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128839_ed_ac_uk/Documents/Chapter 1 Data_Analysis/"/>
    </mc:Choice>
  </mc:AlternateContent>
  <xr:revisionPtr revIDLastSave="2" documentId="8_{BFA753C1-0756-476C-BB48-30C87775DCAE}" xr6:coauthVersionLast="47" xr6:coauthVersionMax="47" xr10:uidLastSave="{1F61158D-C993-4629-9339-0BAA0E47AD23}"/>
  <bookViews>
    <workbookView xWindow="-120" yWindow="-120" windowWidth="29040" windowHeight="15840" xr2:uid="{3B6E1D64-CC7C-4478-83F4-2014F27642C9}"/>
  </bookViews>
  <sheets>
    <sheet name="3 reps separate_without Rv1" sheetId="1" r:id="rId1"/>
  </sheets>
  <externalReferences>
    <externalReference r:id="rId2"/>
  </externalReferences>
  <definedNames>
    <definedName name="Aux1_gain" localSheetId="0">#REF!</definedName>
    <definedName name="Aux1_gain">#REF!</definedName>
    <definedName name="Aux1_offset" localSheetId="0">#REF!</definedName>
    <definedName name="Aux1_offset">#REF!</definedName>
    <definedName name="Aux2_gain" localSheetId="0">#REF!</definedName>
    <definedName name="Aux2_gain">#REF!</definedName>
    <definedName name="Aux2_offset" localSheetId="0">#REF!</definedName>
    <definedName name="Aux2_offset">#REF!</definedName>
    <definedName name="CO2_Faktor" localSheetId="0">#REF!</definedName>
    <definedName name="CO2_Faktor">#REF!</definedName>
    <definedName name="Druck_Faktor" localSheetId="0">#REF!</definedName>
    <definedName name="Druck_Faktor">#REF!</definedName>
    <definedName name="Flow_Faktor" localSheetId="0">#REF!</definedName>
    <definedName name="Flow_Faktor">#REF!</definedName>
    <definedName name="Flow_Offset" localSheetId="0">#REF!</definedName>
    <definedName name="Flow_Offset">#REF!</definedName>
    <definedName name="H2O_Faktor" localSheetId="0">#REF!</definedName>
    <definedName name="H2O_Faktor">#REF!</definedName>
    <definedName name="PARa_Faktor" localSheetId="0">#REF!</definedName>
    <definedName name="PARa_Faktor">#REF!</definedName>
    <definedName name="PARa_gain" localSheetId="0">#REF!</definedName>
    <definedName name="PARa_gain">#REF!</definedName>
    <definedName name="PARb_gain" localSheetId="0">#REF!</definedName>
    <definedName name="PARb_gain">#REF!</definedName>
    <definedName name="PARt_gain" localSheetId="0">#REF!</definedName>
    <definedName name="PARt_gain">#REF!</definedName>
    <definedName name="PARtb_Faktor" localSheetId="0">#REF!</definedName>
    <definedName name="PARtb_Faktor">#REF!</definedName>
    <definedName name="Pt100_a" localSheetId="0">#REF!</definedName>
    <definedName name="Pt100_a">#REF!</definedName>
    <definedName name="Pt100_b" localSheetId="0">#REF!</definedName>
    <definedName name="Pt100_b">#REF!</definedName>
    <definedName name="Pt100_c" localSheetId="0">#REF!</definedName>
    <definedName name="Pt100_c">#REF!</definedName>
    <definedName name="Tamb_gain" localSheetId="0">#REF!</definedName>
    <definedName name="Tamb_gain">#REF!</definedName>
    <definedName name="Tamb_offset" localSheetId="0">#REF!</definedName>
    <definedName name="Tamb_offset">#REF!</definedName>
    <definedName name="Tcuv_gain" localSheetId="0">#REF!</definedName>
    <definedName name="Tcuv_gain">#REF!</definedName>
    <definedName name="Tcuv_offset" localSheetId="0">#REF!</definedName>
    <definedName name="Tcuv_offset">#REF!</definedName>
    <definedName name="Tleaf_Faktor" localSheetId="0">#REF!</definedName>
    <definedName name="Tleaf_Faktor">#REF!</definedName>
    <definedName name="Tleaf_gain_MH" localSheetId="0">#REF!</definedName>
    <definedName name="Tleaf_gain_MH">#REF!</definedName>
    <definedName name="Tleaf_Offset" localSheetId="0">#REF!</definedName>
    <definedName name="Tleaf_Offset">#REF!</definedName>
    <definedName name="Tleaf_offset_MH" localSheetId="0">#REF!</definedName>
    <definedName name="Tleaf_offset_MH">#REF!</definedName>
    <definedName name="Tmin_gain" localSheetId="0">#REF!</definedName>
    <definedName name="Tmin_gain">#REF!</definedName>
    <definedName name="Tmin_offset" localSheetId="0">#REF!</definedName>
    <definedName name="Tmin_offse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21" i="1" l="1"/>
  <c r="AK21" i="1"/>
  <c r="AJ21" i="1"/>
  <c r="AH21" i="1"/>
  <c r="AG21" i="1"/>
  <c r="AC21" i="1"/>
  <c r="AB21" i="1"/>
  <c r="AA21" i="1"/>
  <c r="J21" i="1"/>
  <c r="I21" i="1"/>
  <c r="G21" i="1"/>
  <c r="F21" i="1"/>
  <c r="W21" i="1"/>
  <c r="V21" i="1"/>
  <c r="U21" i="1"/>
  <c r="S21" i="1"/>
  <c r="R21" i="1"/>
  <c r="P21" i="1"/>
  <c r="O21" i="1"/>
  <c r="M21" i="1"/>
  <c r="AL20" i="1"/>
  <c r="AC20" i="1"/>
  <c r="W20" i="1"/>
  <c r="AL19" i="1"/>
  <c r="AC19" i="1"/>
  <c r="W19" i="1"/>
  <c r="AL18" i="1"/>
  <c r="AK18" i="1"/>
  <c r="AJ18" i="1"/>
  <c r="AH18" i="1"/>
  <c r="AG18" i="1"/>
  <c r="AC18" i="1"/>
  <c r="AB18" i="1"/>
  <c r="AA18" i="1"/>
  <c r="J18" i="1"/>
  <c r="I18" i="1"/>
  <c r="G18" i="1"/>
  <c r="F18" i="1"/>
  <c r="W18" i="1"/>
  <c r="V18" i="1"/>
  <c r="U18" i="1"/>
  <c r="S18" i="1"/>
  <c r="R18" i="1"/>
  <c r="P18" i="1"/>
  <c r="O18" i="1"/>
  <c r="M18" i="1"/>
  <c r="AL17" i="1"/>
  <c r="AC17" i="1"/>
  <c r="W17" i="1"/>
  <c r="AL16" i="1"/>
  <c r="AC16" i="1"/>
  <c r="W16" i="1"/>
  <c r="AL15" i="1"/>
  <c r="AK15" i="1"/>
  <c r="AJ15" i="1"/>
  <c r="AH15" i="1"/>
  <c r="AG15" i="1"/>
  <c r="AC15" i="1"/>
  <c r="AB15" i="1"/>
  <c r="AA15" i="1"/>
  <c r="J15" i="1"/>
  <c r="I15" i="1"/>
  <c r="G15" i="1"/>
  <c r="F15" i="1"/>
  <c r="W15" i="1"/>
  <c r="V15" i="1"/>
  <c r="U15" i="1"/>
  <c r="S15" i="1"/>
  <c r="R15" i="1"/>
  <c r="P15" i="1"/>
  <c r="O15" i="1"/>
  <c r="M15" i="1"/>
  <c r="L15" i="1"/>
  <c r="AL14" i="1"/>
  <c r="AC14" i="1"/>
  <c r="W14" i="1"/>
  <c r="AL13" i="1"/>
  <c r="AK13" i="1"/>
  <c r="AJ13" i="1"/>
  <c r="AH13" i="1"/>
  <c r="AG13" i="1"/>
  <c r="AC13" i="1"/>
  <c r="AB13" i="1"/>
  <c r="AA13" i="1"/>
  <c r="J13" i="1"/>
  <c r="I13" i="1"/>
  <c r="G13" i="1"/>
  <c r="F13" i="1"/>
  <c r="W13" i="1"/>
  <c r="V13" i="1"/>
  <c r="U13" i="1"/>
  <c r="S13" i="1"/>
  <c r="R13" i="1"/>
  <c r="P13" i="1"/>
  <c r="O13" i="1"/>
  <c r="M13" i="1"/>
  <c r="AL12" i="1"/>
  <c r="AC12" i="1"/>
  <c r="W12" i="1"/>
  <c r="AL11" i="1"/>
  <c r="AC11" i="1"/>
  <c r="W11" i="1"/>
  <c r="AL10" i="1"/>
  <c r="AK10" i="1"/>
  <c r="AJ10" i="1"/>
  <c r="AH10" i="1"/>
  <c r="AG10" i="1"/>
  <c r="AC10" i="1"/>
  <c r="AB10" i="1"/>
  <c r="AA10" i="1"/>
  <c r="J10" i="1"/>
  <c r="I10" i="1"/>
  <c r="G10" i="1"/>
  <c r="F10" i="1"/>
  <c r="W10" i="1"/>
  <c r="V10" i="1"/>
  <c r="U10" i="1"/>
  <c r="S10" i="1"/>
  <c r="R10" i="1"/>
  <c r="P10" i="1"/>
  <c r="O10" i="1"/>
  <c r="M10" i="1"/>
  <c r="AL9" i="1"/>
  <c r="AC9" i="1"/>
  <c r="W9" i="1"/>
  <c r="AL8" i="1"/>
  <c r="AC8" i="1"/>
  <c r="W8" i="1"/>
  <c r="AL7" i="1"/>
  <c r="AK7" i="1"/>
  <c r="AJ7" i="1"/>
  <c r="AH7" i="1"/>
  <c r="AG7" i="1"/>
  <c r="AC7" i="1"/>
  <c r="AB7" i="1"/>
  <c r="AA7" i="1"/>
  <c r="J7" i="1"/>
  <c r="I7" i="1"/>
  <c r="G7" i="1"/>
  <c r="F7" i="1"/>
  <c r="W7" i="1"/>
  <c r="V7" i="1"/>
  <c r="U7" i="1"/>
  <c r="S7" i="1"/>
  <c r="R7" i="1"/>
  <c r="P7" i="1"/>
  <c r="O7" i="1"/>
  <c r="M7" i="1"/>
  <c r="AL6" i="1"/>
  <c r="AC6" i="1"/>
  <c r="W6" i="1"/>
  <c r="AL5" i="1"/>
  <c r="AC5" i="1"/>
  <c r="W5" i="1"/>
  <c r="AL4" i="1"/>
  <c r="AK4" i="1"/>
  <c r="AJ4" i="1"/>
  <c r="AH4" i="1"/>
  <c r="AG4" i="1"/>
  <c r="AC4" i="1"/>
  <c r="AB4" i="1"/>
  <c r="AA4" i="1"/>
  <c r="J4" i="1"/>
  <c r="I4" i="1"/>
  <c r="G4" i="1"/>
  <c r="F4" i="1"/>
  <c r="W4" i="1"/>
  <c r="V4" i="1"/>
  <c r="U4" i="1"/>
  <c r="S4" i="1"/>
  <c r="R4" i="1"/>
  <c r="P4" i="1"/>
  <c r="O4" i="1"/>
  <c r="M4" i="1"/>
  <c r="L4" i="1"/>
  <c r="AL3" i="1"/>
  <c r="AC3" i="1"/>
  <c r="W3" i="1"/>
  <c r="AL2" i="1"/>
  <c r="AC2" i="1"/>
  <c r="W2" i="1"/>
  <c r="AN10" i="1" l="1"/>
  <c r="X20" i="1"/>
  <c r="AD18" i="1"/>
  <c r="Y15" i="1"/>
  <c r="Y21" i="1"/>
  <c r="Y4" i="1"/>
  <c r="Y13" i="1"/>
  <c r="Y10" i="1"/>
  <c r="AE15" i="1"/>
  <c r="AE10" i="1"/>
  <c r="AD15" i="1"/>
  <c r="AM15" i="1"/>
  <c r="AN15" i="1"/>
  <c r="AE21" i="1"/>
  <c r="X19" i="1"/>
  <c r="AE4" i="1"/>
  <c r="AM4" i="1"/>
  <c r="Y18" i="1"/>
  <c r="AN21" i="1"/>
  <c r="AN7" i="1"/>
  <c r="AE18" i="1"/>
  <c r="X21" i="1"/>
  <c r="Y7" i="1"/>
  <c r="AD7" i="1"/>
  <c r="AE13" i="1"/>
  <c r="AN18" i="1"/>
  <c r="X13" i="1"/>
  <c r="X4" i="1"/>
  <c r="AM7" i="1"/>
  <c r="AM13" i="1"/>
  <c r="AD10" i="1"/>
  <c r="AN13" i="1"/>
  <c r="AD21" i="1"/>
  <c r="AE7" i="1"/>
  <c r="AN4" i="1"/>
  <c r="AD13" i="1"/>
  <c r="X10" i="1"/>
  <c r="X18" i="1"/>
  <c r="AD4" i="1"/>
  <c r="X7" i="1"/>
  <c r="AM10" i="1"/>
  <c r="X15" i="1"/>
  <c r="AM18" i="1"/>
  <c r="AM21" i="1"/>
</calcChain>
</file>

<file path=xl/sharedStrings.xml><?xml version="1.0" encoding="utf-8"?>
<sst xmlns="http://schemas.openxmlformats.org/spreadsheetml/2006/main" count="78" uniqueCount="26">
  <si>
    <t>type</t>
  </si>
  <si>
    <t>Species</t>
  </si>
  <si>
    <t>LCP</t>
  </si>
  <si>
    <t>LSP</t>
  </si>
  <si>
    <t>WC_Min</t>
  </si>
  <si>
    <t>WC_Max</t>
  </si>
  <si>
    <t>WC_Optimal_Range</t>
  </si>
  <si>
    <t>Chl</t>
  </si>
  <si>
    <t xml:space="preserve">WC % Maximum </t>
  </si>
  <si>
    <t xml:space="preserve">WC % Minimum </t>
  </si>
  <si>
    <t>optimal_WC_percentage</t>
  </si>
  <si>
    <t>cephalolichen</t>
  </si>
  <si>
    <t>Lobaria pulmonaria</t>
  </si>
  <si>
    <t>chlorolichen</t>
  </si>
  <si>
    <t>Ramalina calicaris</t>
  </si>
  <si>
    <t>cyanolichen</t>
  </si>
  <si>
    <t>Sticta limbata</t>
  </si>
  <si>
    <t>Sticta sylvatica</t>
  </si>
  <si>
    <t>Ricasolia virens</t>
  </si>
  <si>
    <t>Hypotrachyna laevigata</t>
  </si>
  <si>
    <t>Pectenia atlantica</t>
  </si>
  <si>
    <t>Standard 
deviation</t>
  </si>
  <si>
    <t xml:space="preserve">Mean 
Average </t>
  </si>
  <si>
    <t>CGE</t>
  </si>
  <si>
    <t>Max_DR</t>
  </si>
  <si>
    <t>Max_NP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</si>
</sst>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wrapText="1"/>
    </xf>
    <xf numFmtId="0" fontId="1" fillId="0" borderId="0" xfId="0" applyFont="1"/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5" fillId="0" borderId="0" xfId="0" applyFont="1"/>
    <xf numFmtId="0" fontId="7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/>
    </xf>
    <xf numFmtId="164" fontId="4" fillId="0" borderId="0" xfId="1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2" fontId="5" fillId="0" borderId="0" xfId="0" applyNumberFormat="1" applyFont="1" applyAlignment="1">
      <alignment horizontal="left"/>
    </xf>
  </cellXfs>
  <cellStyles count="3">
    <cellStyle name="Normal" xfId="0" builtinId="0"/>
    <cellStyle name="Normal 2" xfId="1" xr:uid="{724F5137-7826-4593-BE27-FBD08F25207F}"/>
    <cellStyle name="Normal 3" xfId="2" xr:uid="{90F4B696-CBE8-47D9-B608-8780803D64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rdinal%20points%20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C (18c)"/>
      <sheetName val="Mean of 3 reps - without Rv1"/>
      <sheetName val="3 reps separate_without Rv1"/>
      <sheetName val="ALL_Means"/>
      <sheetName val="All_seperate"/>
      <sheetName val="Mean of 3 reps - NO Lp"/>
      <sheetName val="3.reps.sep.NO Lp or Rv1"/>
      <sheetName val="3 reps sep_without Rv and 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8198-3872-4A7B-A4AA-450FBC9E2678}">
  <dimension ref="A1:AN31"/>
  <sheetViews>
    <sheetView tabSelected="1" topLeftCell="D1" zoomScale="80" zoomScaleNormal="80" workbookViewId="0">
      <selection activeCell="H12" sqref="H12"/>
    </sheetView>
  </sheetViews>
  <sheetFormatPr defaultRowHeight="15" x14ac:dyDescent="0.25"/>
  <cols>
    <col min="1" max="1" width="16.85546875" hidden="1" customWidth="1"/>
    <col min="2" max="2" width="14.28515625" hidden="1" customWidth="1"/>
    <col min="3" max="3" width="28.7109375" hidden="1" customWidth="1"/>
    <col min="4" max="4" width="20.28515625" customWidth="1"/>
    <col min="5" max="5" width="21.28515625" customWidth="1"/>
    <col min="6" max="6" width="15.42578125" customWidth="1"/>
    <col min="7" max="7" width="16.28515625" customWidth="1"/>
    <col min="8" max="8" width="18.85546875" customWidth="1"/>
    <col min="9" max="9" width="14" customWidth="1"/>
    <col min="10" max="10" width="20.28515625" customWidth="1"/>
    <col min="11" max="11" width="15.7109375" customWidth="1"/>
    <col min="12" max="12" width="17.42578125" customWidth="1"/>
    <col min="13" max="13" width="14" customWidth="1"/>
    <col min="14" max="14" width="16.140625" customWidth="1"/>
    <col min="15" max="15" width="20.140625" customWidth="1"/>
    <col min="16" max="16" width="17.7109375" customWidth="1"/>
    <col min="17" max="17" width="21.85546875" customWidth="1"/>
    <col min="18" max="18" width="19.85546875" customWidth="1"/>
    <col min="19" max="19" width="19.42578125" customWidth="1"/>
    <col min="20" max="20" width="16.5703125" customWidth="1"/>
    <col min="21" max="21" width="20.85546875" customWidth="1"/>
    <col min="22" max="22" width="19" customWidth="1"/>
    <col min="23" max="23" width="26.140625" style="13" customWidth="1"/>
    <col min="24" max="24" width="18.28515625" style="6" customWidth="1"/>
    <col min="25" max="25" width="17.140625" style="6" customWidth="1"/>
    <col min="26" max="26" width="21.5703125" customWidth="1"/>
    <col min="27" max="27" width="16.140625" customWidth="1"/>
    <col min="28" max="28" width="17.5703125" customWidth="1"/>
    <col min="29" max="29" width="22.140625" customWidth="1"/>
    <col min="30" max="30" width="17.28515625" customWidth="1"/>
    <col min="31" max="31" width="19.28515625" customWidth="1"/>
    <col min="32" max="32" width="20.42578125" customWidth="1"/>
    <col min="33" max="33" width="16.140625" customWidth="1"/>
    <col min="34" max="34" width="18.5703125" customWidth="1"/>
    <col min="35" max="35" width="21.5703125" customWidth="1"/>
    <col min="36" max="36" width="21.28515625" customWidth="1"/>
    <col min="37" max="37" width="18.42578125" customWidth="1"/>
    <col min="38" max="38" width="26.5703125" customWidth="1"/>
    <col min="39" max="39" width="18" customWidth="1"/>
    <col min="40" max="40" width="15.85546875" customWidth="1"/>
  </cols>
  <sheetData>
    <row r="1" spans="1:40" s="1" customFormat="1" ht="43.5" customHeight="1" x14ac:dyDescent="0.25">
      <c r="A1" s="1" t="s">
        <v>0</v>
      </c>
      <c r="C1" s="2"/>
      <c r="D1" s="2" t="s">
        <v>1</v>
      </c>
      <c r="E1" s="15" t="s">
        <v>25</v>
      </c>
      <c r="F1" s="15" t="s">
        <v>22</v>
      </c>
      <c r="G1" s="15" t="s">
        <v>21</v>
      </c>
      <c r="H1" s="15" t="s">
        <v>24</v>
      </c>
      <c r="I1" s="15" t="s">
        <v>22</v>
      </c>
      <c r="J1" s="15" t="s">
        <v>21</v>
      </c>
      <c r="K1" s="14" t="s">
        <v>2</v>
      </c>
      <c r="L1" s="15" t="s">
        <v>22</v>
      </c>
      <c r="M1" s="15" t="s">
        <v>21</v>
      </c>
      <c r="N1" s="14" t="s">
        <v>3</v>
      </c>
      <c r="O1" s="15" t="s">
        <v>22</v>
      </c>
      <c r="P1" s="15" t="s">
        <v>21</v>
      </c>
      <c r="Q1" s="15" t="s">
        <v>4</v>
      </c>
      <c r="R1" s="15" t="s">
        <v>22</v>
      </c>
      <c r="S1" s="15" t="s">
        <v>21</v>
      </c>
      <c r="T1" s="15" t="s">
        <v>5</v>
      </c>
      <c r="U1" s="15" t="s">
        <v>22</v>
      </c>
      <c r="V1" s="15" t="s">
        <v>21</v>
      </c>
      <c r="W1" s="15" t="s">
        <v>6</v>
      </c>
      <c r="X1" s="15" t="s">
        <v>22</v>
      </c>
      <c r="Y1" s="15" t="s">
        <v>21</v>
      </c>
      <c r="Z1" s="15" t="s">
        <v>7</v>
      </c>
      <c r="AA1" s="15" t="s">
        <v>22</v>
      </c>
      <c r="AB1" s="15" t="s">
        <v>21</v>
      </c>
      <c r="AC1" s="14" t="s">
        <v>23</v>
      </c>
      <c r="AD1" s="15" t="s">
        <v>22</v>
      </c>
      <c r="AE1" s="15" t="s">
        <v>21</v>
      </c>
      <c r="AF1" s="14" t="s">
        <v>8</v>
      </c>
      <c r="AG1" s="15" t="s">
        <v>22</v>
      </c>
      <c r="AH1" s="15" t="s">
        <v>21</v>
      </c>
      <c r="AI1" s="14" t="s">
        <v>9</v>
      </c>
      <c r="AJ1" s="15" t="s">
        <v>22</v>
      </c>
      <c r="AK1" s="15" t="s">
        <v>21</v>
      </c>
      <c r="AL1" s="15" t="s">
        <v>10</v>
      </c>
      <c r="AM1" s="15" t="s">
        <v>22</v>
      </c>
      <c r="AN1" s="15" t="s">
        <v>21</v>
      </c>
    </row>
    <row r="2" spans="1:40" ht="38.25" customHeight="1" x14ac:dyDescent="0.25">
      <c r="A2" s="3" t="s">
        <v>11</v>
      </c>
      <c r="B2">
        <v>1</v>
      </c>
      <c r="D2" s="4" t="s">
        <v>12</v>
      </c>
      <c r="E2" s="16">
        <v>20.248613834489241</v>
      </c>
      <c r="F2" s="16"/>
      <c r="G2" s="16"/>
      <c r="H2" s="16">
        <v>-3.7265998019940718</v>
      </c>
      <c r="I2" s="16"/>
      <c r="J2" s="16"/>
      <c r="K2" s="16">
        <v>42.033333333333339</v>
      </c>
      <c r="L2" s="16"/>
      <c r="M2" s="16"/>
      <c r="N2" s="16">
        <v>1026.1649927339049</v>
      </c>
      <c r="O2" s="16"/>
      <c r="P2" s="16"/>
      <c r="Q2" s="17">
        <v>6.5302546898873715E-2</v>
      </c>
      <c r="R2" s="17"/>
      <c r="S2" s="17"/>
      <c r="T2" s="17">
        <v>0.12436476847957427</v>
      </c>
      <c r="U2" s="17"/>
      <c r="V2" s="17"/>
      <c r="W2" s="18">
        <f t="shared" ref="W2:W20" si="0">T2-Q2</f>
        <v>5.9062221580700555E-2</v>
      </c>
      <c r="X2" s="18"/>
      <c r="Y2" s="18"/>
      <c r="Z2" s="19">
        <v>5.628207790973871</v>
      </c>
      <c r="AA2" s="16"/>
      <c r="AB2" s="16"/>
      <c r="AC2" s="16">
        <f>(E2/ABS(H2))</f>
        <v>5.4335359068216498</v>
      </c>
      <c r="AD2" s="16"/>
      <c r="AE2" s="16"/>
      <c r="AF2" s="16">
        <v>114</v>
      </c>
      <c r="AG2" s="16"/>
      <c r="AH2" s="16"/>
      <c r="AI2" s="16">
        <v>58</v>
      </c>
      <c r="AJ2" s="16"/>
      <c r="AK2" s="16"/>
      <c r="AL2" s="16">
        <f t="shared" ref="AL2:AL21" si="1">AF2-AI2</f>
        <v>56</v>
      </c>
      <c r="AM2" s="16"/>
      <c r="AN2" s="16"/>
    </row>
    <row r="3" spans="1:40" ht="27.75" customHeight="1" x14ac:dyDescent="0.25">
      <c r="A3" s="3" t="s">
        <v>11</v>
      </c>
      <c r="B3">
        <v>1</v>
      </c>
      <c r="D3" s="5" t="s">
        <v>12</v>
      </c>
      <c r="E3" s="16">
        <v>15.102234483242595</v>
      </c>
      <c r="F3" s="16"/>
      <c r="G3" s="16"/>
      <c r="H3" s="16">
        <v>-3.3076392578276721</v>
      </c>
      <c r="I3" s="16"/>
      <c r="J3" s="16"/>
      <c r="K3" s="16">
        <v>28.224999999999998</v>
      </c>
      <c r="L3" s="16"/>
      <c r="M3" s="16"/>
      <c r="N3" s="16">
        <v>617.66573117192445</v>
      </c>
      <c r="O3" s="16"/>
      <c r="P3" s="16"/>
      <c r="Q3" s="16">
        <v>7.0777314170913444E-2</v>
      </c>
      <c r="R3" s="16"/>
      <c r="S3" s="16"/>
      <c r="T3" s="16">
        <v>0.13580783495595397</v>
      </c>
      <c r="U3" s="16"/>
      <c r="V3" s="16"/>
      <c r="W3" s="18">
        <f t="shared" si="0"/>
        <v>6.5030520785040527E-2</v>
      </c>
      <c r="X3" s="18"/>
      <c r="Y3" s="16"/>
      <c r="Z3" s="19">
        <v>4.035036791584484</v>
      </c>
      <c r="AA3" s="16"/>
      <c r="AB3" s="16"/>
      <c r="AC3" s="16">
        <f>(E3/ABS(H3))</f>
        <v>4.5658650493709372</v>
      </c>
      <c r="AD3" s="16"/>
      <c r="AE3" s="16"/>
      <c r="AF3" s="16">
        <v>116</v>
      </c>
      <c r="AG3" s="16"/>
      <c r="AH3" s="16"/>
      <c r="AI3" s="16">
        <v>60</v>
      </c>
      <c r="AJ3" s="16"/>
      <c r="AK3" s="16"/>
      <c r="AL3" s="16">
        <f t="shared" si="1"/>
        <v>56</v>
      </c>
      <c r="AM3" s="16"/>
      <c r="AN3" s="16"/>
    </row>
    <row r="4" spans="1:40" ht="30" customHeight="1" x14ac:dyDescent="0.25">
      <c r="A4" s="3" t="s">
        <v>11</v>
      </c>
      <c r="B4">
        <v>1</v>
      </c>
      <c r="D4" s="5" t="s">
        <v>12</v>
      </c>
      <c r="E4" s="16">
        <v>28.144503897426784</v>
      </c>
      <c r="F4" s="16">
        <f>AVERAGE(E2:E4)</f>
        <v>21.165117405052872</v>
      </c>
      <c r="G4" s="16">
        <f>_xlfn.STDEV.S(E2:E4)</f>
        <v>6.5692603818225264</v>
      </c>
      <c r="H4" s="16">
        <v>-5.373198816304086</v>
      </c>
      <c r="I4" s="16">
        <f>AVERAGE(H2:H4)</f>
        <v>-4.1358126253752765</v>
      </c>
      <c r="J4" s="16">
        <f>_xlfn.STDEV.S(H2:H4)</f>
        <v>1.0918907562197</v>
      </c>
      <c r="K4" s="16">
        <v>59.075000000000003</v>
      </c>
      <c r="L4" s="16">
        <f>AVERAGE(K2:K4)</f>
        <v>43.111111111111114</v>
      </c>
      <c r="M4" s="16">
        <f>_xlfn.STDEV.S(K2:K4)</f>
        <v>15.453214186818997</v>
      </c>
      <c r="N4" s="16">
        <v>1082.4227565913352</v>
      </c>
      <c r="O4" s="16">
        <f>AVERAGE(N2:N4)</f>
        <v>908.75116016572156</v>
      </c>
      <c r="P4" s="16">
        <f>_xlfn.STDEV.S(N2:N4)</f>
        <v>253.65188591440955</v>
      </c>
      <c r="Q4" s="16">
        <v>7.236424032351095E-2</v>
      </c>
      <c r="R4" s="18">
        <f>AVERAGE(Q2:Q4)</f>
        <v>6.948136713109937E-2</v>
      </c>
      <c r="S4" s="16">
        <f>_xlfn.STDEV.S(Q2:Q4)</f>
        <v>3.7049274693836233E-3</v>
      </c>
      <c r="T4" s="16">
        <v>0.17349797804736894</v>
      </c>
      <c r="U4" s="18">
        <f>AVERAGE(T2:T4)</f>
        <v>0.14455686049429906</v>
      </c>
      <c r="V4" s="16">
        <f>_xlfn.STDEV.S(T2:T4)</f>
        <v>2.5708503583662171E-2</v>
      </c>
      <c r="W4" s="18">
        <f t="shared" si="0"/>
        <v>0.10113373772385799</v>
      </c>
      <c r="X4" s="18">
        <f>AVERAGE(W2:W4)</f>
        <v>7.5075493363199686E-2</v>
      </c>
      <c r="Y4" s="16">
        <f>_xlfn.STDEV.S(W2:W4)</f>
        <v>2.2763550321027851E-2</v>
      </c>
      <c r="Z4" s="19">
        <v>8.4942727704997569</v>
      </c>
      <c r="AA4" s="16">
        <f>AVERAGE(Z2:Z4)</f>
        <v>6.0525057843527037</v>
      </c>
      <c r="AB4" s="16">
        <f>_xlfn.STDEV.S(Z2:Z4)</f>
        <v>2.2596942203099295</v>
      </c>
      <c r="AC4" s="16">
        <f>(E4/ABS(H4))</f>
        <v>5.2379420266428491</v>
      </c>
      <c r="AD4" s="16">
        <f>AVERAGE(AC2:AC4)</f>
        <v>5.079114327611812</v>
      </c>
      <c r="AE4" s="16">
        <f>_xlfn.STDEV.S(AC2:AC4)</f>
        <v>0.4551185095136584</v>
      </c>
      <c r="AF4" s="16">
        <v>146</v>
      </c>
      <c r="AG4" s="16">
        <f>AVERAGE(AF2:AF4)</f>
        <v>125.33333333333333</v>
      </c>
      <c r="AH4" s="16">
        <f>_xlfn.STDEV.S(AF2:AF4)</f>
        <v>17.925772879664969</v>
      </c>
      <c r="AI4" s="16">
        <v>61</v>
      </c>
      <c r="AJ4" s="16">
        <f>AVERAGE(AI2:AI4)</f>
        <v>59.666666666666664</v>
      </c>
      <c r="AK4" s="16">
        <f>_xlfn.STDEV.S(AI2:AI4)</f>
        <v>1.5275252316519465</v>
      </c>
      <c r="AL4" s="16">
        <f t="shared" si="1"/>
        <v>85</v>
      </c>
      <c r="AM4" s="16">
        <f>AVERAGE(AL2:AL4)</f>
        <v>65.666666666666671</v>
      </c>
      <c r="AN4" s="16">
        <f>_xlfn.STDEV.S(AL2:AL4)</f>
        <v>16.743157806499138</v>
      </c>
    </row>
    <row r="5" spans="1:40" ht="33.75" customHeight="1" x14ac:dyDescent="0.25">
      <c r="A5" s="3" t="s">
        <v>13</v>
      </c>
      <c r="B5">
        <v>2</v>
      </c>
      <c r="D5" s="7" t="s">
        <v>14</v>
      </c>
      <c r="E5" s="18">
        <v>12.086302338733617</v>
      </c>
      <c r="F5" s="16"/>
      <c r="G5" s="16"/>
      <c r="H5" s="16">
        <v>-2.0096287487767448</v>
      </c>
      <c r="I5" s="16"/>
      <c r="J5" s="16"/>
      <c r="K5" s="16">
        <v>46.4375</v>
      </c>
      <c r="L5" s="16"/>
      <c r="M5" s="16"/>
      <c r="N5" s="16">
        <v>1084.7097750442649</v>
      </c>
      <c r="O5" s="16"/>
      <c r="P5" s="16"/>
      <c r="Q5" s="16">
        <v>7.8069482826687117E-2</v>
      </c>
      <c r="R5" s="18"/>
      <c r="S5" s="16"/>
      <c r="T5" s="16">
        <v>0.20337262421747426</v>
      </c>
      <c r="U5" s="18"/>
      <c r="V5" s="16"/>
      <c r="W5" s="18">
        <f t="shared" si="0"/>
        <v>0.12530314139078713</v>
      </c>
      <c r="X5" s="18"/>
      <c r="Y5" s="16"/>
      <c r="Z5" s="19">
        <v>5.4739759036144582</v>
      </c>
      <c r="AA5" s="16"/>
      <c r="AB5" s="16"/>
      <c r="AC5" s="16">
        <f>(E5/ABS(H5))</f>
        <v>6.0141965754075297</v>
      </c>
      <c r="AD5" s="16"/>
      <c r="AE5" s="16"/>
      <c r="AF5" s="16">
        <v>132</v>
      </c>
      <c r="AG5" s="16"/>
      <c r="AH5" s="16"/>
      <c r="AI5" s="16">
        <v>51</v>
      </c>
      <c r="AJ5" s="16"/>
      <c r="AK5" s="16"/>
      <c r="AL5" s="16">
        <f t="shared" si="1"/>
        <v>81</v>
      </c>
      <c r="AM5" s="16"/>
      <c r="AN5" s="16"/>
    </row>
    <row r="6" spans="1:40" ht="27" customHeight="1" x14ac:dyDescent="0.25">
      <c r="A6" s="3" t="s">
        <v>13</v>
      </c>
      <c r="B6">
        <v>2</v>
      </c>
      <c r="D6" s="7" t="s">
        <v>14</v>
      </c>
      <c r="E6" s="16">
        <v>10.53723685693331</v>
      </c>
      <c r="F6" s="16"/>
      <c r="G6" s="16"/>
      <c r="H6" s="16">
        <v>-2.4912257804603084</v>
      </c>
      <c r="I6" s="16"/>
      <c r="J6" s="16"/>
      <c r="K6" s="16">
        <v>56.987499999999997</v>
      </c>
      <c r="L6" s="16"/>
      <c r="M6" s="16"/>
      <c r="N6" s="16">
        <v>1156.7795033123336</v>
      </c>
      <c r="O6" s="16"/>
      <c r="P6" s="16"/>
      <c r="Q6" s="16">
        <v>0.14619127623153491</v>
      </c>
      <c r="R6" s="18"/>
      <c r="S6" s="16"/>
      <c r="T6" s="16">
        <v>0.31706872503645217</v>
      </c>
      <c r="U6" s="18"/>
      <c r="V6" s="16"/>
      <c r="W6" s="18">
        <f t="shared" si="0"/>
        <v>0.17087744880491726</v>
      </c>
      <c r="X6" s="18"/>
      <c r="Y6" s="16"/>
      <c r="Z6" s="19">
        <v>5.58220076568593</v>
      </c>
      <c r="AA6" s="16"/>
      <c r="AB6" s="16"/>
      <c r="AC6" s="16">
        <f>(E6/ABS(H6))</f>
        <v>4.2297398090454594</v>
      </c>
      <c r="AD6" s="16"/>
      <c r="AE6" s="16"/>
      <c r="AF6" s="16">
        <v>117</v>
      </c>
      <c r="AG6" s="16"/>
      <c r="AH6" s="16"/>
      <c r="AI6" s="16">
        <v>82</v>
      </c>
      <c r="AJ6" s="16"/>
      <c r="AK6" s="16"/>
      <c r="AL6" s="16">
        <f t="shared" si="1"/>
        <v>35</v>
      </c>
      <c r="AM6" s="16"/>
      <c r="AN6" s="16"/>
    </row>
    <row r="7" spans="1:40" ht="31.5" customHeight="1" x14ac:dyDescent="0.25">
      <c r="A7" s="3" t="s">
        <v>13</v>
      </c>
      <c r="B7">
        <v>2</v>
      </c>
      <c r="D7" s="7" t="s">
        <v>14</v>
      </c>
      <c r="E7" s="16">
        <v>13.193417473552977</v>
      </c>
      <c r="F7" s="16">
        <f>AVERAGE(E5:E7)</f>
        <v>11.938985556406635</v>
      </c>
      <c r="G7" s="16">
        <f>_xlfn.STDEV.S(E5:E7)</f>
        <v>1.3342040858852477</v>
      </c>
      <c r="H7" s="16">
        <v>-1.5872621300033998</v>
      </c>
      <c r="I7" s="16">
        <f>AVERAGE(H5:H7)</f>
        <v>-2.0293722197468176</v>
      </c>
      <c r="J7" s="16">
        <f>_xlfn.STDEV.S(H5:H7)</f>
        <v>0.45230512247962062</v>
      </c>
      <c r="K7" s="16">
        <v>35.06666666666667</v>
      </c>
      <c r="L7" s="16">
        <v>46.163888888888891</v>
      </c>
      <c r="M7" s="16">
        <f>_xlfn.STDEV.S(K5:K7)</f>
        <v>10.96297773358299</v>
      </c>
      <c r="N7" s="16">
        <v>1029.0029311254991</v>
      </c>
      <c r="O7" s="16">
        <f>AVERAGE(N5:N7)</f>
        <v>1090.1640698273659</v>
      </c>
      <c r="P7" s="16">
        <f>_xlfn.STDEV.S(N5:N7)</f>
        <v>64.06266540380642</v>
      </c>
      <c r="Q7" s="16">
        <v>0.11903366716386005</v>
      </c>
      <c r="R7" s="18">
        <f>AVERAGE(Q5:Q7)</f>
        <v>0.11443147540736069</v>
      </c>
      <c r="S7" s="16">
        <f>_xlfn.STDEV.S(Q5:Q7)</f>
        <v>3.4293291047898619E-2</v>
      </c>
      <c r="T7" s="16">
        <v>0.186918460117903</v>
      </c>
      <c r="U7" s="18">
        <f>AVERAGE(T5:T7)</f>
        <v>0.23578660312394314</v>
      </c>
      <c r="V7" s="16">
        <f>_xlfn.STDEV.S(T5:T7)</f>
        <v>7.0871520274394459E-2</v>
      </c>
      <c r="W7" s="18">
        <f t="shared" si="0"/>
        <v>6.7884792954042955E-2</v>
      </c>
      <c r="X7" s="18">
        <f>AVERAGE(W5:W7)</f>
        <v>0.12135512771658245</v>
      </c>
      <c r="Y7" s="16">
        <f>_xlfn.STDEV.S(W5:W7)</f>
        <v>5.1609707408422099E-2</v>
      </c>
      <c r="Z7" s="19">
        <v>1.6634262962962962</v>
      </c>
      <c r="AA7" s="16">
        <f>AVERAGE(Z5:Z7)</f>
        <v>4.2398676551988954</v>
      </c>
      <c r="AB7" s="16">
        <f>_xlfn.STDEV.S(Z5:Z7)</f>
        <v>2.2319197369283899</v>
      </c>
      <c r="AC7" s="16">
        <f>(E7/ABS(H7))</f>
        <v>8.3120596303300687</v>
      </c>
      <c r="AD7" s="16">
        <f>AVERAGE(AC5:AC7)</f>
        <v>6.1853320049276865</v>
      </c>
      <c r="AE7" s="16">
        <f t="shared" ref="AE7:AE21" si="2">_xlfn.STDEV.S(AC5:AC7)</f>
        <v>2.046533479384367</v>
      </c>
      <c r="AF7" s="16">
        <v>102</v>
      </c>
      <c r="AG7" s="16">
        <f>AVERAGE(AF5:AF7)</f>
        <v>117</v>
      </c>
      <c r="AH7" s="16">
        <f>_xlfn.STDEV.S(AF5:AF7)</f>
        <v>15</v>
      </c>
      <c r="AI7" s="16">
        <v>65</v>
      </c>
      <c r="AJ7" s="16">
        <f>AVERAGE(AI5:AI7)</f>
        <v>66</v>
      </c>
      <c r="AK7" s="16">
        <f>_xlfn.STDEV.S(AI5:AI7)</f>
        <v>15.524174696260024</v>
      </c>
      <c r="AL7" s="16">
        <f t="shared" si="1"/>
        <v>37</v>
      </c>
      <c r="AM7" s="16">
        <f>AVERAGE(AL5:AL7)</f>
        <v>51</v>
      </c>
      <c r="AN7" s="16">
        <f>_xlfn.STDEV.S(AL5:AL7)</f>
        <v>26</v>
      </c>
    </row>
    <row r="8" spans="1:40" ht="27.75" customHeight="1" x14ac:dyDescent="0.25">
      <c r="A8" s="3" t="s">
        <v>15</v>
      </c>
      <c r="B8">
        <v>3</v>
      </c>
      <c r="D8" s="8" t="s">
        <v>16</v>
      </c>
      <c r="E8" s="16">
        <v>20.286996927663917</v>
      </c>
      <c r="F8" s="16"/>
      <c r="G8" s="16"/>
      <c r="H8" s="16">
        <v>-4.2222317419451381</v>
      </c>
      <c r="I8" s="16"/>
      <c r="J8" s="16"/>
      <c r="K8" s="16">
        <v>25</v>
      </c>
      <c r="L8" s="16"/>
      <c r="M8" s="16"/>
      <c r="N8" s="16">
        <v>939.84672511374936</v>
      </c>
      <c r="O8" s="16"/>
      <c r="P8" s="16"/>
      <c r="Q8" s="16">
        <v>0.11597611973148685</v>
      </c>
      <c r="R8" s="18"/>
      <c r="S8" s="16"/>
      <c r="T8" s="16">
        <v>0.15878452734675899</v>
      </c>
      <c r="U8" s="18"/>
      <c r="V8" s="16"/>
      <c r="W8" s="18">
        <f t="shared" si="0"/>
        <v>4.2808407615272145E-2</v>
      </c>
      <c r="X8" s="18"/>
      <c r="Y8" s="16"/>
      <c r="Z8" s="19">
        <v>4.6992012014134277</v>
      </c>
      <c r="AA8" s="16"/>
      <c r="AB8" s="16"/>
      <c r="AC8" s="16">
        <f>(E8/ABS(H8))</f>
        <v>4.8048042285613413</v>
      </c>
      <c r="AD8" s="16"/>
      <c r="AE8" s="16"/>
      <c r="AF8" s="16">
        <v>204</v>
      </c>
      <c r="AG8" s="16"/>
      <c r="AH8" s="16"/>
      <c r="AI8" s="16">
        <v>149</v>
      </c>
      <c r="AJ8" s="16"/>
      <c r="AK8" s="16"/>
      <c r="AL8" s="16">
        <f t="shared" si="1"/>
        <v>55</v>
      </c>
      <c r="AM8" s="16"/>
      <c r="AN8" s="16"/>
    </row>
    <row r="9" spans="1:40" ht="31.5" customHeight="1" x14ac:dyDescent="0.25">
      <c r="A9" s="3" t="s">
        <v>15</v>
      </c>
      <c r="B9">
        <v>3</v>
      </c>
      <c r="D9" s="8" t="s">
        <v>16</v>
      </c>
      <c r="E9" s="16">
        <v>48.309455860963432</v>
      </c>
      <c r="F9" s="16"/>
      <c r="G9" s="16"/>
      <c r="H9" s="16">
        <v>-8.6607039890115001</v>
      </c>
      <c r="I9" s="16"/>
      <c r="J9" s="16"/>
      <c r="K9" s="16">
        <v>34.700000000000003</v>
      </c>
      <c r="L9" s="16"/>
      <c r="M9" s="16"/>
      <c r="N9" s="16">
        <v>1155.652376096124</v>
      </c>
      <c r="O9" s="16"/>
      <c r="P9" s="16"/>
      <c r="Q9" s="16">
        <v>0.12030919661733905</v>
      </c>
      <c r="R9" s="18"/>
      <c r="S9" s="16"/>
      <c r="T9" s="16">
        <v>0.18231368921775851</v>
      </c>
      <c r="U9" s="18"/>
      <c r="V9" s="16"/>
      <c r="W9" s="18">
        <f t="shared" si="0"/>
        <v>6.2004492600419459E-2</v>
      </c>
      <c r="X9" s="18"/>
      <c r="Y9" s="16"/>
      <c r="Z9" s="19">
        <v>3.9988286956521737</v>
      </c>
      <c r="AA9" s="16"/>
      <c r="AB9" s="16"/>
      <c r="AC9" s="16">
        <f>(E9/ABS(H9))</f>
        <v>5.5780056589230327</v>
      </c>
      <c r="AD9" s="16"/>
      <c r="AE9" s="16"/>
      <c r="AF9" s="16">
        <v>231</v>
      </c>
      <c r="AG9" s="16"/>
      <c r="AH9" s="16"/>
      <c r="AI9" s="16">
        <v>152</v>
      </c>
      <c r="AJ9" s="16"/>
      <c r="AK9" s="16"/>
      <c r="AL9" s="16">
        <f t="shared" si="1"/>
        <v>79</v>
      </c>
      <c r="AM9" s="16"/>
      <c r="AN9" s="16"/>
    </row>
    <row r="10" spans="1:40" ht="28.5" customHeight="1" x14ac:dyDescent="0.25">
      <c r="A10" s="3" t="s">
        <v>15</v>
      </c>
      <c r="B10">
        <v>3</v>
      </c>
      <c r="D10" s="8" t="s">
        <v>16</v>
      </c>
      <c r="E10" s="16">
        <v>48.599489871131389</v>
      </c>
      <c r="F10" s="16">
        <f>AVERAGE(E8:E10)</f>
        <v>39.065314219919578</v>
      </c>
      <c r="G10" s="16">
        <f>_xlfn.STDEV.S(E8:E10)</f>
        <v>16.26314638002852</v>
      </c>
      <c r="H10" s="16">
        <v>-6.7016610429221135</v>
      </c>
      <c r="I10" s="16">
        <f>AVERAGE(H8:H10)</f>
        <v>-6.52819892462625</v>
      </c>
      <c r="J10" s="16">
        <f>_xlfn.STDEV.S(H8:H10)</f>
        <v>2.224314681392304</v>
      </c>
      <c r="K10" s="16">
        <v>31.4</v>
      </c>
      <c r="L10" s="16">
        <v>30.366666666666664</v>
      </c>
      <c r="M10" s="16">
        <f>_xlfn.STDEV.S(K8:K10)</f>
        <v>4.9318691520896509</v>
      </c>
      <c r="N10" s="16">
        <v>1054.4370061969482</v>
      </c>
      <c r="O10" s="16">
        <f>AVERAGE(N8:N10)</f>
        <v>1049.9787024689406</v>
      </c>
      <c r="P10" s="16">
        <f>_xlfn.STDEV.S(N8:N10)</f>
        <v>107.97188107595424</v>
      </c>
      <c r="Q10" s="16">
        <v>0.15008194802153083</v>
      </c>
      <c r="R10" s="18">
        <f>AVERAGE(Q8:Q10)</f>
        <v>0.12878908812345224</v>
      </c>
      <c r="S10" s="16">
        <f>_xlfn.STDEV.S(Q8:Q10)</f>
        <v>1.856699493197744E-2</v>
      </c>
      <c r="T10" s="16">
        <v>0.19491922266447714</v>
      </c>
      <c r="U10" s="18">
        <f>AVERAGE(T8:T10)</f>
        <v>0.17867247974299824</v>
      </c>
      <c r="V10" s="16">
        <f>_xlfn.STDEV.S(T8:T10)</f>
        <v>1.8340470448039048E-2</v>
      </c>
      <c r="W10" s="18">
        <f t="shared" si="0"/>
        <v>4.4837274642946318E-2</v>
      </c>
      <c r="X10" s="18">
        <f>AVERAGE(W8:W10)</f>
        <v>4.9883391619545969E-2</v>
      </c>
      <c r="Y10" s="16">
        <f>_xlfn.STDEV.S(W8:W10)</f>
        <v>1.0546084206727932E-2</v>
      </c>
      <c r="Z10" s="19">
        <v>1.6796211594202897</v>
      </c>
      <c r="AA10" s="16">
        <f>AVERAGE(Z8:Z10)</f>
        <v>3.4592170188286304</v>
      </c>
      <c r="AB10" s="16">
        <f>_xlfn.STDEV.S(Z8:Z10)</f>
        <v>1.5804592619944549</v>
      </c>
      <c r="AC10" s="16">
        <f>(E10/ABS(H10))</f>
        <v>7.2518573469870145</v>
      </c>
      <c r="AD10" s="16">
        <f>AVERAGE(AC8:AC10)</f>
        <v>5.8782224114904622</v>
      </c>
      <c r="AE10" s="16">
        <f t="shared" si="2"/>
        <v>1.2508456399535521</v>
      </c>
      <c r="AF10" s="16">
        <v>241</v>
      </c>
      <c r="AG10" s="16">
        <f>AVERAGE(AF8:AF10)</f>
        <v>225.33333333333334</v>
      </c>
      <c r="AH10" s="16">
        <f t="shared" ref="AH10" si="3">_xlfn.STDEV.S(AF8:AF10)</f>
        <v>19.139836293274122</v>
      </c>
      <c r="AI10" s="16">
        <v>186</v>
      </c>
      <c r="AJ10" s="16">
        <f>AVERAGE(AI8:AI10)</f>
        <v>162.33333333333334</v>
      </c>
      <c r="AK10" s="16">
        <f>_xlfn.STDEV.S(AI8:AI10)</f>
        <v>20.55075018906453</v>
      </c>
      <c r="AL10" s="16">
        <f t="shared" si="1"/>
        <v>55</v>
      </c>
      <c r="AM10" s="16">
        <f>AVERAGE(AL8:AL10)</f>
        <v>63</v>
      </c>
      <c r="AN10" s="16">
        <f>_xlfn.STDEV.S(AL8:AL10)</f>
        <v>13.856406460551018</v>
      </c>
    </row>
    <row r="11" spans="1:40" ht="30.75" customHeight="1" x14ac:dyDescent="0.25">
      <c r="A11" s="3" t="s">
        <v>15</v>
      </c>
      <c r="B11">
        <v>4</v>
      </c>
      <c r="D11" s="9" t="s">
        <v>17</v>
      </c>
      <c r="E11" s="16">
        <v>15.743404738906865</v>
      </c>
      <c r="F11" s="16"/>
      <c r="G11" s="16"/>
      <c r="H11" s="16">
        <v>-3.0741167822686668</v>
      </c>
      <c r="I11" s="16"/>
      <c r="J11" s="16"/>
      <c r="K11" s="16">
        <v>32.4</v>
      </c>
      <c r="L11" s="16"/>
      <c r="M11" s="16"/>
      <c r="N11" s="16">
        <v>408.98369933004938</v>
      </c>
      <c r="O11" s="16"/>
      <c r="P11" s="16"/>
      <c r="Q11" s="16">
        <v>0.22942588482654128</v>
      </c>
      <c r="R11" s="18"/>
      <c r="S11" s="16"/>
      <c r="T11" s="16">
        <v>0.52474769302651447</v>
      </c>
      <c r="U11" s="18"/>
      <c r="V11" s="16"/>
      <c r="W11" s="18">
        <f>T11-Q11</f>
        <v>0.29532180819997322</v>
      </c>
      <c r="X11" s="18"/>
      <c r="Y11" s="16"/>
      <c r="Z11" s="19">
        <v>5.7182483870967742</v>
      </c>
      <c r="AA11" s="16"/>
      <c r="AB11" s="16"/>
      <c r="AC11" s="16">
        <f>(E11/ABS(H11))</f>
        <v>5.1212773794782098</v>
      </c>
      <c r="AD11" s="16"/>
      <c r="AE11" s="16"/>
      <c r="AF11" s="16">
        <v>414</v>
      </c>
      <c r="AG11" s="16"/>
      <c r="AH11" s="16"/>
      <c r="AI11" s="16">
        <v>181</v>
      </c>
      <c r="AJ11" s="16"/>
      <c r="AK11" s="16"/>
      <c r="AL11" s="16">
        <f>AF11-AI11</f>
        <v>233</v>
      </c>
      <c r="AM11" s="16"/>
      <c r="AN11" s="16"/>
    </row>
    <row r="12" spans="1:40" ht="27.75" customHeight="1" x14ac:dyDescent="0.25">
      <c r="A12" s="3" t="s">
        <v>15</v>
      </c>
      <c r="B12">
        <v>4</v>
      </c>
      <c r="D12" s="9" t="s">
        <v>17</v>
      </c>
      <c r="E12" s="16">
        <v>17.513976355932563</v>
      </c>
      <c r="F12" s="16"/>
      <c r="G12" s="16"/>
      <c r="H12" s="16">
        <v>-3.8689205429268481</v>
      </c>
      <c r="I12" s="16"/>
      <c r="J12" s="16"/>
      <c r="K12" s="16">
        <v>74.966666666666654</v>
      </c>
      <c r="L12" s="16"/>
      <c r="M12" s="16"/>
      <c r="N12" s="16">
        <v>1074.2721505864456</v>
      </c>
      <c r="O12" s="16"/>
      <c r="P12" s="16"/>
      <c r="Q12" s="16">
        <v>0.20814079913020586</v>
      </c>
      <c r="R12" s="18"/>
      <c r="S12" s="16"/>
      <c r="T12" s="16">
        <v>0.37613821690677085</v>
      </c>
      <c r="U12" s="18"/>
      <c r="V12" s="16"/>
      <c r="W12" s="18">
        <f>T12-Q12</f>
        <v>0.16799741777656499</v>
      </c>
      <c r="X12" s="18"/>
      <c r="Y12" s="16"/>
      <c r="Z12" s="19">
        <v>4.6100530855018587</v>
      </c>
      <c r="AA12" s="16"/>
      <c r="AB12" s="16"/>
      <c r="AC12" s="16">
        <f>(E12/ABS(H12))</f>
        <v>4.5268379543104276</v>
      </c>
      <c r="AD12" s="16"/>
      <c r="AE12" s="16"/>
      <c r="AF12" s="16">
        <v>257</v>
      </c>
      <c r="AG12" s="16"/>
      <c r="AH12" s="16"/>
      <c r="AI12" s="16">
        <v>142</v>
      </c>
      <c r="AJ12" s="16"/>
      <c r="AK12" s="16"/>
      <c r="AL12" s="16">
        <f>AF12-AI12</f>
        <v>115</v>
      </c>
      <c r="AM12" s="16"/>
      <c r="AN12" s="16"/>
    </row>
    <row r="13" spans="1:40" ht="42.75" customHeight="1" x14ac:dyDescent="0.25">
      <c r="A13" s="3" t="s">
        <v>15</v>
      </c>
      <c r="B13">
        <v>4</v>
      </c>
      <c r="D13" s="9" t="s">
        <v>17</v>
      </c>
      <c r="E13" s="16">
        <v>11.501180350064685</v>
      </c>
      <c r="F13" s="16">
        <f>AVERAGE(E11:E13)</f>
        <v>14.919520481634706</v>
      </c>
      <c r="G13" s="16">
        <f>_xlfn.STDEV.S(E11:E13)</f>
        <v>3.0899058082861997</v>
      </c>
      <c r="H13" s="16">
        <v>-3.8488612150538501</v>
      </c>
      <c r="I13" s="16">
        <f>AVERAGE(H11:H13)</f>
        <v>-3.5972995134164552</v>
      </c>
      <c r="J13" s="16">
        <f>_xlfn.STDEV.S(H11:H13)</f>
        <v>0.45320053153888246</v>
      </c>
      <c r="K13" s="16">
        <v>49.83</v>
      </c>
      <c r="L13" s="16">
        <v>52.398888888888884</v>
      </c>
      <c r="M13" s="16">
        <f>_xlfn.STDEV.S(K11:K13)</f>
        <v>21.399291352060455</v>
      </c>
      <c r="N13" s="16">
        <v>992.2686972093328</v>
      </c>
      <c r="O13" s="16">
        <f>AVERAGE(N11:N13)</f>
        <v>825.17484904194259</v>
      </c>
      <c r="P13" s="16">
        <f>_xlfn.STDEV.S(N11:N13)</f>
        <v>362.75673172985177</v>
      </c>
      <c r="Q13" s="16">
        <v>0.16651263930416468</v>
      </c>
      <c r="R13" s="18">
        <f>AVERAGE(Q11:Q13)</f>
        <v>0.20135977442030395</v>
      </c>
      <c r="S13" s="16">
        <f>_xlfn.STDEV.S(Q11:Q13)</f>
        <v>3.2000091212790745E-2</v>
      </c>
      <c r="T13" s="16">
        <v>0.20814079913020586</v>
      </c>
      <c r="U13" s="18">
        <f>AVERAGE(T11:T13)</f>
        <v>0.36967556968783039</v>
      </c>
      <c r="V13" s="16">
        <f>_xlfn.STDEV.S(T11:T13)</f>
        <v>0.15840235374663619</v>
      </c>
      <c r="W13" s="18">
        <f>T13-Q13</f>
        <v>4.1628159826041178E-2</v>
      </c>
      <c r="X13" s="18">
        <f>AVERAGE(W11:W13)</f>
        <v>0.16831579526752646</v>
      </c>
      <c r="Y13" s="16">
        <f>_xlfn.STDEV.S(W11:W13)</f>
        <v>0.12684712385186009</v>
      </c>
      <c r="Z13" s="19">
        <v>5.866064403669724</v>
      </c>
      <c r="AA13" s="16">
        <f>AVERAGE(Z11:Z13)</f>
        <v>5.3981219587561187</v>
      </c>
      <c r="AB13" s="16">
        <f>_xlfn.STDEV.S(Z11:Z13)</f>
        <v>0.68647782588591733</v>
      </c>
      <c r="AC13" s="16">
        <f>(E13/ABS(H13))</f>
        <v>2.9882034470561623</v>
      </c>
      <c r="AD13" s="16">
        <f>AVERAGE(AC11:AC13)</f>
        <v>4.2121062602816002</v>
      </c>
      <c r="AE13" s="16">
        <f t="shared" si="2"/>
        <v>1.1008147572204441</v>
      </c>
      <c r="AF13" s="16">
        <v>170</v>
      </c>
      <c r="AG13" s="16">
        <f>AVERAGE(AF11:AF13)</f>
        <v>280.33333333333331</v>
      </c>
      <c r="AH13" s="16">
        <f>_xlfn.STDEV.S(AF12:AF13)</f>
        <v>61.518289963229634</v>
      </c>
      <c r="AI13" s="16">
        <v>136</v>
      </c>
      <c r="AJ13" s="16">
        <f>AVERAGE(AI11:AI13)</f>
        <v>153</v>
      </c>
      <c r="AK13" s="16">
        <f>_xlfn.STDEV.S(AI11:AI13)</f>
        <v>24.433583445741231</v>
      </c>
      <c r="AL13" s="16">
        <f>AF13-AI13</f>
        <v>34</v>
      </c>
      <c r="AM13" s="16">
        <f>AVERAGE(AL11:AL13)</f>
        <v>127.33333333333333</v>
      </c>
      <c r="AN13" s="16">
        <f>_xlfn.STDEV.S(AL11:AL13)</f>
        <v>100.07164100449903</v>
      </c>
    </row>
    <row r="14" spans="1:40" ht="26.25" customHeight="1" x14ac:dyDescent="0.25">
      <c r="A14" s="3" t="s">
        <v>11</v>
      </c>
      <c r="B14">
        <v>5</v>
      </c>
      <c r="D14" s="10" t="s">
        <v>18</v>
      </c>
      <c r="E14" s="16">
        <v>10.51750694534196</v>
      </c>
      <c r="F14" s="16"/>
      <c r="G14" s="16"/>
      <c r="H14" s="16">
        <v>-4.4994678656219538</v>
      </c>
      <c r="I14" s="16"/>
      <c r="J14" s="16"/>
      <c r="K14" s="16">
        <v>107.97500000000001</v>
      </c>
      <c r="L14" s="16"/>
      <c r="M14" s="16"/>
      <c r="N14" s="16">
        <v>969.03432293950164</v>
      </c>
      <c r="O14" s="16"/>
      <c r="P14" s="16"/>
      <c r="Q14" s="16">
        <v>8.7546816479406306E-2</v>
      </c>
      <c r="R14" s="18"/>
      <c r="S14" s="16"/>
      <c r="T14" s="16">
        <v>0.22087522176227201</v>
      </c>
      <c r="U14" s="18"/>
      <c r="V14" s="16"/>
      <c r="W14" s="18">
        <f>T14-Q14</f>
        <v>0.13332840528286571</v>
      </c>
      <c r="X14" s="18"/>
      <c r="Y14" s="16"/>
      <c r="Z14" s="19">
        <v>4.5837820267417309</v>
      </c>
      <c r="AA14" s="16"/>
      <c r="AB14" s="16"/>
      <c r="AC14" s="16">
        <f>(E14/ABS(H14))</f>
        <v>2.3375001798991941</v>
      </c>
      <c r="AD14" s="16"/>
      <c r="AE14" s="16"/>
      <c r="AF14" s="16">
        <v>158</v>
      </c>
      <c r="AG14" s="16"/>
      <c r="AH14" s="16"/>
      <c r="AI14" s="16">
        <v>63</v>
      </c>
      <c r="AJ14" s="16"/>
      <c r="AK14" s="16"/>
      <c r="AL14" s="16">
        <f>AF14-AI14</f>
        <v>95</v>
      </c>
      <c r="AM14" s="16"/>
      <c r="AN14" s="16"/>
    </row>
    <row r="15" spans="1:40" ht="24" customHeight="1" x14ac:dyDescent="0.25">
      <c r="A15" s="3" t="s">
        <v>11</v>
      </c>
      <c r="B15">
        <v>5</v>
      </c>
      <c r="D15" s="10" t="s">
        <v>18</v>
      </c>
      <c r="E15" s="16">
        <v>8.9953409788968397</v>
      </c>
      <c r="F15" s="16">
        <f>AVERAGE(E14:E15)</f>
        <v>9.7564239621193991</v>
      </c>
      <c r="G15" s="16">
        <f>_xlfn.STDEV.S(E14:E15)</f>
        <v>1.0763338769647195</v>
      </c>
      <c r="H15" s="16">
        <v>-5.4895481654142282</v>
      </c>
      <c r="I15" s="16">
        <f>AVERAGE(H14:H15)</f>
        <v>-4.9945080155180914</v>
      </c>
      <c r="J15" s="16">
        <f>_xlfn.STDEV.S(H14:H15)</f>
        <v>0.70009249390232708</v>
      </c>
      <c r="K15" s="16">
        <v>38.700000000000003</v>
      </c>
      <c r="L15" s="20">
        <f>AVERAGE(K14:K15)</f>
        <v>73.337500000000006</v>
      </c>
      <c r="M15" s="16">
        <f>_xlfn.STDEV.S(K14:K15)</f>
        <v>48.984822266698075</v>
      </c>
      <c r="N15" s="16">
        <v>816.80844334769404</v>
      </c>
      <c r="O15" s="16">
        <f>AVERAGE(N14:N15)</f>
        <v>892.92138314359784</v>
      </c>
      <c r="P15" s="16">
        <f>_xlfn.STDEV.S(N14:N15)</f>
        <v>107.63995173145403</v>
      </c>
      <c r="Q15" s="16">
        <v>0.14379416282641799</v>
      </c>
      <c r="R15" s="18">
        <f>AVERAGE(Q14:Q15)</f>
        <v>0.11567048965291216</v>
      </c>
      <c r="S15" s="16">
        <f>_xlfn.STDEV.S(Q14:Q15)</f>
        <v>3.9772880025720297E-2</v>
      </c>
      <c r="T15" s="16">
        <v>0.17974270353302199</v>
      </c>
      <c r="U15" s="18">
        <f>AVERAGE(T14:T15)</f>
        <v>0.200308962647647</v>
      </c>
      <c r="V15" s="16">
        <f>_xlfn.STDEV.S(T14:T15)</f>
        <v>2.9085082567181956E-2</v>
      </c>
      <c r="W15" s="18">
        <f>T15-Q15</f>
        <v>3.5948540706603999E-2</v>
      </c>
      <c r="X15" s="18">
        <f>AVERAGE(W14:W15)</f>
        <v>8.4638472994734856E-2</v>
      </c>
      <c r="Y15" s="16">
        <f>_xlfn.STDEV.S(W14:W15)</f>
        <v>6.8857962592902305E-2</v>
      </c>
      <c r="Z15" s="19">
        <v>6.947597925636007</v>
      </c>
      <c r="AA15" s="16">
        <f>AVERAGE(Z14:Z15)</f>
        <v>5.7656899761888685</v>
      </c>
      <c r="AB15" s="16">
        <f>_xlfn.STDEV.S(Z14:Z15)</f>
        <v>1.6714702515847204</v>
      </c>
      <c r="AC15" s="16">
        <f>(E15/ABS(H15))</f>
        <v>1.6386304861245484</v>
      </c>
      <c r="AD15" s="16">
        <f>AVERAGE(AC14:AC15)</f>
        <v>1.9880653330118712</v>
      </c>
      <c r="AE15" s="16">
        <f t="shared" si="2"/>
        <v>0.67492972074174162</v>
      </c>
      <c r="AF15" s="16">
        <v>137</v>
      </c>
      <c r="AG15" s="16">
        <f>AVERAGE(AF14:AF15)</f>
        <v>147.5</v>
      </c>
      <c r="AH15" s="16">
        <f>_xlfn.STDEV.S(AF14:AF15)</f>
        <v>14.849242404917497</v>
      </c>
      <c r="AI15" s="16">
        <v>76</v>
      </c>
      <c r="AJ15" s="16">
        <f>AVERAGE(AI14:AI15)</f>
        <v>69.5</v>
      </c>
      <c r="AK15" s="16">
        <f>_xlfn.STDEV.S(AI14:AI15)</f>
        <v>9.1923881554251174</v>
      </c>
      <c r="AL15" s="16">
        <f>AF15-AI15</f>
        <v>61</v>
      </c>
      <c r="AM15" s="16">
        <f>AVERAGE(AL14:AL15)</f>
        <v>78</v>
      </c>
      <c r="AN15" s="16">
        <f>_xlfn.STDEV.S(AL14:AL15)</f>
        <v>24.041630560342615</v>
      </c>
    </row>
    <row r="16" spans="1:40" ht="38.25" customHeight="1" x14ac:dyDescent="0.25">
      <c r="A16" s="3" t="s">
        <v>13</v>
      </c>
      <c r="B16">
        <v>6</v>
      </c>
      <c r="D16" s="11" t="s">
        <v>19</v>
      </c>
      <c r="E16" s="16">
        <v>8.0804459912799285</v>
      </c>
      <c r="F16" s="16"/>
      <c r="G16" s="16"/>
      <c r="H16" s="16">
        <v>-1.5710645148446927</v>
      </c>
      <c r="I16" s="16"/>
      <c r="J16" s="16"/>
      <c r="K16" s="16">
        <v>60.07500000000001</v>
      </c>
      <c r="L16" s="16"/>
      <c r="M16" s="16"/>
      <c r="N16" s="16">
        <v>1104.3851241240609</v>
      </c>
      <c r="O16" s="16"/>
      <c r="P16" s="16"/>
      <c r="Q16" s="16">
        <v>0.18199981195938358</v>
      </c>
      <c r="R16" s="18"/>
      <c r="S16" s="16"/>
      <c r="T16" s="16">
        <v>0.43994452801805184</v>
      </c>
      <c r="U16" s="18"/>
      <c r="V16" s="16"/>
      <c r="W16" s="18">
        <f t="shared" si="0"/>
        <v>0.25794471605866826</v>
      </c>
      <c r="X16" s="18"/>
      <c r="Y16" s="16"/>
      <c r="Z16" s="16">
        <v>1.8270503795721187</v>
      </c>
      <c r="AA16" s="16"/>
      <c r="AB16" s="16"/>
      <c r="AC16" s="16">
        <f>(E16/ABS(H16))</f>
        <v>5.1432935534660205</v>
      </c>
      <c r="AD16" s="16"/>
      <c r="AE16" s="16"/>
      <c r="AF16" s="16">
        <v>323</v>
      </c>
      <c r="AG16" s="16"/>
      <c r="AH16" s="16"/>
      <c r="AI16" s="16">
        <v>134</v>
      </c>
      <c r="AJ16" s="16"/>
      <c r="AK16" s="16"/>
      <c r="AL16" s="16">
        <f t="shared" si="1"/>
        <v>189</v>
      </c>
      <c r="AM16" s="16"/>
      <c r="AN16" s="16"/>
    </row>
    <row r="17" spans="1:40" ht="35.25" customHeight="1" x14ac:dyDescent="0.25">
      <c r="A17" s="3" t="s">
        <v>13</v>
      </c>
      <c r="B17">
        <v>6</v>
      </c>
      <c r="D17" s="11" t="s">
        <v>19</v>
      </c>
      <c r="E17" s="16">
        <v>11.7136764105936</v>
      </c>
      <c r="F17" s="16"/>
      <c r="G17" s="16"/>
      <c r="H17" s="16">
        <v>-2.4373319463670708</v>
      </c>
      <c r="I17" s="16"/>
      <c r="J17" s="16"/>
      <c r="K17" s="16">
        <v>42.824999999999996</v>
      </c>
      <c r="L17" s="16"/>
      <c r="M17" s="16"/>
      <c r="N17" s="16">
        <v>1051.5559582041226</v>
      </c>
      <c r="O17" s="16"/>
      <c r="P17" s="16"/>
      <c r="Q17" s="16">
        <v>0.18611430448349464</v>
      </c>
      <c r="R17" s="18"/>
      <c r="S17" s="16"/>
      <c r="T17" s="16">
        <v>0.44261167679421798</v>
      </c>
      <c r="U17" s="18"/>
      <c r="V17" s="16"/>
      <c r="W17" s="18">
        <f t="shared" si="0"/>
        <v>0.25649737231072334</v>
      </c>
      <c r="X17" s="18"/>
      <c r="Y17" s="16"/>
      <c r="Z17" s="16">
        <v>3.5823989254766033</v>
      </c>
      <c r="AA17" s="16"/>
      <c r="AB17" s="16"/>
      <c r="AC17" s="16">
        <f>(E17/ABS(H17))</f>
        <v>4.8059421811843261</v>
      </c>
      <c r="AD17" s="16"/>
      <c r="AE17" s="16"/>
      <c r="AF17" s="16">
        <v>234</v>
      </c>
      <c r="AG17" s="16"/>
      <c r="AH17" s="16"/>
      <c r="AI17" s="16">
        <v>98</v>
      </c>
      <c r="AJ17" s="16"/>
      <c r="AK17" s="16"/>
      <c r="AL17" s="16">
        <f t="shared" si="1"/>
        <v>136</v>
      </c>
      <c r="AM17" s="16"/>
      <c r="AN17" s="16"/>
    </row>
    <row r="18" spans="1:40" ht="36" customHeight="1" x14ac:dyDescent="0.25">
      <c r="A18" s="3" t="s">
        <v>13</v>
      </c>
      <c r="B18">
        <v>6</v>
      </c>
      <c r="D18" s="11" t="s">
        <v>19</v>
      </c>
      <c r="E18" s="16">
        <v>8.2726692602594571</v>
      </c>
      <c r="F18" s="16">
        <f>AVERAGE(E16:E18)</f>
        <v>9.3555972207109956</v>
      </c>
      <c r="G18" s="16">
        <f>_xlfn.STDEV.S(E16:E18)</f>
        <v>2.0444169206896925</v>
      </c>
      <c r="H18" s="16">
        <v>-4.5790346296654896</v>
      </c>
      <c r="I18" s="16">
        <f>AVERAGE(H16:H18)</f>
        <v>-2.8624770302924176</v>
      </c>
      <c r="J18" s="16">
        <f>_xlfn.STDEV.S(H16:H18)</f>
        <v>1.5483966900323634</v>
      </c>
      <c r="K18" s="16">
        <v>41.057499999999997</v>
      </c>
      <c r="L18" s="16">
        <v>47.985833333333339</v>
      </c>
      <c r="M18" s="16">
        <f>_xlfn.STDEV.S(K16:K18)</f>
        <v>10.506758638292455</v>
      </c>
      <c r="N18" s="16">
        <v>1025.2453153038193</v>
      </c>
      <c r="O18" s="16">
        <f>AVERAGE(N16:N18)</f>
        <v>1060.3954658773343</v>
      </c>
      <c r="P18" s="16">
        <f>_xlfn.STDEV.S(N16:N18)</f>
        <v>40.303597940564465</v>
      </c>
      <c r="Q18" s="16">
        <v>0.25090937114673806</v>
      </c>
      <c r="R18" s="18">
        <f>AVERAGE(Q16:Q18)</f>
        <v>0.20634116252987211</v>
      </c>
      <c r="S18" s="16">
        <f>_xlfn.STDEV.S(Q16:Q18)</f>
        <v>3.8651988004112924E-2</v>
      </c>
      <c r="T18" s="16">
        <v>0.45437731196054576</v>
      </c>
      <c r="U18" s="18">
        <f>AVERAGE(T16:T18)</f>
        <v>0.44564450559093854</v>
      </c>
      <c r="V18" s="16">
        <f>_xlfn.STDEV.S(T16:T18)</f>
        <v>7.6795085106626873E-3</v>
      </c>
      <c r="W18" s="18">
        <f t="shared" si="0"/>
        <v>0.2034679408138077</v>
      </c>
      <c r="X18" s="18">
        <f>AVERAGE(W16:W18)</f>
        <v>0.23930334306106646</v>
      </c>
      <c r="Y18" s="16">
        <f>_xlfn.STDEV.S(W16:W18)</f>
        <v>3.1042804990018092E-2</v>
      </c>
      <c r="Z18" s="16">
        <v>2.8492884581497799</v>
      </c>
      <c r="AA18" s="16">
        <f>AVERAGE(Z16:Z18)</f>
        <v>2.7529125877328338</v>
      </c>
      <c r="AB18" s="16">
        <f>_xlfn.STDEV.S(Z16:Z18)</f>
        <v>0.88163391535331459</v>
      </c>
      <c r="AC18" s="16">
        <f>(E18/ABS(H18))</f>
        <v>1.8066404666749152</v>
      </c>
      <c r="AD18" s="16">
        <f>AVERAGE(AC16:AC18)</f>
        <v>3.9186254004417544</v>
      </c>
      <c r="AE18" s="16">
        <f t="shared" si="2"/>
        <v>1.8367938799546</v>
      </c>
      <c r="AF18" s="16">
        <v>270</v>
      </c>
      <c r="AG18" s="16">
        <f>AVERAGE(AF16:AF18)</f>
        <v>275.66666666666669</v>
      </c>
      <c r="AH18" s="16">
        <f t="shared" ref="AH18" si="4">_xlfn.STDEV.S(AF17:AF18)</f>
        <v>25.45584412271571</v>
      </c>
      <c r="AI18" s="16">
        <v>149</v>
      </c>
      <c r="AJ18" s="16">
        <f>AVERAGE(AI16:AI18)</f>
        <v>127</v>
      </c>
      <c r="AK18" s="16">
        <f>_xlfn.STDEV.S(AI16:AI18)</f>
        <v>26.210684844162312</v>
      </c>
      <c r="AL18" s="16">
        <f t="shared" si="1"/>
        <v>121</v>
      </c>
      <c r="AM18" s="16">
        <f>AVERAGE(AL16:AL18)</f>
        <v>148.66666666666666</v>
      </c>
      <c r="AN18" s="16">
        <f>_xlfn.STDEV.S(AL16:AL18)</f>
        <v>35.725807665234605</v>
      </c>
    </row>
    <row r="19" spans="1:40" ht="28.5" customHeight="1" x14ac:dyDescent="0.25">
      <c r="A19" s="3" t="s">
        <v>15</v>
      </c>
      <c r="B19">
        <v>7</v>
      </c>
      <c r="D19" s="12" t="s">
        <v>20</v>
      </c>
      <c r="E19" s="16">
        <v>5.1390470858823072</v>
      </c>
      <c r="F19" s="16"/>
      <c r="G19" s="16"/>
      <c r="H19" s="16">
        <v>-1.4729115649470512</v>
      </c>
      <c r="I19" s="16"/>
      <c r="J19" s="16"/>
      <c r="K19" s="16">
        <v>77.678571428571416</v>
      </c>
      <c r="L19" s="16"/>
      <c r="M19" s="16"/>
      <c r="N19" s="16">
        <v>1095.039034796195</v>
      </c>
      <c r="O19" s="16"/>
      <c r="P19" s="16"/>
      <c r="Q19" s="16">
        <v>0.85905978885753098</v>
      </c>
      <c r="R19" s="18"/>
      <c r="S19" s="16"/>
      <c r="T19" s="16">
        <v>1.1973973032298524</v>
      </c>
      <c r="U19" s="18"/>
      <c r="V19" s="16"/>
      <c r="W19" s="18">
        <f t="shared" si="0"/>
        <v>0.3383375143723214</v>
      </c>
      <c r="X19" s="18">
        <f>AVERAGE(W17:W19)</f>
        <v>0.26610094249895083</v>
      </c>
      <c r="Y19" s="16"/>
      <c r="Z19" s="16">
        <v>3.0495272288381075</v>
      </c>
      <c r="AA19" s="16"/>
      <c r="AB19" s="16"/>
      <c r="AC19" s="16">
        <f>(E19/ABS(H19))</f>
        <v>3.4890398094382862</v>
      </c>
      <c r="AD19" s="16"/>
      <c r="AE19" s="16"/>
      <c r="AF19" s="16">
        <v>369</v>
      </c>
      <c r="AG19" s="16"/>
      <c r="AH19" s="16"/>
      <c r="AI19" s="16">
        <v>265</v>
      </c>
      <c r="AJ19" s="16"/>
      <c r="AK19" s="16"/>
      <c r="AL19" s="16">
        <f t="shared" si="1"/>
        <v>104</v>
      </c>
      <c r="AM19" s="16"/>
      <c r="AN19" s="16"/>
    </row>
    <row r="20" spans="1:40" ht="32.25" customHeight="1" x14ac:dyDescent="0.25">
      <c r="A20" s="3" t="s">
        <v>15</v>
      </c>
      <c r="B20">
        <v>7</v>
      </c>
      <c r="D20" s="12" t="s">
        <v>20</v>
      </c>
      <c r="E20" s="16">
        <v>5.9353566148043919</v>
      </c>
      <c r="F20" s="16"/>
      <c r="G20" s="16"/>
      <c r="H20" s="16">
        <v>-1.8150370136207437</v>
      </c>
      <c r="I20" s="16"/>
      <c r="J20" s="16"/>
      <c r="K20" s="16">
        <v>163.01428571428571</v>
      </c>
      <c r="L20" s="16"/>
      <c r="M20" s="16"/>
      <c r="N20" s="16">
        <v>1245.3181738447274</v>
      </c>
      <c r="O20" s="16"/>
      <c r="P20" s="16"/>
      <c r="Q20" s="16">
        <v>1.8152680652680624</v>
      </c>
      <c r="R20" s="18"/>
      <c r="S20" s="16"/>
      <c r="T20" s="16">
        <v>2.1252913752913809</v>
      </c>
      <c r="U20" s="18"/>
      <c r="V20" s="16"/>
      <c r="W20" s="18">
        <f t="shared" si="0"/>
        <v>0.31002331002331851</v>
      </c>
      <c r="X20" s="18">
        <f>AVERAGE(W18:W20)</f>
        <v>0.28394292173648256</v>
      </c>
      <c r="Y20" s="16"/>
      <c r="Z20" s="16">
        <v>4.2195851730844032</v>
      </c>
      <c r="AA20" s="16"/>
      <c r="AB20" s="16"/>
      <c r="AC20" s="16">
        <f>(E20/ABS(H20))</f>
        <v>3.2701022459945266</v>
      </c>
      <c r="AD20" s="16"/>
      <c r="AE20" s="16"/>
      <c r="AF20" s="16">
        <v>426</v>
      </c>
      <c r="AG20" s="16"/>
      <c r="AH20" s="16"/>
      <c r="AI20" s="16">
        <v>363</v>
      </c>
      <c r="AJ20" s="16"/>
      <c r="AK20" s="16"/>
      <c r="AL20" s="16">
        <f t="shared" si="1"/>
        <v>63</v>
      </c>
      <c r="AM20" s="16"/>
      <c r="AN20" s="16"/>
    </row>
    <row r="21" spans="1:40" ht="35.25" customHeight="1" x14ac:dyDescent="0.25">
      <c r="A21" s="3" t="s">
        <v>15</v>
      </c>
      <c r="B21">
        <v>7</v>
      </c>
      <c r="D21" s="12" t="s">
        <v>20</v>
      </c>
      <c r="E21" s="16">
        <v>11.204376306499123</v>
      </c>
      <c r="F21" s="16">
        <f>AVERAGE(E19:E21)</f>
        <v>7.4262600023952743</v>
      </c>
      <c r="G21" s="16">
        <f>_xlfn.STDEV.S(E19:E21)</f>
        <v>3.2960809034313034</v>
      </c>
      <c r="H21" s="16">
        <v>-3.6509896125435932</v>
      </c>
      <c r="I21" s="16">
        <f>AVERAGE(H19:H21)</f>
        <v>-2.3129793970371293</v>
      </c>
      <c r="J21" s="16">
        <f>_xlfn.STDEV.S(H19:H21)</f>
        <v>1.1713095057487088</v>
      </c>
      <c r="K21" s="16">
        <v>38.550000000000004</v>
      </c>
      <c r="L21" s="16">
        <v>93.080952380952382</v>
      </c>
      <c r="M21" s="16">
        <f>_xlfn.STDEV.S(K19:K21)</f>
        <v>63.645617357706065</v>
      </c>
      <c r="N21" s="16">
        <v>735.64923615693954</v>
      </c>
      <c r="O21" s="16">
        <f>AVERAGE(N19:N21)</f>
        <v>1025.3354815992873</v>
      </c>
      <c r="P21" s="16">
        <f>_xlfn.STDEV.S(N19:N21)</f>
        <v>261.88651264842821</v>
      </c>
      <c r="Q21" s="16">
        <v>0.55724299065420724</v>
      </c>
      <c r="R21" s="18">
        <f>AVERAGE(Q19:Q21)</f>
        <v>1.0771902815932668</v>
      </c>
      <c r="S21" s="16">
        <f>_xlfn.STDEV.S(Q19:Q21)</f>
        <v>0.65676666783961424</v>
      </c>
      <c r="T21" s="16">
        <v>1.75500352671487</v>
      </c>
      <c r="U21" s="18">
        <f>AVERAGE(T19:T21)</f>
        <v>1.6925640684120344</v>
      </c>
      <c r="V21" s="16">
        <f>_xlfn.STDEV.S(T19:T21)</f>
        <v>0.46708764349594512</v>
      </c>
      <c r="W21" s="18">
        <f>T21-Q21</f>
        <v>1.1977605360606627</v>
      </c>
      <c r="X21" s="18">
        <f>AVERAGE(W19:W21)</f>
        <v>0.61537378681876753</v>
      </c>
      <c r="Y21" s="16">
        <f>_xlfn.STDEV.S(W19:W21)</f>
        <v>0.50456037082928518</v>
      </c>
      <c r="Z21" s="16">
        <v>4.1158609109176156</v>
      </c>
      <c r="AA21" s="16">
        <f>AVERAGE(Z19:Z21)</f>
        <v>3.7949911042800424</v>
      </c>
      <c r="AB21" s="16">
        <f>_xlfn.STDEV.S(Z19:Z21)</f>
        <v>0.64767041991446994</v>
      </c>
      <c r="AC21" s="16">
        <f>(E21/ABS(H21))</f>
        <v>3.0688600887837616</v>
      </c>
      <c r="AD21" s="16">
        <f>AVERAGE(AC19:AC21)</f>
        <v>3.2760007147388581</v>
      </c>
      <c r="AE21" s="16">
        <f t="shared" si="2"/>
        <v>0.21015195303035961</v>
      </c>
      <c r="AF21" s="16">
        <v>667</v>
      </c>
      <c r="AG21" s="16">
        <f>AVERAGE(AF19:AF21)</f>
        <v>487.33333333333331</v>
      </c>
      <c r="AH21" s="16">
        <f>_xlfn.STDEV.S(AF19:AF21)</f>
        <v>158.18449144379898</v>
      </c>
      <c r="AI21" s="16">
        <v>212</v>
      </c>
      <c r="AJ21" s="16">
        <f>AVERAGE(AI19:AI21)</f>
        <v>280</v>
      </c>
      <c r="AK21" s="16">
        <f>_xlfn.STDEV.S(AI19:AI21)</f>
        <v>76.609398901179219</v>
      </c>
      <c r="AL21" s="16">
        <f t="shared" si="1"/>
        <v>455</v>
      </c>
      <c r="AM21" s="16">
        <f>AVERAGE(AL19:AL21)</f>
        <v>207.33333333333334</v>
      </c>
      <c r="AN21" s="16">
        <f>_xlfn.STDEV.S(AL19:AL21)</f>
        <v>215.46306721415931</v>
      </c>
    </row>
    <row r="22" spans="1:40" x14ac:dyDescent="0.25"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</row>
    <row r="23" spans="1:40" x14ac:dyDescent="0.25"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</row>
    <row r="24" spans="1:40" x14ac:dyDescent="0.25"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</row>
    <row r="25" spans="1:40" x14ac:dyDescent="0.25"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</row>
    <row r="26" spans="1:40" x14ac:dyDescent="0.25"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</row>
    <row r="27" spans="1:40" x14ac:dyDescent="0.25"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</row>
    <row r="28" spans="1:40" x14ac:dyDescent="0.25"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1:40" x14ac:dyDescent="0.25"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</row>
    <row r="30" spans="1:40" x14ac:dyDescent="0.25"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</row>
    <row r="31" spans="1:40" x14ac:dyDescent="0.25"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reps separate_without Rv1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 Ormond</dc:creator>
  <cp:lastModifiedBy>Amaris Ormond</cp:lastModifiedBy>
  <dcterms:created xsi:type="dcterms:W3CDTF">2024-07-08T09:58:24Z</dcterms:created>
  <dcterms:modified xsi:type="dcterms:W3CDTF">2024-07-08T10:05:12Z</dcterms:modified>
</cp:coreProperties>
</file>