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931"/>
  <workbookPr/>
  <mc:AlternateContent xmlns:mc="http://schemas.openxmlformats.org/markup-compatibility/2006">
    <mc:Choice Requires="x15">
      <x15ac:absPath xmlns:x15ac="http://schemas.microsoft.com/office/spreadsheetml/2010/11/ac" url="G:\Desktop\"/>
    </mc:Choice>
  </mc:AlternateContent>
  <xr:revisionPtr revIDLastSave="0" documentId="13_ncr:1_{E78DB150-00C1-451A-9062-C056E435F9AD}" xr6:coauthVersionLast="47" xr6:coauthVersionMax="47" xr10:uidLastSave="{00000000-0000-0000-0000-000000000000}"/>
  <bookViews>
    <workbookView xWindow="-120" yWindow="-120" windowWidth="29040" windowHeight="15840" activeTab="3" xr2:uid="{00000000-000D-0000-FFFF-FFFF00000000}"/>
  </bookViews>
  <sheets>
    <sheet name="fertility" sheetId="1" r:id="rId1"/>
    <sheet name="fertility2" sheetId="2" r:id="rId2"/>
    <sheet name="reward Timber and GhG1" sheetId="4" r:id="rId3"/>
    <sheet name="reward Timber and GhG2" sheetId="3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5" i="3" l="1"/>
  <c r="E2" i="4"/>
  <c r="E3" i="4"/>
  <c r="C8" i="4"/>
  <c r="E8" i="4" s="1"/>
  <c r="B8" i="4"/>
  <c r="F8" i="4" s="1"/>
  <c r="C7" i="4"/>
  <c r="E7" i="4" s="1"/>
  <c r="B7" i="4"/>
  <c r="D7" i="4" s="1"/>
  <c r="D6" i="4"/>
  <c r="C6" i="4"/>
  <c r="E6" i="4" s="1"/>
  <c r="B6" i="4"/>
  <c r="C5" i="4"/>
  <c r="E5" i="4" s="1"/>
  <c r="B5" i="4"/>
  <c r="D5" i="4" s="1"/>
  <c r="C4" i="4"/>
  <c r="E4" i="4" s="1"/>
  <c r="B4" i="4"/>
  <c r="D4" i="4" s="1"/>
  <c r="C3" i="4"/>
  <c r="B3" i="4"/>
  <c r="F3" i="4" s="1"/>
  <c r="C2" i="4"/>
  <c r="B2" i="4"/>
  <c r="D2" i="4" s="1"/>
  <c r="E6" i="3"/>
  <c r="D4" i="3"/>
  <c r="D5" i="3"/>
  <c r="D6" i="3"/>
  <c r="B8" i="3"/>
  <c r="D8" i="3" s="1"/>
  <c r="C8" i="3"/>
  <c r="E8" i="3" s="1"/>
  <c r="B7" i="3"/>
  <c r="D7" i="3" s="1"/>
  <c r="C7" i="3"/>
  <c r="E7" i="3" s="1"/>
  <c r="B6" i="3"/>
  <c r="F6" i="3" s="1"/>
  <c r="C6" i="3"/>
  <c r="B5" i="3"/>
  <c r="C5" i="3"/>
  <c r="B4" i="3"/>
  <c r="C4" i="3"/>
  <c r="E4" i="3" s="1"/>
  <c r="F4" i="3"/>
  <c r="B3" i="3"/>
  <c r="D3" i="3" s="1"/>
  <c r="C3" i="3"/>
  <c r="E3" i="3" s="1"/>
  <c r="C2" i="3"/>
  <c r="E2" i="3" s="1"/>
  <c r="B2" i="3"/>
  <c r="D2" i="3" s="1"/>
  <c r="C2" i="2"/>
  <c r="F5" i="4" l="1"/>
  <c r="F6" i="4"/>
  <c r="F2" i="4"/>
  <c r="D3" i="4"/>
  <c r="F7" i="4"/>
  <c r="F4" i="4"/>
  <c r="D8" i="4"/>
  <c r="F2" i="3"/>
  <c r="F8" i="3"/>
  <c r="F3" i="3"/>
  <c r="F5" i="3"/>
  <c r="F7" i="3"/>
  <c r="A3" i="2"/>
  <c r="D2" i="2"/>
  <c r="B3" i="2" s="1"/>
  <c r="C3" i="2" s="1"/>
  <c r="C2" i="1"/>
  <c r="A4" i="2" l="1"/>
  <c r="D2" i="1"/>
  <c r="B3" i="1" s="1"/>
  <c r="C3" i="1" s="1"/>
  <c r="A3" i="1"/>
  <c r="D3" i="2" l="1"/>
  <c r="B4" i="2" s="1"/>
  <c r="C4" i="2" s="1"/>
  <c r="D3" i="1"/>
  <c r="B4" i="1" s="1"/>
  <c r="A4" i="1"/>
  <c r="A5" i="2" l="1"/>
  <c r="C4" i="1"/>
  <c r="A5" i="1" s="1"/>
  <c r="D4" i="2" l="1"/>
  <c r="D4" i="1"/>
  <c r="B5" i="1" s="1"/>
  <c r="B5" i="2" l="1"/>
  <c r="C5" i="2" s="1"/>
  <c r="C5" i="1"/>
  <c r="D5" i="1" l="1"/>
  <c r="B6" i="1" s="1"/>
  <c r="A6" i="1"/>
  <c r="D5" i="2" l="1"/>
  <c r="A6" i="2"/>
  <c r="C6" i="1"/>
  <c r="A7" i="1" s="1"/>
  <c r="B6" i="2" l="1"/>
  <c r="C6" i="2" s="1"/>
  <c r="D6" i="1"/>
  <c r="B7" i="1" s="1"/>
  <c r="C7" i="1" l="1"/>
  <c r="D6" i="2" l="1"/>
  <c r="B7" i="2" s="1"/>
  <c r="C7" i="2" s="1"/>
  <c r="A7" i="2"/>
  <c r="D7" i="1"/>
  <c r="B8" i="1" s="1"/>
  <c r="A8" i="1"/>
  <c r="D7" i="2" l="1"/>
  <c r="B8" i="2" s="1"/>
  <c r="C8" i="2" s="1"/>
  <c r="C8" i="1"/>
  <c r="D8" i="1" s="1"/>
  <c r="B9" i="1" s="1"/>
  <c r="A8" i="2" l="1"/>
  <c r="C9" i="1"/>
  <c r="A9" i="1"/>
  <c r="D8" i="2" l="1"/>
  <c r="B9" i="2" s="1"/>
  <c r="C9" i="2" s="1"/>
  <c r="A9" i="2"/>
  <c r="D9" i="1"/>
  <c r="B10" i="1" s="1"/>
  <c r="A10" i="1"/>
  <c r="D9" i="2" l="1"/>
  <c r="B10" i="2" s="1"/>
  <c r="C10" i="2" s="1"/>
  <c r="C10" i="1"/>
  <c r="D10" i="1" s="1"/>
  <c r="B11" i="1" s="1"/>
  <c r="C11" i="1" s="1"/>
  <c r="A10" i="2" l="1"/>
  <c r="A11" i="1"/>
  <c r="D11" i="1" s="1"/>
  <c r="A11" i="2" l="1"/>
  <c r="D10" i="2"/>
  <c r="B11" i="2" l="1"/>
  <c r="C11" i="2" s="1"/>
  <c r="D11" i="2" l="1"/>
  <c r="B12" i="2" s="1"/>
  <c r="C12" i="2" s="1"/>
  <c r="A12" i="2"/>
  <c r="A13" i="2" l="1"/>
  <c r="D12" i="2"/>
  <c r="B13" i="2" s="1"/>
  <c r="C13" i="2" s="1"/>
  <c r="A14" i="2" l="1"/>
  <c r="D13" i="2"/>
  <c r="B14" i="2" s="1"/>
  <c r="C14" i="2" s="1"/>
  <c r="A15" i="2" l="1"/>
  <c r="D14" i="2"/>
  <c r="B15" i="2" s="1"/>
  <c r="C15" i="2" s="1"/>
  <c r="A16" i="2" l="1"/>
  <c r="D15" i="2"/>
  <c r="B16" i="2" s="1"/>
  <c r="C16" i="2" s="1"/>
  <c r="A17" i="2" l="1"/>
  <c r="D16" i="2"/>
  <c r="B17" i="2" s="1"/>
  <c r="C17" i="2" s="1"/>
  <c r="A20" i="2" l="1"/>
  <c r="D17" i="2"/>
  <c r="B20" i="2" s="1"/>
  <c r="C20" i="2" s="1"/>
  <c r="A18" i="2" l="1"/>
  <c r="B18" i="2"/>
  <c r="C18" i="2" s="1"/>
  <c r="A19" i="2"/>
  <c r="B19" i="2"/>
  <c r="C19" i="2" s="1"/>
  <c r="D20" i="2"/>
  <c r="D18" i="2" l="1"/>
  <c r="D19" i="2"/>
</calcChain>
</file>

<file path=xl/sharedStrings.xml><?xml version="1.0" encoding="utf-8"?>
<sst xmlns="http://schemas.openxmlformats.org/spreadsheetml/2006/main" count="37" uniqueCount="13">
  <si>
    <t>age</t>
    <phoneticPr fontId="1" type="noConversion"/>
  </si>
  <si>
    <t>timber</t>
    <phoneticPr fontId="1" type="noConversion"/>
  </si>
  <si>
    <t>greenhouse gas</t>
    <phoneticPr fontId="1" type="noConversion"/>
  </si>
  <si>
    <t>fertility</t>
    <phoneticPr fontId="1" type="noConversion"/>
  </si>
  <si>
    <t>consume</t>
    <phoneticPr fontId="1" type="noConversion"/>
  </si>
  <si>
    <t>grow</t>
    <phoneticPr fontId="1" type="noConversion"/>
  </si>
  <si>
    <t>timeline</t>
    <phoneticPr fontId="1" type="noConversion"/>
  </si>
  <si>
    <t>weighted Timber</t>
    <phoneticPr fontId="1" type="noConversion"/>
  </si>
  <si>
    <t>weighted Greenhouse gas</t>
    <phoneticPr fontId="1" type="noConversion"/>
  </si>
  <si>
    <t>sum reward</t>
    <phoneticPr fontId="1" type="noConversion"/>
  </si>
  <si>
    <t>cut down</t>
    <phoneticPr fontId="1" type="noConversion"/>
  </si>
  <si>
    <t>asuumpution by Data</t>
    <phoneticPr fontId="1" type="noConversion"/>
  </si>
  <si>
    <t>not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</si>
</sst>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等线"/>
      <family val="2"/>
      <scheme val="minor"/>
    </font>
    <font>
      <sz val="9"/>
      <name val="等线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0" borderId="0" xfId="0" applyNumberFormat="1"/>
  </cellXfs>
  <cellStyles count="1">
    <cellStyle name="常规" xfId="0" builtinId="0"/>
  </cellStyles>
  <dxfs count="9"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25A668FB-92DD-49F8-B371-D871475F443E}" name="表6" displayName="表6" ref="A1:D11" totalsRowShown="0">
  <autoFilter ref="A1:D11" xr:uid="{25A668FB-92DD-49F8-B371-D871475F443E}"/>
  <tableColumns count="4">
    <tableColumn id="1" xr3:uid="{5C796A44-43F2-417F-94DD-7E2B3418DA02}" name="fertility" dataDxfId="8"/>
    <tableColumn id="2" xr3:uid="{D25A5C71-7B79-4CBB-8FB4-E91A4EAC8996}" name="age" dataDxfId="7"/>
    <tableColumn id="3" xr3:uid="{858A4D8C-EBCC-495D-831B-B7FF055833FA}" name="consume">
      <calculatedColumnFormula>B2*0.1</calculatedColumnFormula>
    </tableColumn>
    <tableColumn id="4" xr3:uid="{340659BE-AA65-4C61-AC30-4557921729F7}" name="grow">
      <calculatedColumnFormula>(A2-C2)/3</calculatedColumnFormula>
    </tableColumn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8" xr:uid="{D6C9D6A9-B303-40E4-91DB-9715280965CC}" name="表6_9" displayName="表6_9" ref="A1:E20" totalsRowShown="0">
  <autoFilter ref="A1:E20" xr:uid="{D6C9D6A9-B303-40E4-91DB-9715280965CC}"/>
  <tableColumns count="5">
    <tableColumn id="1" xr3:uid="{F0B0A8BB-BBDA-4DC7-ACE4-EF9347EF6385}" name="fertility" dataDxfId="6">
      <calculatedColumnFormula>A1-C1</calculatedColumnFormula>
    </tableColumn>
    <tableColumn id="2" xr3:uid="{18891349-A660-4AD1-AC93-D1C23CAEF45B}" name="age" dataDxfId="5">
      <calculatedColumnFormula>B1+D1</calculatedColumnFormula>
    </tableColumn>
    <tableColumn id="3" xr3:uid="{BD5A6D7C-4B85-446C-AA06-088EE9315BC2}" name="consume" dataDxfId="4">
      <calculatedColumnFormula>B2*0.05</calculatedColumnFormula>
    </tableColumn>
    <tableColumn id="4" xr3:uid="{3CD4794B-AAE2-4FE6-97C7-EB8F716ACA24}" name="grow">
      <calculatedColumnFormula>(A2-C2)/3</calculatedColumnFormula>
    </tableColumn>
    <tableColumn id="5" xr3:uid="{6DE56805-C84D-42D5-BF11-C247F35FC6B5}" name="timeline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0" xr:uid="{855CB673-EF63-4C11-8C7D-AFEAEE998F2C}" name="表9_11" displayName="表9_11" ref="A1:G8" totalsRowShown="0">
  <autoFilter ref="A1:G8" xr:uid="{855CB673-EF63-4C11-8C7D-AFEAEE998F2C}"/>
  <tableColumns count="7">
    <tableColumn id="1" xr3:uid="{4F67B778-9E25-48D8-B11C-DD43773771FD}" name="age"/>
    <tableColumn id="2" xr3:uid="{CF3A02D7-08E5-403F-8976-25D2C3612012}" name="timber">
      <calculatedColumnFormula>((A2*0.5)^2)*3.14</calculatedColumnFormula>
    </tableColumn>
    <tableColumn id="3" xr3:uid="{2AD9DFE6-784A-4165-AB15-332F4945BC9E}" name="greenhouse gas">
      <calculatedColumnFormula>A2*10</calculatedColumnFormula>
    </tableColumn>
    <tableColumn id="6" xr3:uid="{693FB2C4-A232-4CB2-8BB8-D7E396F0FEF1}" name="weighted Timber" dataDxfId="1">
      <calculatedColumnFormula>B2</calculatedColumnFormula>
    </tableColumn>
    <tableColumn id="5" xr3:uid="{F724652C-1EB0-4A8B-8A8E-2E86CE748C66}" name="weighted Greenhouse gas" dataDxfId="0">
      <calculatedColumnFormula>C2*0.05</calculatedColumnFormula>
    </tableColumn>
    <tableColumn id="4" xr3:uid="{59924461-725F-4FFB-BE71-896F8596BBB4}" name="sum reward">
      <calculatedColumnFormula>B2+C2*0.05</calculatedColumnFormula>
    </tableColumn>
    <tableColumn id="7" xr3:uid="{23132877-CEA2-4A54-99E6-6F2869544062}" name="asuumpution by Data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9" xr:uid="{ACACC096-1FBF-48A6-8625-FD4B112CFE15}" name="表9" displayName="表9" ref="A1:G8" totalsRowShown="0">
  <autoFilter ref="A1:G8" xr:uid="{ACACC096-1FBF-48A6-8625-FD4B112CFE15}"/>
  <tableColumns count="7">
    <tableColumn id="1" xr3:uid="{89565DEC-EFEE-4188-8E1A-775D863252E2}" name="age"/>
    <tableColumn id="2" xr3:uid="{CABA5A9B-B00E-40EA-B0F9-FA8AF204B7B2}" name="timber">
      <calculatedColumnFormula>((A2*0.5)^2)*3.14</calculatedColumnFormula>
    </tableColumn>
    <tableColumn id="3" xr3:uid="{FB3DEB4B-1D25-4E11-B8AC-C736E2FDC09A}" name="greenhouse gas">
      <calculatedColumnFormula>A2*10</calculatedColumnFormula>
    </tableColumn>
    <tableColumn id="6" xr3:uid="{07659699-0ACA-421A-9089-5C7008CE1C03}" name="weighted Timber" dataDxfId="3">
      <calculatedColumnFormula>B2</calculatedColumnFormula>
    </tableColumn>
    <tableColumn id="5" xr3:uid="{8B20C947-D368-4B61-A010-6542E32CBF81}" name="weighted Greenhouse gas" dataDxfId="2">
      <calculatedColumnFormula>C2*0.25</calculatedColumnFormula>
    </tableColumn>
    <tableColumn id="4" xr3:uid="{522E363D-9910-47E9-B39D-5A32917EC52A}" name="sum reward">
      <calculatedColumnFormula>B2+C2*0.05</calculatedColumnFormula>
    </tableColumn>
    <tableColumn id="7" xr3:uid="{9389683A-74D3-4F46-80CA-29F97188B02C}" name="asuumpution by Dat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table" Target="../tables/table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table" Target="../tables/table4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11"/>
  <sheetViews>
    <sheetView workbookViewId="0">
      <selection activeCell="D1" sqref="A1:D1"/>
    </sheetView>
  </sheetViews>
  <sheetFormatPr defaultRowHeight="14.25" x14ac:dyDescent="0.2"/>
  <cols>
    <col min="4" max="4" width="10.25" customWidth="1"/>
  </cols>
  <sheetData>
    <row r="1" spans="1:4" x14ac:dyDescent="0.2">
      <c r="A1" t="s">
        <v>3</v>
      </c>
      <c r="B1" t="s">
        <v>0</v>
      </c>
      <c r="C1" t="s">
        <v>4</v>
      </c>
      <c r="D1" t="s">
        <v>5</v>
      </c>
    </row>
    <row r="2" spans="1:4" x14ac:dyDescent="0.2">
      <c r="A2">
        <v>3</v>
      </c>
      <c r="B2">
        <v>1</v>
      </c>
      <c r="C2">
        <f>B2*0.1</f>
        <v>0.1</v>
      </c>
      <c r="D2">
        <f>(A2-C2)/3</f>
        <v>0.96666666666666667</v>
      </c>
    </row>
    <row r="3" spans="1:4" x14ac:dyDescent="0.2">
      <c r="A3">
        <f t="shared" ref="A3:A4" si="0">A2-C2</f>
        <v>2.9</v>
      </c>
      <c r="B3">
        <f t="shared" ref="B3:B4" si="1">B2+D2</f>
        <v>1.9666666666666668</v>
      </c>
      <c r="C3">
        <f>B3*0.1</f>
        <v>0.19666666666666668</v>
      </c>
      <c r="D3">
        <f>(A3-C3)/3</f>
        <v>0.90111111111111108</v>
      </c>
    </row>
    <row r="4" spans="1:4" x14ac:dyDescent="0.2">
      <c r="A4">
        <f t="shared" si="0"/>
        <v>2.7033333333333331</v>
      </c>
      <c r="B4">
        <f t="shared" si="1"/>
        <v>2.867777777777778</v>
      </c>
      <c r="C4">
        <f>B4*0.1</f>
        <v>0.2867777777777778</v>
      </c>
      <c r="D4">
        <f>(A4-C4)/3</f>
        <v>0.80551851851851841</v>
      </c>
    </row>
    <row r="5" spans="1:4" x14ac:dyDescent="0.2">
      <c r="A5" s="1">
        <f>A4-C4</f>
        <v>2.4165555555555551</v>
      </c>
      <c r="B5" s="1">
        <f>B4+D4</f>
        <v>3.6732962962962965</v>
      </c>
      <c r="C5">
        <f>B5*0.1</f>
        <v>0.36732962962962967</v>
      </c>
      <c r="D5">
        <f>(A5-C5)/3</f>
        <v>0.68307530864197519</v>
      </c>
    </row>
    <row r="6" spans="1:4" x14ac:dyDescent="0.2">
      <c r="A6" s="1">
        <f>A5-C5</f>
        <v>2.0492259259259256</v>
      </c>
      <c r="B6" s="1">
        <f>B5+D5</f>
        <v>4.3563716049382712</v>
      </c>
      <c r="C6">
        <f>B6*0.1</f>
        <v>0.43563716049382717</v>
      </c>
      <c r="D6">
        <f>(A6-C6)/3</f>
        <v>0.5378629218106995</v>
      </c>
    </row>
    <row r="7" spans="1:4" x14ac:dyDescent="0.2">
      <c r="A7" s="1">
        <f>A6-C6</f>
        <v>1.6135887654320984</v>
      </c>
      <c r="B7" s="1">
        <f>B6+D6</f>
        <v>4.8942345267489706</v>
      </c>
      <c r="C7">
        <f>B7*0.1</f>
        <v>0.48942345267489706</v>
      </c>
      <c r="D7">
        <f>(A7-C7)/3</f>
        <v>0.37472177091906711</v>
      </c>
    </row>
    <row r="8" spans="1:4" x14ac:dyDescent="0.2">
      <c r="A8" s="1">
        <f>A7-C7</f>
        <v>1.1241653127572013</v>
      </c>
      <c r="B8" s="1">
        <f>B7+D7</f>
        <v>5.268956297668038</v>
      </c>
      <c r="C8">
        <f>B8*0.1</f>
        <v>0.52689562976680382</v>
      </c>
      <c r="D8">
        <f>(A8-C8)/3</f>
        <v>0.19908989433013249</v>
      </c>
    </row>
    <row r="9" spans="1:4" x14ac:dyDescent="0.2">
      <c r="A9" s="1">
        <f>A8-C8</f>
        <v>0.59726968299039751</v>
      </c>
      <c r="B9" s="1">
        <f>B8+D8</f>
        <v>5.4680461919981704</v>
      </c>
      <c r="C9">
        <f>B9*0.1</f>
        <v>0.54680461919981704</v>
      </c>
      <c r="D9">
        <f>(A9-C9)/3</f>
        <v>1.682168793019349E-2</v>
      </c>
    </row>
    <row r="10" spans="1:4" x14ac:dyDescent="0.2">
      <c r="A10" s="1">
        <f>A9-C9</f>
        <v>5.0465063790580467E-2</v>
      </c>
      <c r="B10" s="1">
        <f>B9+D9</f>
        <v>5.4848678799283643</v>
      </c>
      <c r="C10">
        <f>B10*0.1</f>
        <v>0.54848678799283646</v>
      </c>
      <c r="D10">
        <f>(A10-C10)/3</f>
        <v>-0.16600724140075199</v>
      </c>
    </row>
    <row r="11" spans="1:4" x14ac:dyDescent="0.2">
      <c r="A11" s="1">
        <f>A10-C10</f>
        <v>-0.49802172420225599</v>
      </c>
      <c r="B11" s="1">
        <f>B10+D10</f>
        <v>5.318860638527612</v>
      </c>
      <c r="C11">
        <f>B11*0.1</f>
        <v>0.53188606385276127</v>
      </c>
      <c r="D11">
        <f>(A11-C11)/3</f>
        <v>-0.34330259601833912</v>
      </c>
    </row>
  </sheetData>
  <phoneticPr fontId="1" type="noConversion"/>
  <pageMargins left="0.7" right="0.7" top="0.75" bottom="0.75" header="0.3" footer="0.3"/>
  <pageSetup paperSize="9" orientation="portrait" r:id="rId1"/>
  <tableParts count="1">
    <tablePart r:id="rId2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78E8C8-2F09-4CE1-AEED-1120BC788440}">
  <dimension ref="A1:E20"/>
  <sheetViews>
    <sheetView workbookViewId="0">
      <selection activeCell="H5" sqref="H5"/>
    </sheetView>
  </sheetViews>
  <sheetFormatPr defaultRowHeight="14.25" x14ac:dyDescent="0.2"/>
  <sheetData>
    <row r="1" spans="1:5" x14ac:dyDescent="0.2">
      <c r="A1" t="s">
        <v>3</v>
      </c>
      <c r="B1" t="s">
        <v>0</v>
      </c>
      <c r="C1" t="s">
        <v>4</v>
      </c>
      <c r="D1" t="s">
        <v>5</v>
      </c>
      <c r="E1" t="s">
        <v>6</v>
      </c>
    </row>
    <row r="2" spans="1:5" x14ac:dyDescent="0.2">
      <c r="A2">
        <v>3</v>
      </c>
      <c r="B2">
        <v>1</v>
      </c>
      <c r="C2">
        <f t="shared" ref="C2:C20" si="0">B2*0.05</f>
        <v>0.05</v>
      </c>
      <c r="D2">
        <f>(A2-C2)/3</f>
        <v>0.98333333333333339</v>
      </c>
      <c r="E2">
        <v>1</v>
      </c>
    </row>
    <row r="3" spans="1:5" x14ac:dyDescent="0.2">
      <c r="A3">
        <f t="shared" ref="A3:A12" si="1">A2-C2</f>
        <v>2.95</v>
      </c>
      <c r="B3">
        <f t="shared" ref="B3:B12" si="2">B2+D2</f>
        <v>1.9833333333333334</v>
      </c>
      <c r="C3">
        <f t="shared" si="0"/>
        <v>9.9166666666666681E-2</v>
      </c>
      <c r="D3">
        <f>(A3-C3)/3</f>
        <v>0.95027777777777789</v>
      </c>
      <c r="E3">
        <v>2</v>
      </c>
    </row>
    <row r="4" spans="1:5" x14ac:dyDescent="0.2">
      <c r="A4">
        <f t="shared" si="1"/>
        <v>2.8508333333333336</v>
      </c>
      <c r="B4">
        <f t="shared" si="2"/>
        <v>2.9336111111111114</v>
      </c>
      <c r="C4">
        <f t="shared" si="0"/>
        <v>0.14668055555555556</v>
      </c>
      <c r="D4">
        <f>(A4-C4)/3</f>
        <v>0.90138425925925925</v>
      </c>
      <c r="E4">
        <v>3</v>
      </c>
    </row>
    <row r="5" spans="1:5" x14ac:dyDescent="0.2">
      <c r="A5" s="1">
        <f t="shared" si="1"/>
        <v>2.7041527777777778</v>
      </c>
      <c r="B5" s="1">
        <f t="shared" si="2"/>
        <v>3.8349953703703705</v>
      </c>
      <c r="C5">
        <f t="shared" si="0"/>
        <v>0.19174976851851855</v>
      </c>
      <c r="D5">
        <f>(A5-C5)/3</f>
        <v>0.8374676697530864</v>
      </c>
      <c r="E5">
        <v>4</v>
      </c>
    </row>
    <row r="6" spans="1:5" x14ac:dyDescent="0.2">
      <c r="A6" s="1">
        <f t="shared" si="1"/>
        <v>2.5124030092592591</v>
      </c>
      <c r="B6" s="1">
        <f t="shared" si="2"/>
        <v>4.672463040123457</v>
      </c>
      <c r="C6">
        <f t="shared" si="0"/>
        <v>0.23362315200617287</v>
      </c>
      <c r="D6">
        <f>(A6-C6)/3</f>
        <v>0.7595932857510288</v>
      </c>
      <c r="E6">
        <v>5</v>
      </c>
    </row>
    <row r="7" spans="1:5" x14ac:dyDescent="0.2">
      <c r="A7" s="1">
        <f t="shared" si="1"/>
        <v>2.2787798572530864</v>
      </c>
      <c r="B7" s="1">
        <f t="shared" si="2"/>
        <v>5.4320563258744858</v>
      </c>
      <c r="C7">
        <f t="shared" si="0"/>
        <v>0.27160281629372429</v>
      </c>
      <c r="D7">
        <f>(A7-C7)/3</f>
        <v>0.6690590136531207</v>
      </c>
      <c r="E7">
        <v>6</v>
      </c>
    </row>
    <row r="8" spans="1:5" x14ac:dyDescent="0.2">
      <c r="A8" s="1">
        <f t="shared" si="1"/>
        <v>2.0071770409593621</v>
      </c>
      <c r="B8" s="1">
        <f t="shared" si="2"/>
        <v>6.1011153395276061</v>
      </c>
      <c r="C8">
        <f t="shared" si="0"/>
        <v>0.30505576697638032</v>
      </c>
      <c r="D8">
        <f>(A8-C8)/3</f>
        <v>0.56737375799432732</v>
      </c>
      <c r="E8">
        <v>7</v>
      </c>
    </row>
    <row r="9" spans="1:5" x14ac:dyDescent="0.2">
      <c r="A9" s="1">
        <f t="shared" si="1"/>
        <v>1.7021212739829819</v>
      </c>
      <c r="B9" s="1">
        <f t="shared" si="2"/>
        <v>6.6684890975219338</v>
      </c>
      <c r="C9">
        <f t="shared" si="0"/>
        <v>0.33342445487609673</v>
      </c>
      <c r="D9">
        <f>(A9-C9)/3</f>
        <v>0.45623227303562836</v>
      </c>
      <c r="E9">
        <v>8</v>
      </c>
    </row>
    <row r="10" spans="1:5" x14ac:dyDescent="0.2">
      <c r="A10" s="1">
        <f t="shared" si="1"/>
        <v>1.3686968191068851</v>
      </c>
      <c r="B10" s="1">
        <f t="shared" si="2"/>
        <v>7.1247213705575625</v>
      </c>
      <c r="C10">
        <f t="shared" si="0"/>
        <v>0.35623606852787815</v>
      </c>
      <c r="D10">
        <f>(A10-C10)/3</f>
        <v>0.33748691685966897</v>
      </c>
      <c r="E10">
        <v>9</v>
      </c>
    </row>
    <row r="11" spans="1:5" x14ac:dyDescent="0.2">
      <c r="A11" s="1">
        <f t="shared" si="1"/>
        <v>1.0124607505790069</v>
      </c>
      <c r="B11" s="1">
        <f t="shared" si="2"/>
        <v>7.4622082874172317</v>
      </c>
      <c r="C11">
        <f t="shared" si="0"/>
        <v>0.37311041437086162</v>
      </c>
      <c r="D11">
        <f>(A11-C11)/3</f>
        <v>0.2131167787360484</v>
      </c>
      <c r="E11">
        <v>10</v>
      </c>
    </row>
    <row r="12" spans="1:5" x14ac:dyDescent="0.2">
      <c r="A12" s="1">
        <f t="shared" si="1"/>
        <v>0.63935033620814519</v>
      </c>
      <c r="B12" s="1">
        <f t="shared" si="2"/>
        <v>7.6753250661532801</v>
      </c>
      <c r="C12">
        <f t="shared" si="0"/>
        <v>0.38376625330766401</v>
      </c>
      <c r="D12">
        <f>(A12-C12)/3</f>
        <v>8.5194694300160398E-2</v>
      </c>
      <c r="E12">
        <v>11</v>
      </c>
    </row>
    <row r="13" spans="1:5" x14ac:dyDescent="0.2">
      <c r="A13" s="1">
        <f>A12-C12</f>
        <v>0.25558408290048118</v>
      </c>
      <c r="B13" s="1">
        <f>B12+D12</f>
        <v>7.7605197604534402</v>
      </c>
      <c r="C13">
        <f t="shared" si="0"/>
        <v>0.38802598802267202</v>
      </c>
      <c r="D13">
        <f>(A13-C13)/3</f>
        <v>-4.4147301707396946E-2</v>
      </c>
      <c r="E13">
        <v>12</v>
      </c>
    </row>
    <row r="14" spans="1:5" x14ac:dyDescent="0.2">
      <c r="A14" s="1">
        <f>A13-C13</f>
        <v>-0.13244190512219084</v>
      </c>
      <c r="B14" s="1">
        <f>B13+D13</f>
        <v>7.7163724587460436</v>
      </c>
      <c r="C14">
        <f t="shared" si="0"/>
        <v>0.38581862293730218</v>
      </c>
      <c r="D14">
        <f>(A14-C14)/3</f>
        <v>-0.17275350935316433</v>
      </c>
      <c r="E14">
        <v>13</v>
      </c>
    </row>
    <row r="15" spans="1:5" x14ac:dyDescent="0.2">
      <c r="A15" s="1">
        <f>A14-C14</f>
        <v>-0.51826052805949296</v>
      </c>
      <c r="B15" s="1">
        <f>B14+D14</f>
        <v>7.5436189493928794</v>
      </c>
      <c r="C15">
        <f t="shared" si="0"/>
        <v>0.37718094746964398</v>
      </c>
      <c r="D15">
        <f>(A15-C15)/3</f>
        <v>-0.29848049184304565</v>
      </c>
      <c r="E15">
        <v>14</v>
      </c>
    </row>
    <row r="16" spans="1:5" x14ac:dyDescent="0.2">
      <c r="A16" s="1">
        <f>A15-C15</f>
        <v>-0.89544147552913689</v>
      </c>
      <c r="B16" s="1">
        <f>B15+D15</f>
        <v>7.2451384575498334</v>
      </c>
      <c r="C16">
        <f t="shared" si="0"/>
        <v>0.36225692287749167</v>
      </c>
      <c r="D16">
        <f>(A16-C16)/3</f>
        <v>-0.4192327994688762</v>
      </c>
      <c r="E16">
        <v>15</v>
      </c>
    </row>
    <row r="17" spans="1:5" x14ac:dyDescent="0.2">
      <c r="A17" s="1">
        <f>A16-C16</f>
        <v>-1.2576983984066286</v>
      </c>
      <c r="B17" s="1">
        <f>B16+D16</f>
        <v>6.8259056580809574</v>
      </c>
      <c r="C17">
        <f t="shared" si="0"/>
        <v>0.34129528290404787</v>
      </c>
      <c r="D17">
        <f>(A17-C17)/3</f>
        <v>-0.53299789377022544</v>
      </c>
      <c r="E17">
        <v>16</v>
      </c>
    </row>
    <row r="18" spans="1:5" x14ac:dyDescent="0.2">
      <c r="A18" s="1">
        <f>A17-C17</f>
        <v>-1.5989936813106764</v>
      </c>
      <c r="B18" s="1">
        <f>B17+D17</f>
        <v>6.2929077643107316</v>
      </c>
      <c r="C18">
        <f t="shared" si="0"/>
        <v>0.31464538821553661</v>
      </c>
      <c r="D18">
        <f>(A18-C18)/3</f>
        <v>-0.637879689842071</v>
      </c>
      <c r="E18">
        <v>17</v>
      </c>
    </row>
    <row r="19" spans="1:5" x14ac:dyDescent="0.2">
      <c r="A19" s="1">
        <f>A17-C17</f>
        <v>-1.5989936813106764</v>
      </c>
      <c r="B19" s="1">
        <f>B17+D17</f>
        <v>6.2929077643107316</v>
      </c>
      <c r="C19">
        <f t="shared" si="0"/>
        <v>0.31464538821553661</v>
      </c>
      <c r="D19">
        <f>(A19-C19)/3</f>
        <v>-0.637879689842071</v>
      </c>
      <c r="E19">
        <v>18</v>
      </c>
    </row>
    <row r="20" spans="1:5" x14ac:dyDescent="0.2">
      <c r="A20" s="1">
        <f>A17-C17</f>
        <v>-1.5989936813106764</v>
      </c>
      <c r="B20" s="1">
        <f>B17+D17</f>
        <v>6.2929077643107316</v>
      </c>
      <c r="C20">
        <f t="shared" si="0"/>
        <v>0.31464538821553661</v>
      </c>
      <c r="D20">
        <f>(A20-C20)/3</f>
        <v>-0.637879689842071</v>
      </c>
      <c r="E20">
        <v>19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2C9F733-6135-4BF8-8EF4-4FDAFF35577A}">
  <dimension ref="A1:G8"/>
  <sheetViews>
    <sheetView workbookViewId="0">
      <selection activeCell="G11" sqref="G11"/>
    </sheetView>
  </sheetViews>
  <sheetFormatPr defaultRowHeight="14.25" x14ac:dyDescent="0.2"/>
  <cols>
    <col min="2" max="2" width="13" customWidth="1"/>
    <col min="3" max="3" width="20" customWidth="1"/>
    <col min="4" max="4" width="21" customWidth="1"/>
    <col min="5" max="5" width="22.125" customWidth="1"/>
    <col min="7" max="7" width="33.62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  <c r="G1" t="s">
        <v>11</v>
      </c>
    </row>
    <row r="2" spans="1:7" x14ac:dyDescent="0.2">
      <c r="A2">
        <v>1</v>
      </c>
      <c r="B2">
        <f>((A2*0.5)^2)*3.14</f>
        <v>0.78500000000000003</v>
      </c>
      <c r="C2">
        <f>A2*10</f>
        <v>10</v>
      </c>
      <c r="D2">
        <f t="shared" ref="D2:D8" si="0">B2</f>
        <v>0.78500000000000003</v>
      </c>
      <c r="E2">
        <f t="shared" ref="E2:E8" si="1">C2*0.05</f>
        <v>0.5</v>
      </c>
      <c r="F2">
        <f>B2+C2*0.05</f>
        <v>1.2850000000000001</v>
      </c>
      <c r="G2" t="s">
        <v>10</v>
      </c>
    </row>
    <row r="3" spans="1:7" x14ac:dyDescent="0.2">
      <c r="A3">
        <v>2</v>
      </c>
      <c r="B3">
        <f>((A3*0.5)^2)*3.14</f>
        <v>3.14</v>
      </c>
      <c r="C3">
        <f>A3*10</f>
        <v>20</v>
      </c>
      <c r="D3">
        <f t="shared" si="0"/>
        <v>3.14</v>
      </c>
      <c r="E3">
        <f t="shared" si="1"/>
        <v>1</v>
      </c>
      <c r="F3">
        <f>B3+C3*0.05</f>
        <v>4.1400000000000006</v>
      </c>
      <c r="G3" t="s">
        <v>10</v>
      </c>
    </row>
    <row r="4" spans="1:7" x14ac:dyDescent="0.2">
      <c r="A4">
        <v>3</v>
      </c>
      <c r="B4">
        <f>((A4*0.5)^2)*3.14</f>
        <v>7.0650000000000004</v>
      </c>
      <c r="C4">
        <f>A4*10</f>
        <v>30</v>
      </c>
      <c r="D4">
        <f t="shared" si="0"/>
        <v>7.0650000000000004</v>
      </c>
      <c r="E4">
        <f t="shared" si="1"/>
        <v>1.5</v>
      </c>
      <c r="F4">
        <f>B4+C4*0.05</f>
        <v>8.5650000000000013</v>
      </c>
      <c r="G4" t="s">
        <v>10</v>
      </c>
    </row>
    <row r="5" spans="1:7" x14ac:dyDescent="0.2">
      <c r="A5">
        <v>4</v>
      </c>
      <c r="B5">
        <f>((A5*0.5)^2)*3.14</f>
        <v>12.56</v>
      </c>
      <c r="C5">
        <f>A5*10</f>
        <v>40</v>
      </c>
      <c r="D5">
        <f t="shared" si="0"/>
        <v>12.56</v>
      </c>
      <c r="E5">
        <f t="shared" si="1"/>
        <v>2</v>
      </c>
      <c r="F5">
        <f>B5+C5*0.05</f>
        <v>14.56</v>
      </c>
      <c r="G5" t="s">
        <v>10</v>
      </c>
    </row>
    <row r="6" spans="1:7" x14ac:dyDescent="0.2">
      <c r="A6">
        <v>5</v>
      </c>
      <c r="B6">
        <f>((A6*0.5)^2)*3.14</f>
        <v>19.625</v>
      </c>
      <c r="C6">
        <f>A6*10</f>
        <v>50</v>
      </c>
      <c r="D6">
        <f t="shared" si="0"/>
        <v>19.625</v>
      </c>
      <c r="E6">
        <f t="shared" si="1"/>
        <v>2.5</v>
      </c>
      <c r="F6">
        <f>B6+C6*0.05</f>
        <v>22.125</v>
      </c>
      <c r="G6" t="s">
        <v>10</v>
      </c>
    </row>
    <row r="7" spans="1:7" x14ac:dyDescent="0.2">
      <c r="A7">
        <v>6</v>
      </c>
      <c r="B7">
        <f>((A7*0.5)^2)*3.14</f>
        <v>28.26</v>
      </c>
      <c r="C7">
        <f>A7*10</f>
        <v>60</v>
      </c>
      <c r="D7">
        <f t="shared" si="0"/>
        <v>28.26</v>
      </c>
      <c r="E7">
        <f t="shared" si="1"/>
        <v>3</v>
      </c>
      <c r="F7">
        <f>B7+C7*0.05</f>
        <v>31.26</v>
      </c>
      <c r="G7" t="s">
        <v>10</v>
      </c>
    </row>
    <row r="8" spans="1:7" x14ac:dyDescent="0.2">
      <c r="A8">
        <v>7</v>
      </c>
      <c r="B8">
        <f>((A8*0.5)^2)*3.14</f>
        <v>38.465000000000003</v>
      </c>
      <c r="C8">
        <f>A8*10</f>
        <v>70</v>
      </c>
      <c r="D8">
        <f t="shared" si="0"/>
        <v>38.465000000000003</v>
      </c>
      <c r="E8">
        <f t="shared" si="1"/>
        <v>3.5</v>
      </c>
      <c r="F8">
        <f>B8+C8*0.05</f>
        <v>41.965000000000003</v>
      </c>
      <c r="G8" t="s">
        <v>10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1D36D7-90DD-4A95-85D8-9556FC590CAC}">
  <dimension ref="A1:G8"/>
  <sheetViews>
    <sheetView tabSelected="1" workbookViewId="0">
      <selection activeCell="E3" sqref="E3"/>
    </sheetView>
  </sheetViews>
  <sheetFormatPr defaultRowHeight="14.25" x14ac:dyDescent="0.2"/>
  <cols>
    <col min="3" max="3" width="16.25" customWidth="1"/>
    <col min="4" max="4" width="21.25" customWidth="1"/>
    <col min="5" max="5" width="24.5" customWidth="1"/>
    <col min="6" max="6" width="25.125" customWidth="1"/>
    <col min="7" max="7" width="33.375" customWidth="1"/>
  </cols>
  <sheetData>
    <row r="1" spans="1:7" x14ac:dyDescent="0.2">
      <c r="A1" t="s">
        <v>0</v>
      </c>
      <c r="B1" t="s">
        <v>1</v>
      </c>
      <c r="C1" t="s">
        <v>2</v>
      </c>
      <c r="D1" t="s">
        <v>7</v>
      </c>
      <c r="E1" t="s">
        <v>8</v>
      </c>
      <c r="F1" t="s">
        <v>9</v>
      </c>
      <c r="G1" t="s">
        <v>11</v>
      </c>
    </row>
    <row r="2" spans="1:7" x14ac:dyDescent="0.2">
      <c r="A2">
        <v>1</v>
      </c>
      <c r="B2">
        <f>((A2*0.5)^2)*3.14</f>
        <v>0.78500000000000003</v>
      </c>
      <c r="C2">
        <f>A2*10</f>
        <v>10</v>
      </c>
      <c r="D2">
        <f t="shared" ref="D2:D8" si="0">B2</f>
        <v>0.78500000000000003</v>
      </c>
      <c r="E2">
        <f t="shared" ref="E2:E8" si="1">C2*0.25</f>
        <v>2.5</v>
      </c>
      <c r="F2">
        <f>B2+C2*0.05</f>
        <v>1.2850000000000001</v>
      </c>
      <c r="G2" t="s">
        <v>12</v>
      </c>
    </row>
    <row r="3" spans="1:7" x14ac:dyDescent="0.2">
      <c r="A3">
        <v>2</v>
      </c>
      <c r="B3">
        <f>((A3*0.5)^2)*3.14</f>
        <v>3.14</v>
      </c>
      <c r="C3">
        <f>A3*10</f>
        <v>20</v>
      </c>
      <c r="D3">
        <f t="shared" si="0"/>
        <v>3.14</v>
      </c>
      <c r="E3">
        <f t="shared" si="1"/>
        <v>5</v>
      </c>
      <c r="F3">
        <f>B3+C3*0.05</f>
        <v>4.1400000000000006</v>
      </c>
      <c r="G3" t="s">
        <v>12</v>
      </c>
    </row>
    <row r="4" spans="1:7" x14ac:dyDescent="0.2">
      <c r="A4">
        <v>3</v>
      </c>
      <c r="B4">
        <f>((A4*0.5)^2)*3.14</f>
        <v>7.0650000000000004</v>
      </c>
      <c r="C4">
        <f>A4*10</f>
        <v>30</v>
      </c>
      <c r="D4">
        <f t="shared" si="0"/>
        <v>7.0650000000000004</v>
      </c>
      <c r="E4">
        <f t="shared" si="1"/>
        <v>7.5</v>
      </c>
      <c r="F4">
        <f>B4+C4*0.05</f>
        <v>8.5650000000000013</v>
      </c>
      <c r="G4" t="s">
        <v>12</v>
      </c>
    </row>
    <row r="5" spans="1:7" x14ac:dyDescent="0.2">
      <c r="A5">
        <v>4</v>
      </c>
      <c r="B5">
        <f>((A5*0.5)^2)*3.14</f>
        <v>12.56</v>
      </c>
      <c r="C5">
        <f>A5*10</f>
        <v>40</v>
      </c>
      <c r="D5">
        <f t="shared" si="0"/>
        <v>12.56</v>
      </c>
      <c r="E5">
        <f>C5*0.25</f>
        <v>10</v>
      </c>
      <c r="F5">
        <f>B5+C5*0.05</f>
        <v>14.56</v>
      </c>
      <c r="G5" t="s">
        <v>10</v>
      </c>
    </row>
    <row r="6" spans="1:7" x14ac:dyDescent="0.2">
      <c r="A6">
        <v>5</v>
      </c>
      <c r="B6">
        <f>((A6*0.5)^2)*3.14</f>
        <v>19.625</v>
      </c>
      <c r="C6">
        <f>A6*10</f>
        <v>50</v>
      </c>
      <c r="D6">
        <f t="shared" si="0"/>
        <v>19.625</v>
      </c>
      <c r="E6">
        <f t="shared" si="1"/>
        <v>12.5</v>
      </c>
      <c r="F6">
        <f>B6+C6*0.05</f>
        <v>22.125</v>
      </c>
      <c r="G6" t="s">
        <v>10</v>
      </c>
    </row>
    <row r="7" spans="1:7" x14ac:dyDescent="0.2">
      <c r="A7">
        <v>6</v>
      </c>
      <c r="B7">
        <f>((A7*0.5)^2)*3.14</f>
        <v>28.26</v>
      </c>
      <c r="C7">
        <f>A7*10</f>
        <v>60</v>
      </c>
      <c r="D7">
        <f t="shared" si="0"/>
        <v>28.26</v>
      </c>
      <c r="E7">
        <f t="shared" si="1"/>
        <v>15</v>
      </c>
      <c r="F7">
        <f>B7+C7*0.05</f>
        <v>31.26</v>
      </c>
      <c r="G7" t="s">
        <v>10</v>
      </c>
    </row>
    <row r="8" spans="1:7" x14ac:dyDescent="0.2">
      <c r="A8">
        <v>7</v>
      </c>
      <c r="B8">
        <f>((A8*0.5)^2)*3.14</f>
        <v>38.465000000000003</v>
      </c>
      <c r="C8">
        <f>A8*10</f>
        <v>70</v>
      </c>
      <c r="D8">
        <f t="shared" si="0"/>
        <v>38.465000000000003</v>
      </c>
      <c r="E8">
        <f t="shared" si="1"/>
        <v>17.5</v>
      </c>
      <c r="F8">
        <f>B8+C8*0.05</f>
        <v>41.965000000000003</v>
      </c>
      <c r="G8" t="s">
        <v>10</v>
      </c>
    </row>
  </sheetData>
  <phoneticPr fontId="1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fertility</vt:lpstr>
      <vt:lpstr>fertility2</vt:lpstr>
      <vt:lpstr>reward Timber and GhG1</vt:lpstr>
      <vt:lpstr>reward Timber and GhG2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Zhao</dc:creator>
  <cp:lastModifiedBy>Zhao</cp:lastModifiedBy>
  <dcterms:created xsi:type="dcterms:W3CDTF">2015-06-05T18:19:34Z</dcterms:created>
  <dcterms:modified xsi:type="dcterms:W3CDTF">2022-03-04T12:16:20Z</dcterms:modified>
</cp:coreProperties>
</file>