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erRigg\Documents\"/>
    </mc:Choice>
  </mc:AlternateContent>
  <bookViews>
    <workbookView xWindow="0" yWindow="0" windowWidth="28800" windowHeight="12300" activeTab="5"/>
  </bookViews>
  <sheets>
    <sheet name="Sales" sheetId="4" r:id="rId1"/>
    <sheet name="BUZZ" sheetId="2" r:id="rId2"/>
    <sheet name="Sheet7" sheetId="7" r:id="rId3"/>
    <sheet name="Sheet8" sheetId="8" r:id="rId4"/>
    <sheet name="Car Sector" sheetId="5" r:id="rId5"/>
    <sheet name="Graphs" sheetId="6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C10" i="8"/>
  <c r="C11" i="8"/>
  <c r="C12" i="8"/>
  <c r="D9" i="8"/>
  <c r="D10" i="8"/>
  <c r="D11" i="8"/>
  <c r="D12" i="8"/>
  <c r="E9" i="8"/>
  <c r="E10" i="8"/>
  <c r="E11" i="8"/>
  <c r="E12" i="8"/>
  <c r="C9" i="7"/>
  <c r="C10" i="7"/>
  <c r="D9" i="7"/>
  <c r="D10" i="7"/>
  <c r="E9" i="7"/>
  <c r="E10" i="7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K9" i="4"/>
  <c r="K8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</calcChain>
</file>

<file path=xl/sharedStrings.xml><?xml version="1.0" encoding="utf-8"?>
<sst xmlns="http://schemas.openxmlformats.org/spreadsheetml/2006/main" count="103" uniqueCount="57">
  <si>
    <t>Month</t>
  </si>
  <si>
    <t>Inlfation Rate</t>
  </si>
  <si>
    <t>Price</t>
  </si>
  <si>
    <t>Battery Capacity</t>
  </si>
  <si>
    <t>75.0 kWh</t>
  </si>
  <si>
    <t>Real Range</t>
  </si>
  <si>
    <t>Efficiency</t>
  </si>
  <si>
    <t>210 mi</t>
  </si>
  <si>
    <t>345 Wh/mi</t>
  </si>
  <si>
    <t>Petrol Cost ppl</t>
  </si>
  <si>
    <t>Diesel Rate ppl</t>
  </si>
  <si>
    <t>I Pace</t>
  </si>
  <si>
    <t>85.0 kWh</t>
  </si>
  <si>
    <t>235 mi</t>
  </si>
  <si>
    <t>360 Wh/mi</t>
  </si>
  <si>
    <t>Car Registrations</t>
  </si>
  <si>
    <t>Tesaa Model X 75 D</t>
  </si>
  <si>
    <t>Column1</t>
  </si>
  <si>
    <t>UK Real net national disposable income per capita CVM SA</t>
  </si>
  <si>
    <t>Gross domestic product per head Refencerce 2015 IHXW</t>
  </si>
  <si>
    <t>Battery Electric Vehicles</t>
  </si>
  <si>
    <t>BMW i3 120Ah</t>
  </si>
  <si>
    <t>37.9 kWh</t>
  </si>
  <si>
    <t>260 Wh/mi</t>
  </si>
  <si>
    <t>BMW</t>
  </si>
  <si>
    <t>94.0 KWh</t>
  </si>
  <si>
    <t>260 mi</t>
  </si>
  <si>
    <t>360  Wh/mi</t>
  </si>
  <si>
    <t>145 mi</t>
  </si>
  <si>
    <t>Tesla model X P110D</t>
  </si>
  <si>
    <t>Tesla model X P100D</t>
  </si>
  <si>
    <t>Ipace</t>
  </si>
  <si>
    <t>Tesla Model X 75D</t>
  </si>
  <si>
    <t>Column4</t>
  </si>
  <si>
    <t>google Tesla</t>
  </si>
  <si>
    <t>Google 100D</t>
  </si>
  <si>
    <t>Ipace2</t>
  </si>
  <si>
    <t>BMW google</t>
  </si>
  <si>
    <t>Oct-Dec 2016</t>
  </si>
  <si>
    <t>Jan-Mar 2017</t>
  </si>
  <si>
    <t>Apr-June 2017</t>
  </si>
  <si>
    <t>Jul-Sep 2017</t>
  </si>
  <si>
    <t>Oct-Dec 2017</t>
  </si>
  <si>
    <t>Jan-Mar 2018</t>
  </si>
  <si>
    <t>Apr-June 2018</t>
  </si>
  <si>
    <t>Inflatipon Rate</t>
  </si>
  <si>
    <t>Electric car  percentage</t>
  </si>
  <si>
    <t>this graph does not take finance into consideration</t>
  </si>
  <si>
    <t>Timeline</t>
  </si>
  <si>
    <t>Forecast(Gross domestic product per head Refencerce 2015 IHXW)</t>
  </si>
  <si>
    <t>Lower Confidence Bound(Gross domestic product per head Refencerce 2015 IHXW)</t>
  </si>
  <si>
    <t>Upper Confidence Bound(Gross domestic product per head Refencerce 2015 IHXW)</t>
  </si>
  <si>
    <t>Forecast(Tesla Model X 75D)</t>
  </si>
  <si>
    <t>Lower Confidence Bound(Tesla Model X 75D)</t>
  </si>
  <si>
    <t>Upper Confidence Bound(Tesla Model X 75D)</t>
  </si>
  <si>
    <t>dip may be the year the government started the diesel intiatives</t>
  </si>
  <si>
    <t>incline for electric cars due to government plug in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</si>
</sst>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169" formatCode="&quot;£&quot;#,##0"/>
    <numFmt numFmtId="171" formatCode="0.0"/>
    <numFmt numFmtId="172" formatCode="#\ 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System"/>
      <family val="2"/>
    </font>
    <font>
      <sz val="11"/>
      <name val="Calibri"/>
      <family val="2"/>
      <scheme val="minor"/>
    </font>
    <font>
      <sz val="11"/>
      <color rgb="FF4141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72" fontId="2" fillId="0" borderId="0"/>
  </cellStyleXfs>
  <cellXfs count="19">
    <xf numFmtId="0" fontId="0" fillId="0" borderId="0" xfId="0"/>
    <xf numFmtId="17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7" fontId="0" fillId="3" borderId="1" xfId="0" applyNumberFormat="1" applyFont="1" applyFill="1" applyBorder="1"/>
    <xf numFmtId="0" fontId="0" fillId="3" borderId="2" xfId="0" applyFont="1" applyFill="1" applyBorder="1"/>
    <xf numFmtId="17" fontId="0" fillId="0" borderId="1" xfId="0" applyNumberFormat="1" applyFont="1" applyBorder="1"/>
    <xf numFmtId="0" fontId="0" fillId="0" borderId="2" xfId="0" applyFont="1" applyBorder="1"/>
    <xf numFmtId="17" fontId="0" fillId="0" borderId="0" xfId="0" applyNumberFormat="1" applyFont="1"/>
    <xf numFmtId="171" fontId="0" fillId="0" borderId="0" xfId="0" applyNumberFormat="1" applyFont="1"/>
    <xf numFmtId="0" fontId="0" fillId="0" borderId="0" xfId="0" applyFont="1"/>
    <xf numFmtId="0" fontId="3" fillId="0" borderId="0" xfId="0" applyNumberFormat="1" applyFont="1"/>
    <xf numFmtId="0" fontId="4" fillId="0" borderId="0" xfId="0" applyFont="1"/>
    <xf numFmtId="0" fontId="3" fillId="0" borderId="0" xfId="0" applyFont="1"/>
    <xf numFmtId="169" fontId="3" fillId="0" borderId="0" xfId="0" applyNumberFormat="1" applyFont="1"/>
    <xf numFmtId="6" fontId="3" fillId="0" borderId="0" xfId="0" applyNumberFormat="1" applyFont="1"/>
    <xf numFmtId="17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16" xfId="1"/>
  </cellStyles>
  <dxfs count="61">
    <dxf>
      <numFmt numFmtId="2" formatCode="0.00"/>
    </dxf>
    <dxf>
      <numFmt numFmtId="2" formatCode="0.00"/>
    </dxf>
    <dxf>
      <numFmt numFmtId="0" formatCode="General"/>
    </dxf>
    <dxf>
      <numFmt numFmtId="22" formatCode="mmm\-yy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22" formatCode="mmm\-yy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22" formatCode="mmm\-yy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Gross domestic product per head Refencerce 2015 IHXW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Sheet7!$B$2:$B$10</c:f>
              <c:numCache>
                <c:formatCode>General</c:formatCode>
                <c:ptCount val="9"/>
                <c:pt idx="0">
                  <c:v>7408</c:v>
                </c:pt>
                <c:pt idx="1">
                  <c:v>7391</c:v>
                </c:pt>
                <c:pt idx="2">
                  <c:v>7398</c:v>
                </c:pt>
                <c:pt idx="3">
                  <c:v>7420</c:v>
                </c:pt>
                <c:pt idx="4">
                  <c:v>7426.5</c:v>
                </c:pt>
                <c:pt idx="5">
                  <c:v>7433</c:v>
                </c:pt>
                <c:pt idx="6">
                  <c:v>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A-4F6F-8954-656D1678F84D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Forecast(Gross domestic product per head Refencerce 2015 IHXW)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Sheet7!$A$2:$A$10</c:f>
              <c:numCache>
                <c:formatCode>mmm\-yy</c:formatCode>
                <c:ptCount val="9"/>
                <c:pt idx="0">
                  <c:v>42644</c:v>
                </c:pt>
                <c:pt idx="1">
                  <c:v>42736</c:v>
                </c:pt>
                <c:pt idx="2">
                  <c:v>42826</c:v>
                </c:pt>
                <c:pt idx="3">
                  <c:v>42917</c:v>
                </c:pt>
                <c:pt idx="4">
                  <c:v>43009</c:v>
                </c:pt>
                <c:pt idx="5">
                  <c:v>43101</c:v>
                </c:pt>
                <c:pt idx="6">
                  <c:v>43191</c:v>
                </c:pt>
                <c:pt idx="7">
                  <c:v>43282</c:v>
                </c:pt>
                <c:pt idx="8">
                  <c:v>43374</c:v>
                </c:pt>
              </c:numCache>
            </c:numRef>
          </c:cat>
          <c:val>
            <c:numRef>
              <c:f>Sheet7!$C$2:$C$10</c:f>
              <c:numCache>
                <c:formatCode>General</c:formatCode>
                <c:ptCount val="9"/>
                <c:pt idx="6">
                  <c:v>7439</c:v>
                </c:pt>
                <c:pt idx="7">
                  <c:v>7446.4653598671193</c:v>
                </c:pt>
                <c:pt idx="8">
                  <c:v>7453.7904162245186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A-4F6F-8954-656D1678F84D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Bound(Gross domestic product per head Refencerce 2015 IHXW)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Sheet7!$A$2:$A$10</c:f>
              <c:numCache>
                <c:formatCode>mmm\-yy</c:formatCode>
                <c:ptCount val="9"/>
                <c:pt idx="0">
                  <c:v>42644</c:v>
                </c:pt>
                <c:pt idx="1">
                  <c:v>42736</c:v>
                </c:pt>
                <c:pt idx="2">
                  <c:v>42826</c:v>
                </c:pt>
                <c:pt idx="3">
                  <c:v>42917</c:v>
                </c:pt>
                <c:pt idx="4">
                  <c:v>43009</c:v>
                </c:pt>
                <c:pt idx="5">
                  <c:v>43101</c:v>
                </c:pt>
                <c:pt idx="6">
                  <c:v>43191</c:v>
                </c:pt>
                <c:pt idx="7">
                  <c:v>43282</c:v>
                </c:pt>
                <c:pt idx="8">
                  <c:v>43374</c:v>
                </c:pt>
              </c:numCache>
            </c:numRef>
          </c:cat>
          <c:val>
            <c:numRef>
              <c:f>Sheet7!$D$2:$D$10</c:f>
              <c:numCache>
                <c:formatCode>General</c:formatCode>
                <c:ptCount val="9"/>
                <c:pt idx="6" formatCode="0.00">
                  <c:v>7439</c:v>
                </c:pt>
                <c:pt idx="7" formatCode="0.00">
                  <c:v>7425.3738213759707</c:v>
                </c:pt>
                <c:pt idx="8" formatCode="0.00">
                  <c:v>7425.4005394571332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A-4F6F-8954-656D1678F84D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Bound(Gross domestic product per head Refencerce 2015 IHXW)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Sheet7!$A$2:$A$10</c:f>
              <c:numCache>
                <c:formatCode>mmm\-yy</c:formatCode>
                <c:ptCount val="9"/>
                <c:pt idx="0">
                  <c:v>42644</c:v>
                </c:pt>
                <c:pt idx="1">
                  <c:v>42736</c:v>
                </c:pt>
                <c:pt idx="2">
                  <c:v>42826</c:v>
                </c:pt>
                <c:pt idx="3">
                  <c:v>42917</c:v>
                </c:pt>
                <c:pt idx="4">
                  <c:v>43009</c:v>
                </c:pt>
                <c:pt idx="5">
                  <c:v>43101</c:v>
                </c:pt>
                <c:pt idx="6">
                  <c:v>43191</c:v>
                </c:pt>
                <c:pt idx="7">
                  <c:v>43282</c:v>
                </c:pt>
                <c:pt idx="8">
                  <c:v>43374</c:v>
                </c:pt>
              </c:numCache>
            </c:numRef>
          </c:cat>
          <c:val>
            <c:numRef>
              <c:f>Sheet7!$E$2:$E$10</c:f>
              <c:numCache>
                <c:formatCode>General</c:formatCode>
                <c:ptCount val="9"/>
                <c:pt idx="6" formatCode="0.00">
                  <c:v>7439</c:v>
                </c:pt>
                <c:pt idx="7" formatCode="0.00">
                  <c:v>7467.556898358268</c:v>
                </c:pt>
                <c:pt idx="8" formatCode="0.00">
                  <c:v>7482.180292991904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A-4F6F-8954-656D1678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95992"/>
        <c:axId val="647503864"/>
      </c:lineChart>
      <c:catAx>
        <c:axId val="6474959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03864"/>
        <c:crosses val="autoZero"/>
        <c:auto val="1"/>
        <c:lblAlgn val="ctr"/>
        <c:lblOffset val="100"/>
        <c:noMultiLvlLbl val="0"/>
      </c:catAx>
      <c:valAx>
        <c:axId val="6475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9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225950017117426E-2"/>
          <c:y val="9.5238095238095233E-2"/>
          <c:w val="0.90871814936176454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Tesla Model X 75D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Sheet8!$B$2:$B$12</c:f>
              <c:numCache>
                <c:formatCode>General</c:formatCode>
                <c:ptCount val="11"/>
                <c:pt idx="0">
                  <c:v>268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517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4-4FCA-8A07-18D8924C0B93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Forecast(Tesla Model X 75D)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Sheet8!$A$2:$A$12</c:f>
              <c:numCache>
                <c:formatCode>mmm\-yy</c:formatCode>
                <c:ptCount val="11"/>
                <c:pt idx="0">
                  <c:v>42644</c:v>
                </c:pt>
                <c:pt idx="1">
                  <c:v>42736</c:v>
                </c:pt>
                <c:pt idx="2">
                  <c:v>42826</c:v>
                </c:pt>
                <c:pt idx="3">
                  <c:v>42917</c:v>
                </c:pt>
                <c:pt idx="4">
                  <c:v>43009</c:v>
                </c:pt>
                <c:pt idx="5">
                  <c:v>43101</c:v>
                </c:pt>
                <c:pt idx="6">
                  <c:v>43191</c:v>
                </c:pt>
                <c:pt idx="7">
                  <c:v>43282</c:v>
                </c:pt>
                <c:pt idx="8">
                  <c:v>43374</c:v>
                </c:pt>
                <c:pt idx="9">
                  <c:v>43466</c:v>
                </c:pt>
                <c:pt idx="10">
                  <c:v>43556</c:v>
                </c:pt>
              </c:numCache>
            </c:numRef>
          </c:cat>
          <c:val>
            <c:numRef>
              <c:f>Sheet8!$C$2:$C$12</c:f>
              <c:numCache>
                <c:formatCode>General</c:formatCode>
                <c:ptCount val="11"/>
                <c:pt idx="6">
                  <c:v>785</c:v>
                </c:pt>
                <c:pt idx="7">
                  <c:v>892.11816953861148</c:v>
                </c:pt>
                <c:pt idx="8">
                  <c:v>1000.3275407841126</c:v>
                </c:pt>
                <c:pt idx="9">
                  <c:v>1108.5369120296136</c:v>
                </c:pt>
                <c:pt idx="10">
                  <c:v>1216.7462832751148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4-4FCA-8A07-18D8924C0B93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Bound(Tesla Model X 75D)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Sheet8!$A$2:$A$12</c:f>
              <c:numCache>
                <c:formatCode>mmm\-yy</c:formatCode>
                <c:ptCount val="11"/>
                <c:pt idx="0">
                  <c:v>42644</c:v>
                </c:pt>
                <c:pt idx="1">
                  <c:v>42736</c:v>
                </c:pt>
                <c:pt idx="2">
                  <c:v>42826</c:v>
                </c:pt>
                <c:pt idx="3">
                  <c:v>42917</c:v>
                </c:pt>
                <c:pt idx="4">
                  <c:v>43009</c:v>
                </c:pt>
                <c:pt idx="5">
                  <c:v>43101</c:v>
                </c:pt>
                <c:pt idx="6">
                  <c:v>43191</c:v>
                </c:pt>
                <c:pt idx="7">
                  <c:v>43282</c:v>
                </c:pt>
                <c:pt idx="8">
                  <c:v>43374</c:v>
                </c:pt>
                <c:pt idx="9">
                  <c:v>43466</c:v>
                </c:pt>
                <c:pt idx="10">
                  <c:v>43556</c:v>
                </c:pt>
              </c:numCache>
            </c:numRef>
          </c:cat>
          <c:val>
            <c:numRef>
              <c:f>Sheet8!$D$2:$D$12</c:f>
              <c:numCache>
                <c:formatCode>General</c:formatCode>
                <c:ptCount val="11"/>
                <c:pt idx="6" formatCode="0.00">
                  <c:v>785</c:v>
                </c:pt>
                <c:pt idx="7" formatCode="0.00">
                  <c:v>668.91653933480006</c:v>
                </c:pt>
                <c:pt idx="8" formatCode="0.00">
                  <c:v>699.8910990126783</c:v>
                </c:pt>
                <c:pt idx="9" formatCode="0.00">
                  <c:v>746.88104388735451</c:v>
                </c:pt>
                <c:pt idx="10" formatCode="0.00">
                  <c:v>802.71995365835392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4-4FCA-8A07-18D8924C0B93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Bound(Tesla Model X 75D)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Sheet8!$A$2:$A$12</c:f>
              <c:numCache>
                <c:formatCode>mmm\-yy</c:formatCode>
                <c:ptCount val="11"/>
                <c:pt idx="0">
                  <c:v>42644</c:v>
                </c:pt>
                <c:pt idx="1">
                  <c:v>42736</c:v>
                </c:pt>
                <c:pt idx="2">
                  <c:v>42826</c:v>
                </c:pt>
                <c:pt idx="3">
                  <c:v>42917</c:v>
                </c:pt>
                <c:pt idx="4">
                  <c:v>43009</c:v>
                </c:pt>
                <c:pt idx="5">
                  <c:v>43101</c:v>
                </c:pt>
                <c:pt idx="6">
                  <c:v>43191</c:v>
                </c:pt>
                <c:pt idx="7">
                  <c:v>43282</c:v>
                </c:pt>
                <c:pt idx="8">
                  <c:v>43374</c:v>
                </c:pt>
                <c:pt idx="9">
                  <c:v>43466</c:v>
                </c:pt>
                <c:pt idx="10">
                  <c:v>43556</c:v>
                </c:pt>
              </c:numCache>
            </c:numRef>
          </c:cat>
          <c:val>
            <c:numRef>
              <c:f>Sheet8!$E$2:$E$12</c:f>
              <c:numCache>
                <c:formatCode>General</c:formatCode>
                <c:ptCount val="11"/>
                <c:pt idx="6" formatCode="0.00">
                  <c:v>785</c:v>
                </c:pt>
                <c:pt idx="7" formatCode="0.00">
                  <c:v>1115.3197997424229</c:v>
                </c:pt>
                <c:pt idx="8" formatCode="0.00">
                  <c:v>1300.7639825555468</c:v>
                </c:pt>
                <c:pt idx="9" formatCode="0.00">
                  <c:v>1470.1927801718728</c:v>
                </c:pt>
                <c:pt idx="10" formatCode="0.00">
                  <c:v>1630.7726128918757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4-4FCA-8A07-18D8924C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39552"/>
        <c:axId val="544739880"/>
      </c:lineChart>
      <c:catAx>
        <c:axId val="544739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39880"/>
        <c:crosses val="autoZero"/>
        <c:auto val="1"/>
        <c:lblAlgn val="ctr"/>
        <c:lblOffset val="100"/>
        <c:noMultiLvlLbl val="0"/>
      </c:catAx>
      <c:valAx>
        <c:axId val="5447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Against</a:t>
            </a:r>
            <a:r>
              <a:rPr lang="en-GB" baseline="0"/>
              <a:t> fuel cost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'Car Sector'!$J$7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Sector'!$J$8:$J$14</c:f>
              <c:numCache>
                <c:formatCode>General</c:formatCode>
                <c:ptCount val="7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B-41C6-8B03-0967200E826D}"/>
            </c:ext>
          </c:extLst>
        </c:ser>
        <c:ser>
          <c:idx val="2"/>
          <c:order val="1"/>
          <c:tx>
            <c:strRef>
              <c:f>'Car Sector'!$K$7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Sector'!$K$8:$K$14</c:f>
              <c:numCache>
                <c:formatCode>General</c:formatCode>
                <c:ptCount val="7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B-41C6-8B03-0967200E826D}"/>
            </c:ext>
          </c:extLst>
        </c:ser>
        <c:ser>
          <c:idx val="5"/>
          <c:order val="4"/>
          <c:tx>
            <c:strRef>
              <c:f>'Car Sector'!$M$7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Sector'!$M$8:$M$14</c:f>
              <c:numCache>
                <c:formatCode>General</c:formatCode>
                <c:ptCount val="7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B-41C6-8B03-0967200E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03720664"/>
        <c:axId val="603722960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'Car Sector'!$L$7</c15:sqref>
                        </c15:formulaRef>
                      </c:ext>
                    </c:extLst>
                    <c:strCache>
                      <c:ptCount val="1"/>
                      <c:pt idx="0">
                        <c:v>Ipace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 Sector'!$B$8:$B$14</c15:sqref>
                        </c15:formulaRef>
                      </c:ext>
                    </c:extLst>
                    <c:strCache>
                      <c:ptCount val="7"/>
                      <c:pt idx="0">
                        <c:v>Oct-Dec 2016</c:v>
                      </c:pt>
                      <c:pt idx="1">
                        <c:v>Jan-Mar 2017</c:v>
                      </c:pt>
                      <c:pt idx="2">
                        <c:v>Apr-June 2017</c:v>
                      </c:pt>
                      <c:pt idx="3">
                        <c:v>Jul-Sep 2017</c:v>
                      </c:pt>
                      <c:pt idx="4">
                        <c:v>Oct-Dec 2017</c:v>
                      </c:pt>
                      <c:pt idx="5">
                        <c:v>Jan-Mar 2018</c:v>
                      </c:pt>
                      <c:pt idx="6">
                        <c:v>Apr-June 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 Sector'!$L$8:$L$14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81B-41C6-8B03-0967200E826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3"/>
          <c:tx>
            <c:strRef>
              <c:f>'Car Sector'!#REF!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B-41C6-8B03-0967200E826D}"/>
            </c:ext>
          </c:extLst>
        </c:ser>
        <c:ser>
          <c:idx val="0"/>
          <c:order val="5"/>
          <c:tx>
            <c:strRef>
              <c:f>'Car Sector'!$F$7</c:f>
              <c:strCache>
                <c:ptCount val="1"/>
                <c:pt idx="0">
                  <c:v>Petrol Cost 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Sector'!$F$8:$F$14</c:f>
              <c:numCache>
                <c:formatCode>General</c:formatCode>
                <c:ptCount val="7"/>
                <c:pt idx="0">
                  <c:v>115.6</c:v>
                </c:pt>
                <c:pt idx="1">
                  <c:v>119.8</c:v>
                </c:pt>
                <c:pt idx="2">
                  <c:v>117.1</c:v>
                </c:pt>
                <c:pt idx="3">
                  <c:v>117</c:v>
                </c:pt>
                <c:pt idx="4">
                  <c:v>119.6</c:v>
                </c:pt>
                <c:pt idx="5">
                  <c:v>121.1</c:v>
                </c:pt>
                <c:pt idx="6">
                  <c:v>125.2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81B-41C6-8B03-0967200E826D}"/>
            </c:ext>
          </c:extLst>
        </c:ser>
        <c:ser>
          <c:idx val="6"/>
          <c:order val="6"/>
          <c:tx>
            <c:strRef>
              <c:f>'Car Sector'!$G$7</c:f>
              <c:strCache>
                <c:ptCount val="1"/>
                <c:pt idx="0">
                  <c:v>Diesel Rate ppl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Sector'!$G$8:$G$14</c:f>
              <c:numCache>
                <c:formatCode>General</c:formatCode>
                <c:ptCount val="7"/>
                <c:pt idx="0">
                  <c:v>117.6</c:v>
                </c:pt>
                <c:pt idx="1">
                  <c:v>122</c:v>
                </c:pt>
                <c:pt idx="2">
                  <c:v>118.4</c:v>
                </c:pt>
                <c:pt idx="3">
                  <c:v>117.8</c:v>
                </c:pt>
                <c:pt idx="4">
                  <c:v>122</c:v>
                </c:pt>
                <c:pt idx="5">
                  <c:v>123.8</c:v>
                </c:pt>
                <c:pt idx="6">
                  <c:v>128.1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81B-41C6-8B03-0967200E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320280"/>
        <c:axId val="597319952"/>
      </c:lineChart>
      <c:catAx>
        <c:axId val="60372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2960"/>
        <c:crosses val="autoZero"/>
        <c:auto val="1"/>
        <c:lblAlgn val="ctr"/>
        <c:lblOffset val="100"/>
        <c:noMultiLvlLbl val="0"/>
      </c:catAx>
      <c:valAx>
        <c:axId val="6037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0664"/>
        <c:crosses val="autoZero"/>
        <c:crossBetween val="between"/>
      </c:valAx>
      <c:valAx>
        <c:axId val="59731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0280"/>
        <c:crosses val="max"/>
        <c:crossBetween val="between"/>
      </c:valAx>
      <c:catAx>
        <c:axId val="597320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319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petrol and diesel</a:t>
            </a:r>
            <a:r>
              <a:rPr lang="en-GB" baseline="0"/>
              <a:t> against percentage on elctric car sold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Sales!$G$7</c:f>
              <c:strCache>
                <c:ptCount val="1"/>
                <c:pt idx="0">
                  <c:v>Diesel Rate ppl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Sales!$B$8:$B$32</c:f>
              <c:numCache>
                <c:formatCode>mmm\-yy</c:formatCode>
                <c:ptCount val="2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</c:numCache>
            </c:numRef>
          </c:cat>
          <c:val>
            <c:numRef>
              <c:f>Sales!$G$8:$G$33</c:f>
              <c:numCache>
                <c:formatCode>General</c:formatCode>
                <c:ptCount val="26"/>
                <c:pt idx="0">
                  <c:v>116.9</c:v>
                </c:pt>
                <c:pt idx="1">
                  <c:v>118.4</c:v>
                </c:pt>
                <c:pt idx="2">
                  <c:v>117.5</c:v>
                </c:pt>
                <c:pt idx="3">
                  <c:v>122</c:v>
                </c:pt>
                <c:pt idx="4">
                  <c:v>122.3</c:v>
                </c:pt>
                <c:pt idx="5">
                  <c:v>121.8</c:v>
                </c:pt>
                <c:pt idx="6">
                  <c:v>120.5</c:v>
                </c:pt>
                <c:pt idx="7">
                  <c:v>117.4</c:v>
                </c:pt>
                <c:pt idx="8">
                  <c:v>117.4</c:v>
                </c:pt>
                <c:pt idx="9">
                  <c:v>115.4</c:v>
                </c:pt>
                <c:pt idx="10">
                  <c:v>117.4</c:v>
                </c:pt>
                <c:pt idx="11">
                  <c:v>120.5</c:v>
                </c:pt>
                <c:pt idx="12">
                  <c:v>120.3</c:v>
                </c:pt>
                <c:pt idx="13">
                  <c:v>122.6</c:v>
                </c:pt>
                <c:pt idx="14">
                  <c:v>123.2</c:v>
                </c:pt>
                <c:pt idx="15">
                  <c:v>124.4</c:v>
                </c:pt>
                <c:pt idx="16">
                  <c:v>124.4</c:v>
                </c:pt>
                <c:pt idx="17">
                  <c:v>122.6</c:v>
                </c:pt>
                <c:pt idx="18">
                  <c:v>124.2</c:v>
                </c:pt>
                <c:pt idx="19">
                  <c:v>128.30000000000001</c:v>
                </c:pt>
                <c:pt idx="20">
                  <c:v>131.69999999999999</c:v>
                </c:pt>
                <c:pt idx="21">
                  <c:v>131.6</c:v>
                </c:pt>
                <c:pt idx="22">
                  <c:v>132.30000000000001</c:v>
                </c:pt>
                <c:pt idx="23">
                  <c:v>134.4</c:v>
                </c:pt>
                <c:pt idx="24">
                  <c:v>136.69999999999999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3-488E-9882-62AB58FCEE59}"/>
            </c:ext>
          </c:extLst>
        </c:ser>
        <c:ser>
          <c:idx val="2"/>
          <c:order val="2"/>
          <c:tx>
            <c:strRef>
              <c:f>Sales!$F$7</c:f>
              <c:strCache>
                <c:ptCount val="1"/>
                <c:pt idx="0">
                  <c:v>Petrol Cost ppl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Sales!$B$8:$B$32</c:f>
              <c:numCache>
                <c:formatCode>mmm\-yy</c:formatCode>
                <c:ptCount val="2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</c:numCache>
            </c:numRef>
          </c:cat>
          <c:val>
            <c:numRef>
              <c:f>Sales!$F$8:$F$32</c:f>
              <c:numCache>
                <c:formatCode>General</c:formatCode>
                <c:ptCount val="25"/>
                <c:pt idx="0">
                  <c:v>115.1</c:v>
                </c:pt>
                <c:pt idx="1">
                  <c:v>116.6</c:v>
                </c:pt>
                <c:pt idx="2">
                  <c:v>115.1</c:v>
                </c:pt>
                <c:pt idx="3">
                  <c:v>119.5</c:v>
                </c:pt>
                <c:pt idx="4">
                  <c:v>120.1</c:v>
                </c:pt>
                <c:pt idx="5">
                  <c:v>119.7</c:v>
                </c:pt>
                <c:pt idx="6">
                  <c:v>118.7</c:v>
                </c:pt>
                <c:pt idx="7">
                  <c:v>116.3</c:v>
                </c:pt>
                <c:pt idx="8">
                  <c:v>116.4</c:v>
                </c:pt>
                <c:pt idx="9">
                  <c:v>114.7</c:v>
                </c:pt>
                <c:pt idx="10">
                  <c:v>116.5</c:v>
                </c:pt>
                <c:pt idx="11">
                  <c:v>119.8</c:v>
                </c:pt>
                <c:pt idx="12">
                  <c:v>118</c:v>
                </c:pt>
                <c:pt idx="13">
                  <c:v>120.2</c:v>
                </c:pt>
                <c:pt idx="14">
                  <c:v>120.7</c:v>
                </c:pt>
                <c:pt idx="15">
                  <c:v>121.7</c:v>
                </c:pt>
                <c:pt idx="16">
                  <c:v>121.9</c:v>
                </c:pt>
                <c:pt idx="17">
                  <c:v>119.7</c:v>
                </c:pt>
                <c:pt idx="18">
                  <c:v>121.4</c:v>
                </c:pt>
                <c:pt idx="19">
                  <c:v>125.5</c:v>
                </c:pt>
                <c:pt idx="20">
                  <c:v>128.80000000000001</c:v>
                </c:pt>
                <c:pt idx="21">
                  <c:v>128.4</c:v>
                </c:pt>
                <c:pt idx="22">
                  <c:v>129.5</c:v>
                </c:pt>
                <c:pt idx="23">
                  <c:v>131.30000000000001</c:v>
                </c:pt>
                <c:pt idx="24">
                  <c:v>131.6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3-488E-9882-62AB58FC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94046992"/>
        <c:axId val="394048304"/>
      </c:barChart>
      <c:lineChart>
        <c:grouping val="standard"/>
        <c:varyColors val="0"/>
        <c:ser>
          <c:idx val="0"/>
          <c:order val="0"/>
          <c:tx>
            <c:strRef>
              <c:f>Sales!$K$7</c:f>
              <c:strCache>
                <c:ptCount val="1"/>
                <c:pt idx="0">
                  <c:v>Electric car 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Sales!$B$8:$B$32</c:f>
              <c:numCache>
                <c:formatCode>mmm\-yy</c:formatCode>
                <c:ptCount val="2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</c:numCache>
            </c:numRef>
          </c:cat>
          <c:val>
            <c:numRef>
              <c:f>(Sales!$K$8:$K$32,Sales!$G$7:$G$33)</c:f>
              <c:numCache>
                <c:formatCode>General</c:formatCode>
                <c:ptCount val="52"/>
                <c:pt idx="0">
                  <c:v>0.21868478309133699</c:v>
                </c:pt>
                <c:pt idx="1">
                  <c:v>0.32862396184702963</c:v>
                </c:pt>
                <c:pt idx="2">
                  <c:v>0.65048140117513564</c:v>
                </c:pt>
                <c:pt idx="3">
                  <c:v>0.57858435874521663</c:v>
                </c:pt>
                <c:pt idx="4">
                  <c:v>0.58112254105757088</c:v>
                </c:pt>
                <c:pt idx="5">
                  <c:v>0.55856185881419862</c:v>
                </c:pt>
                <c:pt idx="6">
                  <c:v>0.43925405718193533</c:v>
                </c:pt>
                <c:pt idx="7">
                  <c:v>0.49714116983867074</c:v>
                </c:pt>
                <c:pt idx="8">
                  <c:v>0.60216714451189957</c:v>
                </c:pt>
                <c:pt idx="9">
                  <c:v>0.53087402853139254</c:v>
                </c:pt>
                <c:pt idx="10">
                  <c:v>0.62268618447732293</c:v>
                </c:pt>
                <c:pt idx="11">
                  <c:v>0.49205716028814794</c:v>
                </c:pt>
                <c:pt idx="12">
                  <c:v>0.42480024274299583</c:v>
                </c:pt>
                <c:pt idx="13">
                  <c:v>0.50996386227306922</c:v>
                </c:pt>
                <c:pt idx="14">
                  <c:v>0.63224308566106791</c:v>
                </c:pt>
                <c:pt idx="15">
                  <c:v>0.38810622497937231</c:v>
                </c:pt>
                <c:pt idx="16">
                  <c:v>0.43932924942763446</c:v>
                </c:pt>
                <c:pt idx="17">
                  <c:v>0.61256905640318182</c:v>
                </c:pt>
                <c:pt idx="18">
                  <c:v>0.55326929146988579</c:v>
                </c:pt>
                <c:pt idx="19">
                  <c:v>0.57046753422026586</c:v>
                </c:pt>
                <c:pt idx="20">
                  <c:v>0.64653429526059292</c:v>
                </c:pt>
                <c:pt idx="21">
                  <c:v>0.53752943904135497</c:v>
                </c:pt>
                <c:pt idx="22">
                  <c:v>0.70036346632091317</c:v>
                </c:pt>
                <c:pt idx="23">
                  <c:v>0.67584717000064931</c:v>
                </c:pt>
                <c:pt idx="24">
                  <c:v>0.81771365698995435</c:v>
                </c:pt>
                <c:pt idx="25">
                  <c:v>0</c:v>
                </c:pt>
                <c:pt idx="26">
                  <c:v>116.9</c:v>
                </c:pt>
                <c:pt idx="27">
                  <c:v>118.4</c:v>
                </c:pt>
                <c:pt idx="28">
                  <c:v>117.5</c:v>
                </c:pt>
                <c:pt idx="29">
                  <c:v>122</c:v>
                </c:pt>
                <c:pt idx="30">
                  <c:v>122.3</c:v>
                </c:pt>
                <c:pt idx="31">
                  <c:v>121.8</c:v>
                </c:pt>
                <c:pt idx="32">
                  <c:v>120.5</c:v>
                </c:pt>
                <c:pt idx="33">
                  <c:v>117.4</c:v>
                </c:pt>
                <c:pt idx="34">
                  <c:v>117.4</c:v>
                </c:pt>
                <c:pt idx="35">
                  <c:v>115.4</c:v>
                </c:pt>
                <c:pt idx="36">
                  <c:v>117.4</c:v>
                </c:pt>
                <c:pt idx="37">
                  <c:v>120.5</c:v>
                </c:pt>
                <c:pt idx="38">
                  <c:v>120.3</c:v>
                </c:pt>
                <c:pt idx="39">
                  <c:v>122.6</c:v>
                </c:pt>
                <c:pt idx="40">
                  <c:v>123.2</c:v>
                </c:pt>
                <c:pt idx="41">
                  <c:v>124.4</c:v>
                </c:pt>
                <c:pt idx="42">
                  <c:v>124.4</c:v>
                </c:pt>
                <c:pt idx="43">
                  <c:v>122.6</c:v>
                </c:pt>
                <c:pt idx="44">
                  <c:v>124.2</c:v>
                </c:pt>
                <c:pt idx="45">
                  <c:v>128.30000000000001</c:v>
                </c:pt>
                <c:pt idx="46">
                  <c:v>131.69999999999999</c:v>
                </c:pt>
                <c:pt idx="47">
                  <c:v>131.6</c:v>
                </c:pt>
                <c:pt idx="48">
                  <c:v>132.30000000000001</c:v>
                </c:pt>
                <c:pt idx="49">
                  <c:v>134.4</c:v>
                </c:pt>
                <c:pt idx="50">
                  <c:v>136.69999999999999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3-488E-9882-62AB58FC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02112"/>
        <c:axId val="603401784"/>
      </c:lineChart>
      <c:valAx>
        <c:axId val="394048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ppI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6992"/>
        <c:crosses val="max"/>
        <c:crossBetween val="between"/>
      </c:valAx>
      <c:dateAx>
        <c:axId val="3940469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8304"/>
        <c:crosses val="autoZero"/>
        <c:auto val="1"/>
        <c:lblOffset val="100"/>
        <c:baseTimeUnit val="months"/>
      </c:dateAx>
      <c:valAx>
        <c:axId val="603401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elctric cars sol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02112"/>
        <c:crosses val="autoZero"/>
        <c:crossBetween val="between"/>
      </c:valAx>
      <c:dateAx>
        <c:axId val="603402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3401784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Inflation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 Sector'!$J$7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Sector'!$J$8:$J$15</c:f>
              <c:numCache>
                <c:formatCode>General</c:formatCode>
                <c:ptCount val="8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D-4251-AE14-36149ABAB762}"/>
            </c:ext>
          </c:extLst>
        </c:ser>
        <c:ser>
          <c:idx val="2"/>
          <c:order val="2"/>
          <c:tx>
            <c:strRef>
              <c:f>'Car Sector'!$K$7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Sector'!$K$8:$K$14</c:f>
              <c:numCache>
                <c:formatCode>General</c:formatCode>
                <c:ptCount val="7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D-4251-AE14-36149ABAB762}"/>
            </c:ext>
          </c:extLst>
        </c:ser>
        <c:ser>
          <c:idx val="5"/>
          <c:order val="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D-4251-AE14-36149ABAB762}"/>
            </c:ext>
          </c:extLst>
        </c:ser>
        <c:ser>
          <c:idx val="8"/>
          <c:order val="4"/>
          <c:tx>
            <c:strRef>
              <c:f>'Car Sector'!#REF!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5D-4251-AE14-36149ABA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25704296"/>
        <c:axId val="525704624"/>
      </c:barChart>
      <c:lineChart>
        <c:grouping val="standard"/>
        <c:varyColors val="0"/>
        <c:ser>
          <c:idx val="0"/>
          <c:order val="0"/>
          <c:tx>
            <c:strRef>
              <c:f>'Car Sector'!$E$7</c:f>
              <c:strCache>
                <c:ptCount val="1"/>
                <c:pt idx="0">
                  <c:v>Inflatipon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Sector'!$E$8:$E$14</c:f>
              <c:numCache>
                <c:formatCode>General</c:formatCode>
                <c:ptCount val="7"/>
                <c:pt idx="0">
                  <c:v>1.2</c:v>
                </c:pt>
                <c:pt idx="1">
                  <c:v>2.1</c:v>
                </c:pt>
                <c:pt idx="2">
                  <c:v>2.8</c:v>
                </c:pt>
                <c:pt idx="3">
                  <c:v>2.8</c:v>
                </c:pt>
                <c:pt idx="4">
                  <c:v>3</c:v>
                </c:pt>
                <c:pt idx="5">
                  <c:v>2.7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D-4251-AE14-36149ABA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574040"/>
        <c:axId val="611573712"/>
      </c:lineChart>
      <c:catAx>
        <c:axId val="52570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4624"/>
        <c:crosses val="autoZero"/>
        <c:auto val="1"/>
        <c:lblAlgn val="ctr"/>
        <c:lblOffset val="100"/>
        <c:noMultiLvlLbl val="0"/>
      </c:catAx>
      <c:valAx>
        <c:axId val="5257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4296"/>
        <c:crosses val="autoZero"/>
        <c:crossBetween val="between"/>
      </c:valAx>
      <c:valAx>
        <c:axId val="61157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4040"/>
        <c:crosses val="max"/>
        <c:crossBetween val="between"/>
      </c:valAx>
      <c:catAx>
        <c:axId val="611574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5737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disposable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 Sector'!$J$7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Sector'!$J$8:$J$14</c:f>
              <c:numCache>
                <c:formatCode>General</c:formatCode>
                <c:ptCount val="7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4-40D1-9E2E-B6C24E097E2B}"/>
            </c:ext>
          </c:extLst>
        </c:ser>
        <c:ser>
          <c:idx val="2"/>
          <c:order val="2"/>
          <c:tx>
            <c:strRef>
              <c:f>'Car Sector'!$K$7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Sector'!$K$8:$K$14</c:f>
              <c:numCache>
                <c:formatCode>General</c:formatCode>
                <c:ptCount val="7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4-40D1-9E2E-B6C24E097E2B}"/>
            </c:ext>
          </c:extLst>
        </c:ser>
        <c:ser>
          <c:idx val="4"/>
          <c:order val="3"/>
          <c:tx>
            <c:strRef>
              <c:f>'Car Sector'!#REF!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4-40D1-9E2E-B6C24E097E2B}"/>
            </c:ext>
          </c:extLst>
        </c:ser>
        <c:ser>
          <c:idx val="5"/>
          <c:order val="4"/>
          <c:tx>
            <c:strRef>
              <c:f>'Car Sector'!$M$7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Sector'!$M$8:$M$14</c:f>
              <c:numCache>
                <c:formatCode>General</c:formatCode>
                <c:ptCount val="7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4-40D1-9E2E-B6C24E09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97314048"/>
        <c:axId val="597315360"/>
      </c:barChart>
      <c:lineChart>
        <c:grouping val="standard"/>
        <c:varyColors val="0"/>
        <c:ser>
          <c:idx val="0"/>
          <c:order val="0"/>
          <c:tx>
            <c:strRef>
              <c:f>'Car Sector'!$C$7</c:f>
              <c:strCache>
                <c:ptCount val="1"/>
                <c:pt idx="0">
                  <c:v>UK Real net national disposable income per capita CVM 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Sector'!$C$8:$C$14</c:f>
              <c:numCache>
                <c:formatCode>0.0</c:formatCode>
                <c:ptCount val="7"/>
                <c:pt idx="0">
                  <c:v>6430</c:v>
                </c:pt>
                <c:pt idx="1">
                  <c:v>6499</c:v>
                </c:pt>
                <c:pt idx="2" formatCode="General">
                  <c:v>6398</c:v>
                </c:pt>
                <c:pt idx="3" formatCode="General">
                  <c:v>6446</c:v>
                </c:pt>
                <c:pt idx="4" formatCode="General">
                  <c:v>6433</c:v>
                </c:pt>
                <c:pt idx="5" formatCode="General">
                  <c:v>6489</c:v>
                </c:pt>
                <c:pt idx="6" formatCode="General">
                  <c:v>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4-40D1-9E2E-B6C24E09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43096"/>
        <c:axId val="549542768"/>
      </c:lineChart>
      <c:catAx>
        <c:axId val="5973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15360"/>
        <c:crosses val="autoZero"/>
        <c:auto val="1"/>
        <c:lblAlgn val="ctr"/>
        <c:lblOffset val="100"/>
        <c:noMultiLvlLbl val="0"/>
      </c:catAx>
      <c:valAx>
        <c:axId val="5973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14048"/>
        <c:crosses val="autoZero"/>
        <c:crossBetween val="between"/>
      </c:valAx>
      <c:valAx>
        <c:axId val="549542768"/>
        <c:scaling>
          <c:orientation val="minMax"/>
          <c:max val="6500"/>
          <c:min val="600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43096"/>
        <c:crosses val="max"/>
        <c:crossBetween val="between"/>
      </c:valAx>
      <c:catAx>
        <c:axId val="549543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54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</a:t>
            </a:r>
            <a:r>
              <a:rPr lang="en-GB" baseline="0"/>
              <a:t> against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 Sector'!$J$7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Sector'!$J$8:$J$14</c:f>
              <c:numCache>
                <c:formatCode>General</c:formatCode>
                <c:ptCount val="7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F-46E8-9D6F-14A018739A70}"/>
            </c:ext>
          </c:extLst>
        </c:ser>
        <c:ser>
          <c:idx val="2"/>
          <c:order val="2"/>
          <c:tx>
            <c:strRef>
              <c:f>'Car Sector'!$K$7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Sector'!$K$8:$K$14</c:f>
              <c:numCache>
                <c:formatCode>General</c:formatCode>
                <c:ptCount val="7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F-46E8-9D6F-14A018739A70}"/>
            </c:ext>
          </c:extLst>
        </c:ser>
        <c:ser>
          <c:idx val="5"/>
          <c:order val="5"/>
          <c:tx>
            <c:strRef>
              <c:f>'Car Sector'!$M$7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Sector'!$M$8:$M$14</c:f>
              <c:numCache>
                <c:formatCode>General</c:formatCode>
                <c:ptCount val="7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F-46E8-9D6F-14A01873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03728536"/>
        <c:axId val="60372952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'Car Sector'!$L$7</c15:sqref>
                        </c15:formulaRef>
                      </c:ext>
                    </c:extLst>
                    <c:strCache>
                      <c:ptCount val="1"/>
                      <c:pt idx="0">
                        <c:v>Ipace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 Sector'!$B$8:$B$14</c15:sqref>
                        </c15:formulaRef>
                      </c:ext>
                    </c:extLst>
                    <c:strCache>
                      <c:ptCount val="7"/>
                      <c:pt idx="0">
                        <c:v>Oct-Dec 2016</c:v>
                      </c:pt>
                      <c:pt idx="1">
                        <c:v>Jan-Mar 2017</c:v>
                      </c:pt>
                      <c:pt idx="2">
                        <c:v>Apr-June 2017</c:v>
                      </c:pt>
                      <c:pt idx="3">
                        <c:v>Jul-Sep 2017</c:v>
                      </c:pt>
                      <c:pt idx="4">
                        <c:v>Oct-Dec 2017</c:v>
                      </c:pt>
                      <c:pt idx="5">
                        <c:v>Jan-Mar 2018</c:v>
                      </c:pt>
                      <c:pt idx="6">
                        <c:v>Apr-June 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 Sector'!$L$8:$L$14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90F-46E8-9D6F-14A018739A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'Car Sector'!$D$7</c:f>
              <c:strCache>
                <c:ptCount val="1"/>
                <c:pt idx="0">
                  <c:v>Gross domestic product per head Refencerce 2015 IHXW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Sector'!$D$8:$D$14</c:f>
              <c:numCache>
                <c:formatCode>General</c:formatCode>
                <c:ptCount val="7"/>
                <c:pt idx="0">
                  <c:v>7379</c:v>
                </c:pt>
                <c:pt idx="1">
                  <c:v>7391</c:v>
                </c:pt>
                <c:pt idx="2">
                  <c:v>7398</c:v>
                </c:pt>
                <c:pt idx="3">
                  <c:v>7420</c:v>
                </c:pt>
                <c:pt idx="4">
                  <c:v>7437</c:v>
                </c:pt>
                <c:pt idx="5">
                  <c:v>7433</c:v>
                </c:pt>
                <c:pt idx="6">
                  <c:v>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0F-46E8-9D6F-14A018739A70}"/>
            </c:ext>
          </c:extLst>
        </c:ser>
        <c:ser>
          <c:idx val="4"/>
          <c:order val="4"/>
          <c:tx>
            <c:strRef>
              <c:f>'Car Sector'!#REF!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  <c:extLst xmlns:c15="http://schemas.microsoft.com/office/drawing/2012/chart"/>
            </c:strRef>
          </c:cat>
          <c:val>
            <c:numRef>
              <c:f>'Car Sector'!#REF!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490F-46E8-9D6F-14A01873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20664"/>
        <c:axId val="603722960"/>
        <c:extLst/>
      </c:lineChart>
      <c:catAx>
        <c:axId val="60372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2960"/>
        <c:crosses val="autoZero"/>
        <c:auto val="1"/>
        <c:lblAlgn val="ctr"/>
        <c:lblOffset val="100"/>
        <c:noMultiLvlLbl val="0"/>
      </c:catAx>
      <c:valAx>
        <c:axId val="6037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0664"/>
        <c:crosses val="autoZero"/>
        <c:crossBetween val="between"/>
      </c:valAx>
      <c:valAx>
        <c:axId val="60372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8536"/>
        <c:crosses val="max"/>
        <c:crossBetween val="between"/>
      </c:valAx>
      <c:catAx>
        <c:axId val="603728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72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Against</a:t>
            </a:r>
            <a:r>
              <a:rPr lang="en-GB" baseline="0"/>
              <a:t> fuel cost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'Car Sector'!$J$7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Sector'!$J$8:$J$14</c:f>
              <c:numCache>
                <c:formatCode>General</c:formatCode>
                <c:ptCount val="7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9-48A5-8ACD-7E21EFF67E25}"/>
            </c:ext>
          </c:extLst>
        </c:ser>
        <c:ser>
          <c:idx val="2"/>
          <c:order val="1"/>
          <c:tx>
            <c:strRef>
              <c:f>'Car Sector'!$K$7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Sector'!$K$8:$K$14</c:f>
              <c:numCache>
                <c:formatCode>General</c:formatCode>
                <c:ptCount val="7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9-48A5-8ACD-7E21EFF67E25}"/>
            </c:ext>
          </c:extLst>
        </c:ser>
        <c:ser>
          <c:idx val="5"/>
          <c:order val="4"/>
          <c:tx>
            <c:strRef>
              <c:f>'Car Sector'!$M$7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Sector'!$M$8:$M$14</c:f>
              <c:numCache>
                <c:formatCode>General</c:formatCode>
                <c:ptCount val="7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9-48A5-8ACD-7E21EFF6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03720664"/>
        <c:axId val="603722960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'Car Sector'!$L$7</c15:sqref>
                        </c15:formulaRef>
                      </c:ext>
                    </c:extLst>
                    <c:strCache>
                      <c:ptCount val="1"/>
                      <c:pt idx="0">
                        <c:v>Ipace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 Sector'!$B$8:$B$14</c15:sqref>
                        </c15:formulaRef>
                      </c:ext>
                    </c:extLst>
                    <c:strCache>
                      <c:ptCount val="7"/>
                      <c:pt idx="0">
                        <c:v>Oct-Dec 2016</c:v>
                      </c:pt>
                      <c:pt idx="1">
                        <c:v>Jan-Mar 2017</c:v>
                      </c:pt>
                      <c:pt idx="2">
                        <c:v>Apr-June 2017</c:v>
                      </c:pt>
                      <c:pt idx="3">
                        <c:v>Jul-Sep 2017</c:v>
                      </c:pt>
                      <c:pt idx="4">
                        <c:v>Oct-Dec 2017</c:v>
                      </c:pt>
                      <c:pt idx="5">
                        <c:v>Jan-Mar 2018</c:v>
                      </c:pt>
                      <c:pt idx="6">
                        <c:v>Apr-June 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 Sector'!$L$8:$L$14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099-48A5-8ACD-7E21EFF67E2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3"/>
          <c:tx>
            <c:strRef>
              <c:f>'Car Sector'!#REF!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  <c:extLst xmlns:c15="http://schemas.microsoft.com/office/drawing/2012/chart"/>
            </c:strRef>
          </c:cat>
          <c:val>
            <c:numRef>
              <c:f>'Car Sector'!#REF!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5099-48A5-8ACD-7E21EFF67E25}"/>
            </c:ext>
          </c:extLst>
        </c:ser>
        <c:ser>
          <c:idx val="0"/>
          <c:order val="5"/>
          <c:tx>
            <c:strRef>
              <c:f>'Car Sector'!$F$7</c:f>
              <c:strCache>
                <c:ptCount val="1"/>
                <c:pt idx="0">
                  <c:v>Petrol Cost 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Sector'!$F$8:$F$14</c:f>
              <c:numCache>
                <c:formatCode>General</c:formatCode>
                <c:ptCount val="7"/>
                <c:pt idx="0">
                  <c:v>115.6</c:v>
                </c:pt>
                <c:pt idx="1">
                  <c:v>119.8</c:v>
                </c:pt>
                <c:pt idx="2">
                  <c:v>117.1</c:v>
                </c:pt>
                <c:pt idx="3">
                  <c:v>117</c:v>
                </c:pt>
                <c:pt idx="4">
                  <c:v>119.6</c:v>
                </c:pt>
                <c:pt idx="5">
                  <c:v>121.1</c:v>
                </c:pt>
                <c:pt idx="6">
                  <c:v>125.2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9-48A5-8ACD-7E21EFF67E25}"/>
            </c:ext>
          </c:extLst>
        </c:ser>
        <c:ser>
          <c:idx val="6"/>
          <c:order val="6"/>
          <c:tx>
            <c:strRef>
              <c:f>'Car Sector'!$G$7</c:f>
              <c:strCache>
                <c:ptCount val="1"/>
                <c:pt idx="0">
                  <c:v>Diesel Rate ppl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'Car Sector'!$B$8:$B$14</c:f>
              <c:strCache>
                <c:ptCount val="7"/>
                <c:pt idx="0">
                  <c:v>Oct-Dec 2016</c:v>
                </c:pt>
                <c:pt idx="1">
                  <c:v>Jan-Mar 2017</c:v>
                </c:pt>
                <c:pt idx="2">
                  <c:v>Apr-June 2017</c:v>
                </c:pt>
                <c:pt idx="3">
                  <c:v>Jul-Sep 2017</c:v>
                </c:pt>
                <c:pt idx="4">
                  <c:v>Oct-Dec 2017</c:v>
                </c:pt>
                <c:pt idx="5">
                  <c:v>Jan-Mar 2018</c:v>
                </c:pt>
                <c:pt idx="6">
                  <c:v>Apr-June 2018</c:v>
                </c:pt>
              </c:strCache>
            </c:strRef>
          </c:cat>
          <c:val>
            <c:numRef>
              <c:f>'Car Sector'!$G$8:$G$14</c:f>
              <c:numCache>
                <c:formatCode>General</c:formatCode>
                <c:ptCount val="7"/>
                <c:pt idx="0">
                  <c:v>117.6</c:v>
                </c:pt>
                <c:pt idx="1">
                  <c:v>122</c:v>
                </c:pt>
                <c:pt idx="2">
                  <c:v>118.4</c:v>
                </c:pt>
                <c:pt idx="3">
                  <c:v>117.8</c:v>
                </c:pt>
                <c:pt idx="4">
                  <c:v>122</c:v>
                </c:pt>
                <c:pt idx="5">
                  <c:v>123.8</c:v>
                </c:pt>
                <c:pt idx="6">
                  <c:v>128.1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99-48A5-8ACD-7E21EFF6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320280"/>
        <c:axId val="597319952"/>
        <c:extLst/>
      </c:lineChart>
      <c:catAx>
        <c:axId val="60372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2960"/>
        <c:crosses val="autoZero"/>
        <c:auto val="1"/>
        <c:lblAlgn val="ctr"/>
        <c:lblOffset val="100"/>
        <c:noMultiLvlLbl val="0"/>
      </c:catAx>
      <c:valAx>
        <c:axId val="6037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0664"/>
        <c:crosses val="autoZero"/>
        <c:crossBetween val="between"/>
      </c:valAx>
      <c:valAx>
        <c:axId val="59731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0280"/>
        <c:crosses val="max"/>
        <c:crossBetween val="between"/>
      </c:valAx>
      <c:catAx>
        <c:axId val="597320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31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2514600</xdr:colOff>
      <xdr:row>12</xdr:row>
      <xdr:rowOff>114300</xdr:rowOff>
    </xdr:from>
    <xdr:to>
      <xdr:col>3</xdr:col>
      <xdr:colOff>4552950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14</xdr:row>
      <xdr:rowOff>133350</xdr:rowOff>
    </xdr:from>
    <xdr:to>
      <xdr:col>4</xdr:col>
      <xdr:colOff>838200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20</xdr:row>
      <xdr:rowOff>85724</xdr:rowOff>
    </xdr:from>
    <xdr:to>
      <xdr:col>10</xdr:col>
      <xdr:colOff>990599</xdr:colOff>
      <xdr:row>42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419100</xdr:colOff>
      <xdr:row>22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600076</xdr:colOff>
      <xdr:row>23</xdr:row>
      <xdr:rowOff>152401</xdr:rowOff>
    </xdr:from>
    <xdr:to>
      <xdr:col>13</xdr:col>
      <xdr:colOff>390526</xdr:colOff>
      <xdr:row>43</xdr:row>
      <xdr:rowOff>152401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11</xdr:col>
      <xdr:colOff>200024</xdr:colOff>
      <xdr:row>75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17</xdr:col>
      <xdr:colOff>519113</xdr:colOff>
      <xdr:row>99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17</xdr:col>
      <xdr:colOff>519113</xdr:colOff>
      <xdr:row>123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126</xdr:row>
      <xdr:rowOff>0</xdr:rowOff>
    </xdr:from>
    <xdr:to>
      <xdr:col>10</xdr:col>
      <xdr:colOff>335785</xdr:colOff>
      <xdr:row>144</xdr:row>
      <xdr:rowOff>167952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4003000"/>
          <a:ext cx="5822185" cy="3596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7:O32" totalsRowShown="0" dataDxfId="50">
  <autoFilter ref="B7:O32"/>
  <tableColumns count="14">
    <tableColumn id="1" name="Month" dataDxfId="60"/>
    <tableColumn id="2" name="UK Real net national disposable income per capita CVM SA" dataDxfId="59"/>
    <tableColumn id="3" name="Gross domestic product per head Refencerce 2015 IHXW" dataDxfId="58"/>
    <tableColumn id="4" name="Inlfation Rate" dataDxfId="57"/>
    <tableColumn id="5" name="Petrol Cost ppl" dataDxfId="56"/>
    <tableColumn id="6" name="Diesel Rate ppl" dataDxfId="55"/>
    <tableColumn id="7" name="Car Registrations" dataDxfId="54"/>
    <tableColumn id="8" name="Battery Electric Vehicles" dataDxfId="53"/>
    <tableColumn id="14" name="Column1" dataDxfId="9">
      <calculatedColumnFormula>Table1[[#This Row],[Car Registrations]]-Table1[[#This Row],[Battery Electric Vehicles]]</calculatedColumnFormula>
    </tableColumn>
    <tableColumn id="13" name="Electric car  percentage" dataDxfId="10">
      <calculatedColumnFormula>Table1[[#This Row],[Battery Electric Vehicles]]/Table1[[#This Row],[Car Registrations]]*100</calculatedColumnFormula>
    </tableColumn>
    <tableColumn id="9" name="Tesla Model X 75D" dataDxfId="52"/>
    <tableColumn id="11" name="Tesla model X P100D" dataDxfId="49"/>
    <tableColumn id="12" name="Ipace" dataDxfId="48"/>
    <tableColumn id="10" name="BMW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5" totalsRowShown="0" headerRowDxfId="42" dataDxfId="41">
  <autoFilter ref="A1:E5"/>
  <tableColumns count="5">
    <tableColumn id="1" name="Column1" dataDxfId="47"/>
    <tableColumn id="2" name="Price" dataDxfId="46"/>
    <tableColumn id="3" name="Battery Capacity" dataDxfId="45"/>
    <tableColumn id="4" name="Real Range" dataDxfId="44"/>
    <tableColumn id="5" name="Efficiency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B3:J28" totalsRowShown="0" dataDxfId="40">
  <autoFilter ref="B3:J28"/>
  <tableColumns count="9">
    <tableColumn id="1" name="Month" dataDxfId="39"/>
    <tableColumn id="13" name="google Tesla" dataDxfId="34"/>
    <tableColumn id="9" name="Tesla Model X 75D" dataDxfId="38"/>
    <tableColumn id="14" name="Google 100D" dataDxfId="33"/>
    <tableColumn id="11" name="Tesla model X P100D" dataDxfId="37"/>
    <tableColumn id="15" name="Ipace" dataDxfId="32"/>
    <tableColumn id="12" name="Ipace2" dataDxfId="36"/>
    <tableColumn id="16" name="Column4" dataDxfId="31"/>
    <tableColumn id="10" name="BMW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E10" totalsRowShown="0">
  <autoFilter ref="A1:E10"/>
  <tableColumns count="5">
    <tableColumn id="1" name="Timeline" dataDxfId="8"/>
    <tableColumn id="2" name="Gross domestic product per head Refencerce 2015 IHXW" dataDxfId="7"/>
    <tableColumn id="3" name="Forecast(Gross domestic product per head Refencerce 2015 IHXW)" dataDxfId="6"/>
    <tableColumn id="4" name="Lower Confidence Bound(Gross domestic product per head Refencerce 2015 IHXW)" dataDxfId="5"/>
    <tableColumn id="5" name="Upper Confidence Bound(Gross domestic product per head Refencerce 2015 IHXW)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E12" totalsRowShown="0">
  <autoFilter ref="A1:E12"/>
  <tableColumns count="5">
    <tableColumn id="1" name="Timeline" dataDxfId="3"/>
    <tableColumn id="2" name="Tesla Model X 75D"/>
    <tableColumn id="3" name="Forecast(Tesla Model X 75D)" dataDxfId="2">
      <calculatedColumnFormula>_xlfn.FORECAST.ETS(A2,$B$2:$B$8,$A$2:$A$8,1,1)</calculatedColumnFormula>
    </tableColumn>
    <tableColumn id="4" name="Lower Confidence Bound(Tesla Model X 75D)" dataDxfId="1">
      <calculatedColumnFormula>C2-_xlfn.FORECAST.ETS.CONFINT(A2,$B$2:$B$8,$A$2:$A$8,0.95,1,1)</calculatedColumnFormula>
    </tableColumn>
    <tableColumn id="5" name="Upper Confidence Bound(Tesla Model X 75D)" dataDxfId="0">
      <calculatedColumnFormula>C2+_xlfn.FORECAST.ETS.CONFINT(A2,$B$2:$B$8,$A$2:$A$8,0.95,1,1)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16" displayName="Table16" ref="B7:M18" totalsRowShown="0" dataDxfId="30">
  <autoFilter ref="B7:M18"/>
  <tableColumns count="12">
    <tableColumn id="1" name="Month" dataDxfId="29"/>
    <tableColumn id="2" name="UK Real net national disposable income per capita CVM SA" dataDxfId="28"/>
    <tableColumn id="3" name="Gross domestic product per head Refencerce 2015 IHXW" dataDxfId="27"/>
    <tableColumn id="4" name="Inflatipon Rate" dataDxfId="26"/>
    <tableColumn id="5" name="Petrol Cost ppl" dataDxfId="25"/>
    <tableColumn id="6" name="Diesel Rate ppl" dataDxfId="24"/>
    <tableColumn id="7" name="Car Registrations" dataDxfId="23"/>
    <tableColumn id="8" name="Battery Electric Vehicles" dataDxfId="22"/>
    <tableColumn id="9" name="Tesla Model X 75D" dataDxfId="21"/>
    <tableColumn id="11" name="Tesla model X P100D" dataDxfId="20"/>
    <tableColumn id="12" name="Ipace" dataDxfId="19"/>
    <tableColumn id="10" name="BMW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27" displayName="Table27" ref="A1:E5" totalsRowShown="0" headerRowDxfId="17" dataDxfId="16">
  <autoFilter ref="A1:E5"/>
  <tableColumns count="5">
    <tableColumn id="1" name="Column1" dataDxfId="15"/>
    <tableColumn id="2" name="Price" dataDxfId="14"/>
    <tableColumn id="3" name="Battery Capacity" dataDxfId="13"/>
    <tableColumn id="4" name="Real Range" dataDxfId="12"/>
    <tableColumn id="5" name="Efficiency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B7" sqref="B7"/>
    </sheetView>
  </sheetViews>
  <sheetFormatPr defaultRowHeight="15" x14ac:dyDescent="0.25"/>
  <cols>
    <col min="1" max="1" width="17.7109375" bestFit="1" customWidth="1"/>
    <col min="2" max="2" width="9.5703125" bestFit="1" customWidth="1"/>
    <col min="3" max="3" width="45.85546875" bestFit="1" customWidth="1"/>
    <col min="4" max="4" width="47.28515625" bestFit="1" customWidth="1"/>
    <col min="5" max="5" width="15.140625" customWidth="1"/>
    <col min="6" max="6" width="16.42578125" bestFit="1" customWidth="1"/>
    <col min="7" max="7" width="16.7109375" bestFit="1" customWidth="1"/>
    <col min="8" max="8" width="18.28515625" bestFit="1" customWidth="1"/>
    <col min="9" max="9" width="25" bestFit="1" customWidth="1"/>
    <col min="10" max="11" width="25" customWidth="1"/>
    <col min="12" max="12" width="20.140625" bestFit="1" customWidth="1"/>
    <col min="13" max="13" width="21.7109375" bestFit="1" customWidth="1"/>
    <col min="14" max="14" width="12.42578125" customWidth="1"/>
  </cols>
  <sheetData>
    <row r="1" spans="1:15" x14ac:dyDescent="0.25">
      <c r="A1" s="13" t="s">
        <v>17</v>
      </c>
      <c r="B1" s="13" t="s">
        <v>2</v>
      </c>
      <c r="C1" s="13" t="s">
        <v>3</v>
      </c>
      <c r="D1" s="13" t="s">
        <v>5</v>
      </c>
      <c r="E1" s="13" t="s">
        <v>6</v>
      </c>
    </row>
    <row r="2" spans="1:15" x14ac:dyDescent="0.25">
      <c r="A2" s="13" t="s">
        <v>16</v>
      </c>
      <c r="B2" s="14">
        <v>78000</v>
      </c>
      <c r="C2" s="13" t="s">
        <v>4</v>
      </c>
      <c r="D2" s="13" t="s">
        <v>7</v>
      </c>
      <c r="E2" s="13" t="s">
        <v>8</v>
      </c>
    </row>
    <row r="3" spans="1:15" x14ac:dyDescent="0.25">
      <c r="A3" s="13" t="s">
        <v>21</v>
      </c>
      <c r="B3" s="15">
        <v>31675</v>
      </c>
      <c r="C3" s="13" t="s">
        <v>22</v>
      </c>
      <c r="D3" s="13" t="s">
        <v>28</v>
      </c>
      <c r="E3" s="13" t="s">
        <v>23</v>
      </c>
    </row>
    <row r="4" spans="1:15" x14ac:dyDescent="0.25">
      <c r="A4" s="13" t="s">
        <v>11</v>
      </c>
      <c r="B4" s="15">
        <v>59995</v>
      </c>
      <c r="C4" s="13" t="s">
        <v>12</v>
      </c>
      <c r="D4" s="13" t="s">
        <v>13</v>
      </c>
      <c r="E4" s="13" t="s">
        <v>14</v>
      </c>
    </row>
    <row r="5" spans="1:15" x14ac:dyDescent="0.25">
      <c r="A5" s="13" t="s">
        <v>29</v>
      </c>
      <c r="B5" s="15">
        <v>95150</v>
      </c>
      <c r="C5" s="13" t="s">
        <v>25</v>
      </c>
      <c r="D5" s="13" t="s">
        <v>26</v>
      </c>
      <c r="E5" s="13" t="s">
        <v>27</v>
      </c>
    </row>
    <row r="7" spans="1:15" x14ac:dyDescent="0.25">
      <c r="B7" t="s">
        <v>0</v>
      </c>
      <c r="C7" t="s">
        <v>18</v>
      </c>
      <c r="D7" t="s">
        <v>19</v>
      </c>
      <c r="E7" t="s">
        <v>1</v>
      </c>
      <c r="F7" t="s">
        <v>9</v>
      </c>
      <c r="G7" t="s">
        <v>10</v>
      </c>
      <c r="H7" t="s">
        <v>15</v>
      </c>
      <c r="I7" t="s">
        <v>20</v>
      </c>
      <c r="J7" t="s">
        <v>17</v>
      </c>
      <c r="K7" t="s">
        <v>46</v>
      </c>
      <c r="L7" t="s">
        <v>32</v>
      </c>
      <c r="M7" t="s">
        <v>30</v>
      </c>
      <c r="N7" t="s">
        <v>31</v>
      </c>
      <c r="O7" t="s">
        <v>24</v>
      </c>
    </row>
    <row r="8" spans="1:15" x14ac:dyDescent="0.25">
      <c r="B8" s="8">
        <v>42644</v>
      </c>
      <c r="C8" s="9">
        <v>6430</v>
      </c>
      <c r="D8" s="10">
        <v>7379</v>
      </c>
      <c r="E8" s="11">
        <v>0.9</v>
      </c>
      <c r="F8" s="11">
        <v>115.1</v>
      </c>
      <c r="G8" s="10">
        <v>116.9</v>
      </c>
      <c r="H8" s="10">
        <v>180168</v>
      </c>
      <c r="I8" s="10">
        <v>394</v>
      </c>
      <c r="J8" s="10">
        <f>Table1[[#This Row],[Car Registrations]]-Table1[[#This Row],[Battery Electric Vehicles]]</f>
        <v>179774</v>
      </c>
      <c r="K8" s="10">
        <f>Table1[[#This Row],[Battery Electric Vehicles]]/Table1[[#This Row],[Car Registrations]]*100</f>
        <v>0.21868478309133699</v>
      </c>
      <c r="L8" s="10">
        <v>0</v>
      </c>
      <c r="M8" s="10">
        <v>0</v>
      </c>
      <c r="N8" s="10"/>
      <c r="O8" s="10">
        <v>0</v>
      </c>
    </row>
    <row r="9" spans="1:15" x14ac:dyDescent="0.25">
      <c r="B9" s="8">
        <v>42675</v>
      </c>
      <c r="C9" s="9">
        <v>6430</v>
      </c>
      <c r="D9" s="10">
        <v>7379</v>
      </c>
      <c r="E9" s="11">
        <v>1.2</v>
      </c>
      <c r="F9" s="11">
        <v>116.6</v>
      </c>
      <c r="G9" s="10">
        <v>118.4</v>
      </c>
      <c r="H9" s="10">
        <v>184101</v>
      </c>
      <c r="I9" s="10">
        <v>605</v>
      </c>
      <c r="J9" s="10">
        <f>Table1[[#This Row],[Car Registrations]]-Table1[[#This Row],[Battery Electric Vehicles]]</f>
        <v>183496</v>
      </c>
      <c r="K9" s="10">
        <f>Table1[[#This Row],[Battery Electric Vehicles]]/Table1[[#This Row],[Car Registrations]]*100</f>
        <v>0.32862396184702963</v>
      </c>
      <c r="L9" s="10">
        <v>0</v>
      </c>
      <c r="M9" s="10">
        <v>0</v>
      </c>
      <c r="N9" s="10"/>
      <c r="O9" s="10">
        <v>0</v>
      </c>
    </row>
    <row r="10" spans="1:15" x14ac:dyDescent="0.25">
      <c r="B10" s="8">
        <v>42705</v>
      </c>
      <c r="C10" s="9">
        <v>6430</v>
      </c>
      <c r="D10" s="10">
        <v>7379</v>
      </c>
      <c r="E10" s="11">
        <v>1.6</v>
      </c>
      <c r="F10" s="11">
        <v>115.1</v>
      </c>
      <c r="G10" s="10">
        <v>117.5</v>
      </c>
      <c r="H10" s="10">
        <v>178022</v>
      </c>
      <c r="I10" s="10">
        <v>1158</v>
      </c>
      <c r="J10" s="10">
        <f>Table1[[#This Row],[Car Registrations]]-Table1[[#This Row],[Battery Electric Vehicles]]</f>
        <v>176864</v>
      </c>
      <c r="K10" s="10">
        <f>Table1[[#This Row],[Battery Electric Vehicles]]/Table1[[#This Row],[Car Registrations]]*100</f>
        <v>0.65048140117513564</v>
      </c>
      <c r="L10" s="10">
        <v>2</v>
      </c>
      <c r="M10" s="10">
        <v>8</v>
      </c>
      <c r="N10" s="10"/>
      <c r="O10" s="10">
        <v>1660</v>
      </c>
    </row>
    <row r="11" spans="1:15" x14ac:dyDescent="0.25">
      <c r="B11" s="8">
        <v>42736</v>
      </c>
      <c r="C11" s="9">
        <v>6499</v>
      </c>
      <c r="D11" s="10">
        <v>7391</v>
      </c>
      <c r="E11" s="11">
        <v>1.8</v>
      </c>
      <c r="F11" s="11">
        <v>119.5</v>
      </c>
      <c r="G11" s="10">
        <v>122</v>
      </c>
      <c r="H11" s="10">
        <v>174564</v>
      </c>
      <c r="I11" s="10">
        <v>1010</v>
      </c>
      <c r="J11" s="10">
        <f>Table1[[#This Row],[Car Registrations]]-Table1[[#This Row],[Battery Electric Vehicles]]</f>
        <v>173554</v>
      </c>
      <c r="K11" s="10">
        <f>Table1[[#This Row],[Battery Electric Vehicles]]/Table1[[#This Row],[Car Registrations]]*100</f>
        <v>0.57858435874521663</v>
      </c>
      <c r="L11" s="10">
        <v>0</v>
      </c>
      <c r="M11" s="10">
        <v>0</v>
      </c>
      <c r="N11" s="10"/>
      <c r="O11" s="10">
        <v>0</v>
      </c>
    </row>
    <row r="12" spans="1:15" x14ac:dyDescent="0.25">
      <c r="B12" s="8">
        <v>42767</v>
      </c>
      <c r="C12" s="9">
        <v>6499</v>
      </c>
      <c r="D12" s="10">
        <v>7391</v>
      </c>
      <c r="E12" s="11">
        <v>2.2999999999999998</v>
      </c>
      <c r="F12" s="11">
        <v>120.1</v>
      </c>
      <c r="G12" s="10">
        <v>122.3</v>
      </c>
      <c r="H12" s="10">
        <v>83115</v>
      </c>
      <c r="I12" s="10">
        <v>483</v>
      </c>
      <c r="J12" s="10">
        <f>Table1[[#This Row],[Car Registrations]]-Table1[[#This Row],[Battery Electric Vehicles]]</f>
        <v>82632</v>
      </c>
      <c r="K12" s="10">
        <f>Table1[[#This Row],[Battery Electric Vehicles]]/Table1[[#This Row],[Car Registrations]]*100</f>
        <v>0.58112254105757088</v>
      </c>
      <c r="L12" s="10">
        <v>0</v>
      </c>
      <c r="M12" s="10">
        <v>0</v>
      </c>
      <c r="N12" s="10"/>
      <c r="O12" s="10">
        <v>0</v>
      </c>
    </row>
    <row r="13" spans="1:15" x14ac:dyDescent="0.25">
      <c r="B13" s="8">
        <v>42795</v>
      </c>
      <c r="C13" s="9">
        <v>6499</v>
      </c>
      <c r="D13" s="10">
        <v>7391</v>
      </c>
      <c r="E13" s="11">
        <v>2.2999999999999998</v>
      </c>
      <c r="F13" s="11">
        <v>119.7</v>
      </c>
      <c r="G13" s="10">
        <v>121.8</v>
      </c>
      <c r="H13" s="10">
        <v>562337</v>
      </c>
      <c r="I13" s="10">
        <v>3141</v>
      </c>
      <c r="J13" s="10">
        <f>Table1[[#This Row],[Car Registrations]]-Table1[[#This Row],[Battery Electric Vehicles]]</f>
        <v>559196</v>
      </c>
      <c r="K13" s="10">
        <f>Table1[[#This Row],[Battery Electric Vehicles]]/Table1[[#This Row],[Car Registrations]]*100</f>
        <v>0.55856185881419862</v>
      </c>
      <c r="L13" s="10">
        <v>96</v>
      </c>
      <c r="M13" s="10">
        <v>120</v>
      </c>
      <c r="N13" s="10"/>
      <c r="O13" s="10">
        <v>1895</v>
      </c>
    </row>
    <row r="14" spans="1:15" x14ac:dyDescent="0.25">
      <c r="B14" s="8">
        <v>42826</v>
      </c>
      <c r="C14" s="10">
        <v>6398</v>
      </c>
      <c r="D14" s="10">
        <v>7398</v>
      </c>
      <c r="E14" s="11">
        <v>2.7</v>
      </c>
      <c r="F14" s="11">
        <v>118.7</v>
      </c>
      <c r="G14" s="10">
        <v>120.5</v>
      </c>
      <c r="H14" s="10">
        <v>152076</v>
      </c>
      <c r="I14" s="10">
        <v>668</v>
      </c>
      <c r="J14" s="10">
        <f>Table1[[#This Row],[Car Registrations]]-Table1[[#This Row],[Battery Electric Vehicles]]</f>
        <v>151408</v>
      </c>
      <c r="K14" s="10">
        <f>Table1[[#This Row],[Battery Electric Vehicles]]/Table1[[#This Row],[Car Registrations]]*100</f>
        <v>0.43925405718193533</v>
      </c>
      <c r="L14" s="10">
        <v>0</v>
      </c>
      <c r="M14" s="10">
        <v>0</v>
      </c>
      <c r="N14" s="10"/>
      <c r="O14" s="10">
        <v>0</v>
      </c>
    </row>
    <row r="15" spans="1:15" x14ac:dyDescent="0.25">
      <c r="B15" s="8">
        <v>42856</v>
      </c>
      <c r="C15" s="10">
        <v>6398</v>
      </c>
      <c r="D15" s="10">
        <v>7398</v>
      </c>
      <c r="E15" s="11">
        <v>2.9</v>
      </c>
      <c r="F15" s="11">
        <v>116.3</v>
      </c>
      <c r="G15" s="10">
        <v>117.4</v>
      </c>
      <c r="H15" s="10">
        <v>186265</v>
      </c>
      <c r="I15" s="10">
        <v>926</v>
      </c>
      <c r="J15" s="10">
        <f>Table1[[#This Row],[Car Registrations]]-Table1[[#This Row],[Battery Electric Vehicles]]</f>
        <v>185339</v>
      </c>
      <c r="K15" s="10">
        <f>Table1[[#This Row],[Battery Electric Vehicles]]/Table1[[#This Row],[Car Registrations]]*100</f>
        <v>0.49714116983867074</v>
      </c>
      <c r="L15" s="10">
        <v>0</v>
      </c>
      <c r="M15" s="10">
        <v>0</v>
      </c>
      <c r="N15" s="10"/>
      <c r="O15" s="10">
        <v>0</v>
      </c>
    </row>
    <row r="16" spans="1:15" x14ac:dyDescent="0.25">
      <c r="B16" s="8">
        <v>42887</v>
      </c>
      <c r="C16" s="10">
        <v>6398</v>
      </c>
      <c r="D16" s="10">
        <v>7398</v>
      </c>
      <c r="E16" s="11">
        <v>2.7</v>
      </c>
      <c r="F16" s="11">
        <v>116.4</v>
      </c>
      <c r="G16" s="10">
        <v>117.4</v>
      </c>
      <c r="H16" s="10">
        <v>243454</v>
      </c>
      <c r="I16" s="10">
        <v>1466</v>
      </c>
      <c r="J16" s="10">
        <f>Table1[[#This Row],[Car Registrations]]-Table1[[#This Row],[Battery Electric Vehicles]]</f>
        <v>241988</v>
      </c>
      <c r="K16" s="10">
        <f>Table1[[#This Row],[Battery Electric Vehicles]]/Table1[[#This Row],[Car Registrations]]*100</f>
        <v>0.60216714451189957</v>
      </c>
      <c r="L16" s="10">
        <v>184</v>
      </c>
      <c r="M16" s="10">
        <v>161</v>
      </c>
      <c r="N16" s="10"/>
      <c r="O16" s="10">
        <v>2133</v>
      </c>
    </row>
    <row r="17" spans="2:15" x14ac:dyDescent="0.25">
      <c r="B17" s="8">
        <v>42917</v>
      </c>
      <c r="C17" s="10">
        <v>6446</v>
      </c>
      <c r="D17" s="10">
        <v>7420</v>
      </c>
      <c r="E17" s="11">
        <v>2.6</v>
      </c>
      <c r="F17" s="11">
        <v>114.7</v>
      </c>
      <c r="G17" s="10">
        <v>115.4</v>
      </c>
      <c r="H17" s="10">
        <v>161997</v>
      </c>
      <c r="I17" s="10">
        <v>860</v>
      </c>
      <c r="J17" s="10">
        <f>Table1[[#This Row],[Car Registrations]]-Table1[[#This Row],[Battery Electric Vehicles]]</f>
        <v>161137</v>
      </c>
      <c r="K17" s="10">
        <f>Table1[[#This Row],[Battery Electric Vehicles]]/Table1[[#This Row],[Car Registrations]]*100</f>
        <v>0.53087402853139254</v>
      </c>
      <c r="L17" s="10">
        <v>0</v>
      </c>
      <c r="M17" s="10">
        <v>0</v>
      </c>
      <c r="N17" s="10"/>
      <c r="O17" s="10">
        <v>0</v>
      </c>
    </row>
    <row r="18" spans="2:15" x14ac:dyDescent="0.25">
      <c r="B18" s="8">
        <v>42948</v>
      </c>
      <c r="C18" s="10">
        <v>6446</v>
      </c>
      <c r="D18" s="10">
        <v>7420</v>
      </c>
      <c r="E18" s="11">
        <v>2.9</v>
      </c>
      <c r="F18" s="11">
        <v>116.5</v>
      </c>
      <c r="G18" s="10">
        <v>117.4</v>
      </c>
      <c r="H18" s="10">
        <v>76443</v>
      </c>
      <c r="I18" s="10">
        <v>476</v>
      </c>
      <c r="J18" s="10">
        <f>Table1[[#This Row],[Car Registrations]]-Table1[[#This Row],[Battery Electric Vehicles]]</f>
        <v>75967</v>
      </c>
      <c r="K18" s="10">
        <f>Table1[[#This Row],[Battery Electric Vehicles]]/Table1[[#This Row],[Car Registrations]]*100</f>
        <v>0.62268618447732293</v>
      </c>
      <c r="L18" s="10">
        <v>0</v>
      </c>
      <c r="M18" s="10">
        <v>0</v>
      </c>
      <c r="N18" s="10"/>
      <c r="O18" s="10">
        <v>0</v>
      </c>
    </row>
    <row r="19" spans="2:15" x14ac:dyDescent="0.25">
      <c r="B19" s="8">
        <v>42979</v>
      </c>
      <c r="C19" s="10">
        <v>6446</v>
      </c>
      <c r="D19" s="10">
        <v>7420</v>
      </c>
      <c r="E19" s="11">
        <v>2.9</v>
      </c>
      <c r="F19" s="11">
        <v>119.8</v>
      </c>
      <c r="G19" s="10">
        <v>120.5</v>
      </c>
      <c r="H19" s="10">
        <v>426170</v>
      </c>
      <c r="I19" s="10">
        <v>2097</v>
      </c>
      <c r="J19" s="10">
        <f>Table1[[#This Row],[Car Registrations]]-Table1[[#This Row],[Battery Electric Vehicles]]</f>
        <v>424073</v>
      </c>
      <c r="K19" s="10">
        <f>Table1[[#This Row],[Battery Electric Vehicles]]/Table1[[#This Row],[Car Registrations]]*100</f>
        <v>0.49205716028814794</v>
      </c>
      <c r="L19" s="10">
        <v>363</v>
      </c>
      <c r="M19" s="10">
        <v>205</v>
      </c>
      <c r="N19" s="10"/>
      <c r="O19" s="10">
        <v>2309</v>
      </c>
    </row>
    <row r="20" spans="2:15" x14ac:dyDescent="0.25">
      <c r="B20" s="8">
        <v>43009</v>
      </c>
      <c r="C20" s="10">
        <v>6433</v>
      </c>
      <c r="D20" s="10">
        <v>7437</v>
      </c>
      <c r="E20" s="11">
        <v>3</v>
      </c>
      <c r="F20" s="11">
        <v>118</v>
      </c>
      <c r="G20" s="10">
        <v>120.3</v>
      </c>
      <c r="H20" s="10">
        <v>158192</v>
      </c>
      <c r="I20" s="10">
        <v>672</v>
      </c>
      <c r="J20" s="10">
        <f>Table1[[#This Row],[Car Registrations]]-Table1[[#This Row],[Battery Electric Vehicles]]</f>
        <v>157520</v>
      </c>
      <c r="K20" s="10">
        <f>Table1[[#This Row],[Battery Electric Vehicles]]/Table1[[#This Row],[Car Registrations]]*100</f>
        <v>0.42480024274299583</v>
      </c>
      <c r="L20" s="10">
        <v>0</v>
      </c>
      <c r="M20" s="10">
        <v>0</v>
      </c>
      <c r="N20" s="10"/>
      <c r="O20" s="10">
        <v>0</v>
      </c>
    </row>
    <row r="21" spans="2:15" x14ac:dyDescent="0.25">
      <c r="B21" s="8">
        <v>43040</v>
      </c>
      <c r="C21" s="10">
        <v>6433</v>
      </c>
      <c r="D21" s="10">
        <v>7437</v>
      </c>
      <c r="E21" s="11">
        <v>3.1</v>
      </c>
      <c r="F21" s="11">
        <v>120.2</v>
      </c>
      <c r="G21" s="10">
        <v>122.6</v>
      </c>
      <c r="H21" s="10">
        <v>163541</v>
      </c>
      <c r="I21" s="10">
        <v>834</v>
      </c>
      <c r="J21" s="10">
        <f>Table1[[#This Row],[Car Registrations]]-Table1[[#This Row],[Battery Electric Vehicles]]</f>
        <v>162707</v>
      </c>
      <c r="K21" s="10">
        <f>Table1[[#This Row],[Battery Electric Vehicles]]/Table1[[#This Row],[Car Registrations]]*100</f>
        <v>0.50996386227306922</v>
      </c>
      <c r="L21" s="10">
        <v>0</v>
      </c>
      <c r="M21" s="10">
        <v>0</v>
      </c>
      <c r="N21" s="10"/>
      <c r="O21" s="10">
        <v>0</v>
      </c>
    </row>
    <row r="22" spans="2:15" x14ac:dyDescent="0.25">
      <c r="B22" s="8">
        <v>43070</v>
      </c>
      <c r="C22" s="10">
        <v>6433</v>
      </c>
      <c r="D22" s="10">
        <v>7437</v>
      </c>
      <c r="E22" s="11">
        <v>2.9</v>
      </c>
      <c r="F22" s="11">
        <v>120.7</v>
      </c>
      <c r="G22" s="10">
        <v>123.2</v>
      </c>
      <c r="H22" s="10">
        <v>152473</v>
      </c>
      <c r="I22" s="10">
        <v>964</v>
      </c>
      <c r="J22" s="10">
        <f>Table1[[#This Row],[Car Registrations]]-Table1[[#This Row],[Battery Electric Vehicles]]</f>
        <v>151509</v>
      </c>
      <c r="K22" s="10">
        <f>Table1[[#This Row],[Battery Electric Vehicles]]/Table1[[#This Row],[Car Registrations]]*100</f>
        <v>0.63224308566106791</v>
      </c>
      <c r="L22" s="10">
        <v>534</v>
      </c>
      <c r="M22" s="10">
        <v>246</v>
      </c>
      <c r="N22" s="10"/>
      <c r="O22" s="10">
        <v>2572</v>
      </c>
    </row>
    <row r="23" spans="2:15" x14ac:dyDescent="0.25">
      <c r="B23" s="8">
        <v>43101</v>
      </c>
      <c r="C23" s="10">
        <v>6489</v>
      </c>
      <c r="D23" s="10">
        <v>7433</v>
      </c>
      <c r="E23" s="11">
        <v>3</v>
      </c>
      <c r="F23" s="11">
        <v>121.7</v>
      </c>
      <c r="G23" s="10">
        <v>124.4</v>
      </c>
      <c r="H23" s="10">
        <v>163615</v>
      </c>
      <c r="I23" s="10">
        <v>635</v>
      </c>
      <c r="J23" s="10">
        <f>Table1[[#This Row],[Car Registrations]]-Table1[[#This Row],[Battery Electric Vehicles]]</f>
        <v>162980</v>
      </c>
      <c r="K23" s="10">
        <f>Table1[[#This Row],[Battery Electric Vehicles]]/Table1[[#This Row],[Car Registrations]]*100</f>
        <v>0.38810622497937231</v>
      </c>
      <c r="L23" s="10">
        <v>0</v>
      </c>
      <c r="M23" s="10">
        <v>0</v>
      </c>
      <c r="N23" s="10"/>
      <c r="O23" s="10">
        <v>0</v>
      </c>
    </row>
    <row r="24" spans="2:15" x14ac:dyDescent="0.25">
      <c r="B24" s="8">
        <v>43132</v>
      </c>
      <c r="C24" s="10">
        <v>6489</v>
      </c>
      <c r="D24" s="10">
        <v>7433</v>
      </c>
      <c r="E24" s="11">
        <v>2.7</v>
      </c>
      <c r="F24" s="11">
        <v>121.9</v>
      </c>
      <c r="G24" s="10">
        <v>124.4</v>
      </c>
      <c r="H24" s="10">
        <v>80805</v>
      </c>
      <c r="I24" s="10">
        <v>355</v>
      </c>
      <c r="J24" s="10">
        <f>Table1[[#This Row],[Car Registrations]]-Table1[[#This Row],[Battery Electric Vehicles]]</f>
        <v>80450</v>
      </c>
      <c r="K24" s="10">
        <f>Table1[[#This Row],[Battery Electric Vehicles]]/Table1[[#This Row],[Car Registrations]]*100</f>
        <v>0.43932924942763446</v>
      </c>
      <c r="L24" s="10">
        <v>0</v>
      </c>
      <c r="M24" s="10">
        <v>0</v>
      </c>
      <c r="N24" s="10"/>
      <c r="O24" s="10">
        <v>0</v>
      </c>
    </row>
    <row r="25" spans="2:15" x14ac:dyDescent="0.25">
      <c r="B25" s="8">
        <v>43160</v>
      </c>
      <c r="C25" s="10">
        <v>6489</v>
      </c>
      <c r="D25" s="10">
        <v>7433</v>
      </c>
      <c r="E25" s="11">
        <v>2.4</v>
      </c>
      <c r="F25" s="11">
        <v>119.7</v>
      </c>
      <c r="G25" s="10">
        <v>122.6</v>
      </c>
      <c r="H25" s="10">
        <v>474069</v>
      </c>
      <c r="I25" s="10">
        <v>2904</v>
      </c>
      <c r="J25" s="10">
        <f>Table1[[#This Row],[Car Registrations]]-Table1[[#This Row],[Battery Electric Vehicles]]</f>
        <v>471165</v>
      </c>
      <c r="K25" s="10">
        <f>Table1[[#This Row],[Battery Electric Vehicles]]/Table1[[#This Row],[Car Registrations]]*100</f>
        <v>0.61256905640318182</v>
      </c>
      <c r="L25" s="10">
        <v>671</v>
      </c>
      <c r="M25" s="10">
        <v>274</v>
      </c>
      <c r="N25" s="10"/>
      <c r="O25" s="10">
        <v>2681</v>
      </c>
    </row>
    <row r="26" spans="2:15" x14ac:dyDescent="0.25">
      <c r="B26" s="8">
        <v>43191</v>
      </c>
      <c r="C26" s="10">
        <v>6478</v>
      </c>
      <c r="D26" s="10"/>
      <c r="E26" s="11">
        <v>2.4</v>
      </c>
      <c r="F26" s="11">
        <v>121.4</v>
      </c>
      <c r="G26" s="10">
        <v>124.2</v>
      </c>
      <c r="H26" s="10">
        <v>167911</v>
      </c>
      <c r="I26" s="10">
        <v>929</v>
      </c>
      <c r="J26" s="10">
        <f>Table1[[#This Row],[Car Registrations]]-Table1[[#This Row],[Battery Electric Vehicles]]</f>
        <v>166982</v>
      </c>
      <c r="K26" s="10">
        <f>Table1[[#This Row],[Battery Electric Vehicles]]/Table1[[#This Row],[Car Registrations]]*100</f>
        <v>0.55326929146988579</v>
      </c>
      <c r="L26" s="10">
        <v>0</v>
      </c>
      <c r="M26" s="10">
        <v>0</v>
      </c>
      <c r="N26" s="10"/>
      <c r="O26" s="10">
        <v>0</v>
      </c>
    </row>
    <row r="27" spans="2:15" x14ac:dyDescent="0.25">
      <c r="B27" s="8">
        <v>43221</v>
      </c>
      <c r="C27" s="10">
        <v>6478</v>
      </c>
      <c r="D27" s="10"/>
      <c r="E27" s="11">
        <v>2.4</v>
      </c>
      <c r="F27" s="11">
        <v>125.5</v>
      </c>
      <c r="G27" s="10">
        <v>128.30000000000001</v>
      </c>
      <c r="H27" s="10">
        <v>192649</v>
      </c>
      <c r="I27" s="10">
        <v>1099</v>
      </c>
      <c r="J27" s="10">
        <f>Table1[[#This Row],[Car Registrations]]-Table1[[#This Row],[Battery Electric Vehicles]]</f>
        <v>191550</v>
      </c>
      <c r="K27" s="10">
        <f>Table1[[#This Row],[Battery Electric Vehicles]]/Table1[[#This Row],[Car Registrations]]*100</f>
        <v>0.57046753422026586</v>
      </c>
      <c r="L27" s="10">
        <v>0</v>
      </c>
      <c r="M27" s="10">
        <v>0</v>
      </c>
      <c r="N27" s="10"/>
      <c r="O27" s="10">
        <v>0</v>
      </c>
    </row>
    <row r="28" spans="2:15" x14ac:dyDescent="0.25">
      <c r="B28" s="8">
        <v>43252</v>
      </c>
      <c r="C28" s="10">
        <v>6478</v>
      </c>
      <c r="D28" s="10"/>
      <c r="E28" s="11">
        <v>2.4</v>
      </c>
      <c r="F28" s="11">
        <v>128.80000000000001</v>
      </c>
      <c r="G28" s="10">
        <v>131.69999999999999</v>
      </c>
      <c r="H28" s="10">
        <v>234945</v>
      </c>
      <c r="I28" s="10">
        <v>1519</v>
      </c>
      <c r="J28" s="10">
        <f>Table1[[#This Row],[Car Registrations]]-Table1[[#This Row],[Battery Electric Vehicles]]</f>
        <v>233426</v>
      </c>
      <c r="K28" s="10">
        <f>Table1[[#This Row],[Battery Electric Vehicles]]/Table1[[#This Row],[Car Registrations]]*100</f>
        <v>0.64653429526059292</v>
      </c>
      <c r="L28" s="10">
        <v>785</v>
      </c>
      <c r="M28" s="10">
        <v>301</v>
      </c>
      <c r="N28" s="10">
        <v>46</v>
      </c>
      <c r="O28" s="10">
        <v>2779</v>
      </c>
    </row>
    <row r="29" spans="2:15" x14ac:dyDescent="0.25">
      <c r="B29" s="8">
        <v>43282</v>
      </c>
      <c r="C29" s="10"/>
      <c r="D29" s="10"/>
      <c r="E29" s="11">
        <v>2.5</v>
      </c>
      <c r="F29" s="11">
        <v>128.4</v>
      </c>
      <c r="G29" s="10">
        <v>131.6</v>
      </c>
      <c r="H29" s="10">
        <v>163898</v>
      </c>
      <c r="I29" s="10">
        <v>881</v>
      </c>
      <c r="J29" s="10">
        <f>Table1[[#This Row],[Car Registrations]]-Table1[[#This Row],[Battery Electric Vehicles]]</f>
        <v>163017</v>
      </c>
      <c r="K29" s="10">
        <f>Table1[[#This Row],[Battery Electric Vehicles]]/Table1[[#This Row],[Car Registrations]]*100</f>
        <v>0.53752943904135497</v>
      </c>
      <c r="L29" s="10"/>
      <c r="M29" s="10"/>
      <c r="N29" s="10"/>
      <c r="O29" s="10"/>
    </row>
    <row r="30" spans="2:15" x14ac:dyDescent="0.25">
      <c r="B30" s="8">
        <v>43313</v>
      </c>
      <c r="C30" s="10"/>
      <c r="D30" s="10"/>
      <c r="E30" s="11">
        <v>2.6</v>
      </c>
      <c r="F30" s="11">
        <v>129.5</v>
      </c>
      <c r="G30" s="10">
        <v>132.30000000000001</v>
      </c>
      <c r="H30" s="10">
        <v>94094</v>
      </c>
      <c r="I30" s="10">
        <v>659</v>
      </c>
      <c r="J30" s="10">
        <f>Table1[[#This Row],[Car Registrations]]-Table1[[#This Row],[Battery Electric Vehicles]]</f>
        <v>93435</v>
      </c>
      <c r="K30" s="10">
        <f>Table1[[#This Row],[Battery Electric Vehicles]]/Table1[[#This Row],[Car Registrations]]*100</f>
        <v>0.70036346632091317</v>
      </c>
      <c r="L30" s="10"/>
      <c r="M30" s="10"/>
      <c r="N30" s="10"/>
      <c r="O30" s="10"/>
    </row>
    <row r="31" spans="2:15" x14ac:dyDescent="0.25">
      <c r="B31" s="8">
        <v>43344</v>
      </c>
      <c r="C31" s="10"/>
      <c r="D31" s="10"/>
      <c r="E31" s="11">
        <v>2.4</v>
      </c>
      <c r="F31" s="11">
        <v>131.30000000000001</v>
      </c>
      <c r="G31" s="10">
        <v>134.4</v>
      </c>
      <c r="H31" s="10">
        <v>338834</v>
      </c>
      <c r="I31" s="10">
        <v>2290</v>
      </c>
      <c r="J31" s="10">
        <f>Table1[[#This Row],[Car Registrations]]-Table1[[#This Row],[Battery Electric Vehicles]]</f>
        <v>336544</v>
      </c>
      <c r="K31" s="10">
        <f>Table1[[#This Row],[Battery Electric Vehicles]]/Table1[[#This Row],[Car Registrations]]*100</f>
        <v>0.67584717000064931</v>
      </c>
      <c r="L31" s="10"/>
      <c r="M31" s="10"/>
      <c r="N31" s="10"/>
      <c r="O31" s="10"/>
    </row>
    <row r="32" spans="2:15" x14ac:dyDescent="0.25">
      <c r="B32" s="8">
        <v>43374</v>
      </c>
      <c r="C32" s="10"/>
      <c r="D32" s="10"/>
      <c r="E32" s="12">
        <v>2.2000000000000002</v>
      </c>
      <c r="F32" s="12">
        <v>131.6</v>
      </c>
      <c r="G32" s="10">
        <v>136.69999999999999</v>
      </c>
      <c r="H32" s="10">
        <v>153599</v>
      </c>
      <c r="I32" s="10">
        <v>1256</v>
      </c>
      <c r="J32" s="10">
        <f>Table1[[#This Row],[Car Registrations]]-Table1[[#This Row],[Battery Electric Vehicles]]</f>
        <v>152343</v>
      </c>
      <c r="K32" s="10">
        <f>Table1[[#This Row],[Battery Electric Vehicles]]/Table1[[#This Row],[Car Registrations]]*100</f>
        <v>0.81771365698995435</v>
      </c>
      <c r="L32" s="10"/>
      <c r="M32" s="10"/>
      <c r="N32" s="10"/>
      <c r="O32" s="10"/>
    </row>
    <row r="39" spans="1:3" x14ac:dyDescent="0.25">
      <c r="A39" s="2" t="s">
        <v>0</v>
      </c>
      <c r="B39" s="3" t="s">
        <v>20</v>
      </c>
      <c r="C39" s="3" t="s">
        <v>17</v>
      </c>
    </row>
    <row r="40" spans="1:3" x14ac:dyDescent="0.25">
      <c r="A40" s="4">
        <v>42644</v>
      </c>
      <c r="B40" s="5">
        <v>394</v>
      </c>
      <c r="C40" s="5">
        <v>179774</v>
      </c>
    </row>
    <row r="41" spans="1:3" x14ac:dyDescent="0.25">
      <c r="A41" s="6">
        <v>42675</v>
      </c>
      <c r="B41" s="7">
        <v>605</v>
      </c>
      <c r="C41" s="7">
        <v>183496</v>
      </c>
    </row>
    <row r="42" spans="1:3" x14ac:dyDescent="0.25">
      <c r="A42" s="4">
        <v>42705</v>
      </c>
      <c r="B42" s="5">
        <v>1158</v>
      </c>
      <c r="C42" s="5">
        <v>176864</v>
      </c>
    </row>
    <row r="43" spans="1:3" x14ac:dyDescent="0.25">
      <c r="A43" s="6">
        <v>42736</v>
      </c>
      <c r="B43" s="7">
        <v>1010</v>
      </c>
      <c r="C43" s="7">
        <v>173554</v>
      </c>
    </row>
    <row r="44" spans="1:3" x14ac:dyDescent="0.25">
      <c r="A44" s="4">
        <v>42767</v>
      </c>
      <c r="B44" s="5">
        <v>483</v>
      </c>
      <c r="C44" s="5">
        <v>82632</v>
      </c>
    </row>
    <row r="45" spans="1:3" x14ac:dyDescent="0.25">
      <c r="A45" s="6">
        <v>42795</v>
      </c>
      <c r="B45" s="7">
        <v>3141</v>
      </c>
      <c r="C45" s="7">
        <v>559196</v>
      </c>
    </row>
    <row r="46" spans="1:3" x14ac:dyDescent="0.25">
      <c r="A46" s="4">
        <v>42826</v>
      </c>
      <c r="B46" s="5">
        <v>668</v>
      </c>
      <c r="C46" s="5">
        <v>151408</v>
      </c>
    </row>
    <row r="47" spans="1:3" x14ac:dyDescent="0.25">
      <c r="A47" s="6">
        <v>42856</v>
      </c>
      <c r="B47" s="7">
        <v>926</v>
      </c>
      <c r="C47" s="7">
        <v>185339</v>
      </c>
    </row>
    <row r="48" spans="1:3" x14ac:dyDescent="0.25">
      <c r="A48" s="4">
        <v>42887</v>
      </c>
      <c r="B48" s="5">
        <v>1466</v>
      </c>
      <c r="C48" s="5">
        <v>241988</v>
      </c>
    </row>
    <row r="49" spans="1:3" x14ac:dyDescent="0.25">
      <c r="A49" s="6">
        <v>42917</v>
      </c>
      <c r="B49" s="7">
        <v>860</v>
      </c>
      <c r="C49" s="7">
        <v>161137</v>
      </c>
    </row>
    <row r="50" spans="1:3" x14ac:dyDescent="0.25">
      <c r="A50" s="4">
        <v>42948</v>
      </c>
      <c r="B50" s="5">
        <v>476</v>
      </c>
      <c r="C50" s="5">
        <v>75967</v>
      </c>
    </row>
    <row r="51" spans="1:3" x14ac:dyDescent="0.25">
      <c r="A51" s="6">
        <v>42979</v>
      </c>
      <c r="B51" s="7">
        <v>2097</v>
      </c>
      <c r="C51" s="7">
        <v>424073</v>
      </c>
    </row>
    <row r="52" spans="1:3" x14ac:dyDescent="0.25">
      <c r="A52" s="4">
        <v>43009</v>
      </c>
      <c r="B52" s="5">
        <v>672</v>
      </c>
      <c r="C52" s="5">
        <v>157520</v>
      </c>
    </row>
    <row r="53" spans="1:3" x14ac:dyDescent="0.25">
      <c r="A53" s="6">
        <v>43040</v>
      </c>
      <c r="B53" s="7">
        <v>834</v>
      </c>
      <c r="C53" s="7">
        <v>162707</v>
      </c>
    </row>
    <row r="54" spans="1:3" x14ac:dyDescent="0.25">
      <c r="A54" s="4">
        <v>43070</v>
      </c>
      <c r="B54" s="5">
        <v>964</v>
      </c>
      <c r="C54" s="5">
        <v>151509</v>
      </c>
    </row>
    <row r="55" spans="1:3" x14ac:dyDescent="0.25">
      <c r="A55" s="6">
        <v>43101</v>
      </c>
      <c r="B55" s="7">
        <v>635</v>
      </c>
      <c r="C55" s="7">
        <v>162980</v>
      </c>
    </row>
    <row r="56" spans="1:3" x14ac:dyDescent="0.25">
      <c r="A56" s="4">
        <v>43132</v>
      </c>
      <c r="B56" s="5">
        <v>355</v>
      </c>
      <c r="C56" s="5">
        <v>80450</v>
      </c>
    </row>
    <row r="57" spans="1:3" x14ac:dyDescent="0.25">
      <c r="A57" s="6">
        <v>43160</v>
      </c>
      <c r="B57" s="7">
        <v>2904</v>
      </c>
      <c r="C57" s="7">
        <v>471165</v>
      </c>
    </row>
    <row r="58" spans="1:3" x14ac:dyDescent="0.25">
      <c r="A58" s="4">
        <v>43191</v>
      </c>
      <c r="B58" s="5">
        <v>929</v>
      </c>
      <c r="C58" s="5">
        <v>166982</v>
      </c>
    </row>
    <row r="59" spans="1:3" x14ac:dyDescent="0.25">
      <c r="A59" s="6">
        <v>43221</v>
      </c>
      <c r="B59" s="7">
        <v>1099</v>
      </c>
      <c r="C59" s="7">
        <v>191550</v>
      </c>
    </row>
    <row r="60" spans="1:3" x14ac:dyDescent="0.25">
      <c r="A60" s="4">
        <v>43252</v>
      </c>
      <c r="B60" s="5">
        <v>1519</v>
      </c>
      <c r="C60" s="5">
        <v>233426</v>
      </c>
    </row>
    <row r="61" spans="1:3" x14ac:dyDescent="0.25">
      <c r="A61" s="6">
        <v>43282</v>
      </c>
      <c r="B61" s="7">
        <v>881</v>
      </c>
      <c r="C61" s="7">
        <v>163017</v>
      </c>
    </row>
    <row r="62" spans="1:3" x14ac:dyDescent="0.25">
      <c r="A62" s="4">
        <v>43313</v>
      </c>
      <c r="B62" s="5">
        <v>659</v>
      </c>
      <c r="C62" s="5">
        <v>93435</v>
      </c>
    </row>
    <row r="63" spans="1:3" x14ac:dyDescent="0.25">
      <c r="A63" s="6">
        <v>43344</v>
      </c>
      <c r="B63" s="7">
        <v>2290</v>
      </c>
      <c r="C63" s="7">
        <v>336544</v>
      </c>
    </row>
    <row r="64" spans="1:3" x14ac:dyDescent="0.25">
      <c r="A64" s="4">
        <v>43374</v>
      </c>
      <c r="B64" s="5">
        <v>1256</v>
      </c>
      <c r="C64" s="5">
        <v>152343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workbookViewId="0">
      <selection activeCell="C4" sqref="C4"/>
    </sheetView>
  </sheetViews>
  <sheetFormatPr defaultRowHeight="15" x14ac:dyDescent="0.25"/>
  <cols>
    <col min="2" max="2" width="9.28515625" bestFit="1" customWidth="1"/>
    <col min="3" max="3" width="9.28515625" customWidth="1"/>
    <col min="4" max="4" width="19.7109375" bestFit="1" customWidth="1"/>
    <col min="5" max="5" width="19.7109375" customWidth="1"/>
    <col min="6" max="6" width="21.7109375" bestFit="1" customWidth="1"/>
    <col min="7" max="7" width="21.7109375" customWidth="1"/>
    <col min="8" max="8" width="8" bestFit="1" customWidth="1"/>
    <col min="9" max="9" width="8" customWidth="1"/>
    <col min="10" max="10" width="8.28515625" bestFit="1" customWidth="1"/>
  </cols>
  <sheetData>
    <row r="3" spans="2:10" x14ac:dyDescent="0.25">
      <c r="B3" t="s">
        <v>0</v>
      </c>
      <c r="C3" t="s">
        <v>34</v>
      </c>
      <c r="D3" t="s">
        <v>32</v>
      </c>
      <c r="E3" t="s">
        <v>35</v>
      </c>
      <c r="F3" t="s">
        <v>30</v>
      </c>
      <c r="G3" t="s">
        <v>31</v>
      </c>
      <c r="H3" t="s">
        <v>36</v>
      </c>
      <c r="I3" t="s">
        <v>33</v>
      </c>
      <c r="J3" t="s">
        <v>24</v>
      </c>
    </row>
    <row r="4" spans="2:10" x14ac:dyDescent="0.25">
      <c r="B4" s="8">
        <v>42644</v>
      </c>
      <c r="C4" s="8"/>
      <c r="D4" s="10">
        <v>0</v>
      </c>
      <c r="E4" s="10"/>
      <c r="F4" s="10">
        <v>0</v>
      </c>
      <c r="G4" s="10"/>
      <c r="H4" s="10">
        <v>0</v>
      </c>
      <c r="I4" s="10" t="s">
        <v>37</v>
      </c>
      <c r="J4" s="10">
        <v>0</v>
      </c>
    </row>
    <row r="5" spans="2:10" x14ac:dyDescent="0.25">
      <c r="B5" s="8">
        <v>42675</v>
      </c>
      <c r="C5" s="8"/>
      <c r="D5" s="10">
        <v>0</v>
      </c>
      <c r="E5" s="10"/>
      <c r="F5" s="10">
        <v>0</v>
      </c>
      <c r="G5" s="10"/>
      <c r="H5" s="10">
        <v>0</v>
      </c>
      <c r="I5" s="10"/>
      <c r="J5" s="10">
        <v>0</v>
      </c>
    </row>
    <row r="6" spans="2:10" x14ac:dyDescent="0.25">
      <c r="B6" s="8">
        <v>42705</v>
      </c>
      <c r="C6" s="8"/>
      <c r="D6" s="10">
        <v>2</v>
      </c>
      <c r="E6" s="10"/>
      <c r="F6" s="10">
        <v>8</v>
      </c>
      <c r="G6" s="10"/>
      <c r="H6" s="10">
        <v>0</v>
      </c>
      <c r="I6" s="10"/>
      <c r="J6" s="10">
        <v>1660</v>
      </c>
    </row>
    <row r="7" spans="2:10" x14ac:dyDescent="0.25">
      <c r="B7" s="8">
        <v>42736</v>
      </c>
      <c r="C7" s="8"/>
      <c r="D7" s="10">
        <v>0</v>
      </c>
      <c r="E7" s="10"/>
      <c r="F7" s="10">
        <v>0</v>
      </c>
      <c r="G7" s="10"/>
      <c r="H7" s="10">
        <v>0</v>
      </c>
      <c r="I7" s="10"/>
      <c r="J7" s="10">
        <v>0</v>
      </c>
    </row>
    <row r="8" spans="2:10" x14ac:dyDescent="0.25">
      <c r="B8" s="8">
        <v>42767</v>
      </c>
      <c r="C8" s="8"/>
      <c r="D8" s="10">
        <v>0</v>
      </c>
      <c r="E8" s="10"/>
      <c r="F8" s="10">
        <v>0</v>
      </c>
      <c r="G8" s="10"/>
      <c r="H8" s="10">
        <v>0</v>
      </c>
      <c r="I8" s="10"/>
      <c r="J8" s="10">
        <v>0</v>
      </c>
    </row>
    <row r="9" spans="2:10" x14ac:dyDescent="0.25">
      <c r="B9" s="8">
        <v>42795</v>
      </c>
      <c r="C9" s="8"/>
      <c r="D9" s="10">
        <v>96</v>
      </c>
      <c r="E9" s="10"/>
      <c r="F9" s="10">
        <v>120</v>
      </c>
      <c r="G9" s="10"/>
      <c r="H9" s="10">
        <v>0</v>
      </c>
      <c r="I9" s="10"/>
      <c r="J9" s="10">
        <v>1895</v>
      </c>
    </row>
    <row r="10" spans="2:10" x14ac:dyDescent="0.25">
      <c r="B10" s="8">
        <v>42826</v>
      </c>
      <c r="C10" s="8"/>
      <c r="D10" s="10">
        <v>0</v>
      </c>
      <c r="E10" s="10"/>
      <c r="F10" s="10">
        <v>0</v>
      </c>
      <c r="G10" s="10"/>
      <c r="H10" s="10">
        <v>0</v>
      </c>
      <c r="I10" s="10"/>
      <c r="J10" s="10">
        <v>0</v>
      </c>
    </row>
    <row r="11" spans="2:10" x14ac:dyDescent="0.25">
      <c r="B11" s="8">
        <v>42856</v>
      </c>
      <c r="C11" s="8"/>
      <c r="D11" s="10">
        <v>0</v>
      </c>
      <c r="E11" s="10"/>
      <c r="F11" s="10">
        <v>0</v>
      </c>
      <c r="G11" s="10"/>
      <c r="H11" s="10">
        <v>0</v>
      </c>
      <c r="I11" s="10"/>
      <c r="J11" s="10">
        <v>0</v>
      </c>
    </row>
    <row r="12" spans="2:10" x14ac:dyDescent="0.25">
      <c r="B12" s="8">
        <v>42887</v>
      </c>
      <c r="C12" s="8"/>
      <c r="D12" s="10">
        <v>184</v>
      </c>
      <c r="E12" s="10"/>
      <c r="F12" s="10">
        <v>161</v>
      </c>
      <c r="G12" s="10"/>
      <c r="H12" s="10">
        <v>0</v>
      </c>
      <c r="I12" s="10"/>
      <c r="J12" s="10">
        <v>2133</v>
      </c>
    </row>
    <row r="13" spans="2:10" x14ac:dyDescent="0.25">
      <c r="B13" s="8">
        <v>42917</v>
      </c>
      <c r="C13" s="8"/>
      <c r="D13" s="10">
        <v>0</v>
      </c>
      <c r="E13" s="10"/>
      <c r="F13" s="10">
        <v>0</v>
      </c>
      <c r="G13" s="10"/>
      <c r="H13" s="10">
        <v>0</v>
      </c>
      <c r="I13" s="10"/>
      <c r="J13" s="10">
        <v>0</v>
      </c>
    </row>
    <row r="14" spans="2:10" x14ac:dyDescent="0.25">
      <c r="B14" s="8">
        <v>42948</v>
      </c>
      <c r="C14" s="8"/>
      <c r="D14" s="10">
        <v>0</v>
      </c>
      <c r="E14" s="10"/>
      <c r="F14" s="10">
        <v>0</v>
      </c>
      <c r="G14" s="10"/>
      <c r="H14" s="10">
        <v>0</v>
      </c>
      <c r="I14" s="10"/>
      <c r="J14" s="10">
        <v>0</v>
      </c>
    </row>
    <row r="15" spans="2:10" x14ac:dyDescent="0.25">
      <c r="B15" s="8">
        <v>42979</v>
      </c>
      <c r="C15" s="8"/>
      <c r="D15" s="10">
        <v>363</v>
      </c>
      <c r="E15" s="10"/>
      <c r="F15" s="10">
        <v>205</v>
      </c>
      <c r="G15" s="10"/>
      <c r="H15" s="10">
        <v>0</v>
      </c>
      <c r="I15" s="10"/>
      <c r="J15" s="10">
        <v>2309</v>
      </c>
    </row>
    <row r="16" spans="2:10" x14ac:dyDescent="0.25">
      <c r="B16" s="8">
        <v>43009</v>
      </c>
      <c r="C16" s="8"/>
      <c r="D16" s="10">
        <v>0</v>
      </c>
      <c r="E16" s="10"/>
      <c r="F16" s="10">
        <v>0</v>
      </c>
      <c r="G16" s="10"/>
      <c r="H16" s="10">
        <v>0</v>
      </c>
      <c r="I16" s="10"/>
      <c r="J16" s="10">
        <v>0</v>
      </c>
    </row>
    <row r="17" spans="2:10" x14ac:dyDescent="0.25">
      <c r="B17" s="8">
        <v>43040</v>
      </c>
      <c r="C17" s="8"/>
      <c r="D17" s="10">
        <v>0</v>
      </c>
      <c r="E17" s="10"/>
      <c r="F17" s="10">
        <v>0</v>
      </c>
      <c r="G17" s="10"/>
      <c r="H17" s="10">
        <v>0</v>
      </c>
      <c r="I17" s="10"/>
      <c r="J17" s="10">
        <v>0</v>
      </c>
    </row>
    <row r="18" spans="2:10" x14ac:dyDescent="0.25">
      <c r="B18" s="8">
        <v>43070</v>
      </c>
      <c r="C18" s="8"/>
      <c r="D18" s="10">
        <v>534</v>
      </c>
      <c r="E18" s="10"/>
      <c r="F18" s="10">
        <v>246</v>
      </c>
      <c r="G18" s="10"/>
      <c r="H18" s="10">
        <v>0</v>
      </c>
      <c r="I18" s="10"/>
      <c r="J18" s="10">
        <v>2572</v>
      </c>
    </row>
    <row r="19" spans="2:10" x14ac:dyDescent="0.25">
      <c r="B19" s="8">
        <v>43101</v>
      </c>
      <c r="C19" s="8"/>
      <c r="D19" s="10">
        <v>0</v>
      </c>
      <c r="E19" s="10"/>
      <c r="F19" s="10">
        <v>0</v>
      </c>
      <c r="G19" s="10"/>
      <c r="H19" s="10">
        <v>0</v>
      </c>
      <c r="I19" s="10"/>
      <c r="J19" s="10">
        <v>0</v>
      </c>
    </row>
    <row r="20" spans="2:10" x14ac:dyDescent="0.25">
      <c r="B20" s="8">
        <v>43132</v>
      </c>
      <c r="C20" s="8"/>
      <c r="D20" s="10">
        <v>0</v>
      </c>
      <c r="E20" s="10"/>
      <c r="F20" s="10">
        <v>0</v>
      </c>
      <c r="G20" s="10"/>
      <c r="H20" s="10">
        <v>0</v>
      </c>
      <c r="I20" s="10"/>
      <c r="J20" s="10">
        <v>0</v>
      </c>
    </row>
    <row r="21" spans="2:10" x14ac:dyDescent="0.25">
      <c r="B21" s="8">
        <v>43160</v>
      </c>
      <c r="C21" s="8"/>
      <c r="D21" s="10">
        <v>671</v>
      </c>
      <c r="E21" s="10"/>
      <c r="F21" s="10">
        <v>274</v>
      </c>
      <c r="G21" s="10"/>
      <c r="H21" s="10">
        <v>0</v>
      </c>
      <c r="I21" s="10"/>
      <c r="J21" s="10">
        <v>2681</v>
      </c>
    </row>
    <row r="22" spans="2:10" x14ac:dyDescent="0.25">
      <c r="B22" s="8">
        <v>43191</v>
      </c>
      <c r="C22" s="8"/>
      <c r="D22" s="10">
        <v>0</v>
      </c>
      <c r="E22" s="10"/>
      <c r="F22" s="10">
        <v>0</v>
      </c>
      <c r="G22" s="10"/>
      <c r="H22" s="10">
        <v>0</v>
      </c>
      <c r="I22" s="10"/>
      <c r="J22" s="10">
        <v>0</v>
      </c>
    </row>
    <row r="23" spans="2:10" x14ac:dyDescent="0.25">
      <c r="B23" s="8">
        <v>43221</v>
      </c>
      <c r="C23" s="8"/>
      <c r="D23" s="10">
        <v>0</v>
      </c>
      <c r="E23" s="10"/>
      <c r="F23" s="10">
        <v>0</v>
      </c>
      <c r="G23" s="10"/>
      <c r="H23" s="10">
        <v>0</v>
      </c>
      <c r="I23" s="10"/>
      <c r="J23" s="10">
        <v>0</v>
      </c>
    </row>
    <row r="24" spans="2:10" x14ac:dyDescent="0.25">
      <c r="B24" s="8">
        <v>43252</v>
      </c>
      <c r="C24" s="8"/>
      <c r="D24" s="10">
        <v>785</v>
      </c>
      <c r="E24" s="10"/>
      <c r="F24" s="10">
        <v>301</v>
      </c>
      <c r="G24" s="10"/>
      <c r="H24" s="10">
        <v>46</v>
      </c>
      <c r="I24" s="10"/>
      <c r="J24" s="10">
        <v>2779</v>
      </c>
    </row>
    <row r="25" spans="2:10" x14ac:dyDescent="0.25">
      <c r="B25" s="8">
        <v>43282</v>
      </c>
      <c r="C25" s="8"/>
      <c r="D25" s="10"/>
      <c r="E25" s="10"/>
      <c r="F25" s="10"/>
      <c r="G25" s="10"/>
      <c r="H25" s="10"/>
      <c r="I25" s="10"/>
      <c r="J25" s="10"/>
    </row>
    <row r="26" spans="2:10" x14ac:dyDescent="0.25">
      <c r="B26" s="8">
        <v>43313</v>
      </c>
      <c r="C26" s="8"/>
      <c r="D26" s="10"/>
      <c r="E26" s="10"/>
      <c r="F26" s="10"/>
      <c r="G26" s="10"/>
      <c r="H26" s="10"/>
      <c r="I26" s="10"/>
      <c r="J26" s="10"/>
    </row>
    <row r="27" spans="2:10" x14ac:dyDescent="0.25">
      <c r="B27" s="8">
        <v>43344</v>
      </c>
      <c r="C27" s="8"/>
      <c r="D27" s="10"/>
      <c r="E27" s="10"/>
      <c r="F27" s="10"/>
      <c r="G27" s="10"/>
      <c r="H27" s="10"/>
      <c r="I27" s="10"/>
      <c r="J27" s="10"/>
    </row>
    <row r="28" spans="2:10" x14ac:dyDescent="0.25">
      <c r="B28" s="8">
        <v>43374</v>
      </c>
      <c r="C28" s="8"/>
      <c r="D28" s="10"/>
      <c r="E28" s="10"/>
      <c r="F28" s="10"/>
      <c r="G28" s="10"/>
      <c r="H28" s="10"/>
      <c r="I28" s="10"/>
      <c r="J28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1" customWidth="1"/>
    <col min="2" max="2" width="52.5703125" customWidth="1"/>
    <col min="3" max="3" width="61.42578125" customWidth="1"/>
    <col min="4" max="5" width="73.42578125" customWidth="1"/>
  </cols>
  <sheetData>
    <row r="1" spans="1:5" x14ac:dyDescent="0.25">
      <c r="A1" t="s">
        <v>48</v>
      </c>
      <c r="B1" t="s">
        <v>19</v>
      </c>
      <c r="C1" t="s">
        <v>49</v>
      </c>
      <c r="D1" t="s">
        <v>50</v>
      </c>
      <c r="E1" t="s">
        <v>51</v>
      </c>
    </row>
    <row r="2" spans="1:5" x14ac:dyDescent="0.25">
      <c r="A2" s="16">
        <v>42644</v>
      </c>
      <c r="B2" s="17">
        <v>7408</v>
      </c>
    </row>
    <row r="3" spans="1:5" x14ac:dyDescent="0.25">
      <c r="A3" s="16">
        <v>42736</v>
      </c>
      <c r="B3" s="17">
        <v>7391</v>
      </c>
    </row>
    <row r="4" spans="1:5" x14ac:dyDescent="0.25">
      <c r="A4" s="16">
        <v>42826</v>
      </c>
      <c r="B4" s="17">
        <v>7398</v>
      </c>
    </row>
    <row r="5" spans="1:5" x14ac:dyDescent="0.25">
      <c r="A5" s="16">
        <v>42917</v>
      </c>
      <c r="B5" s="17">
        <v>7420</v>
      </c>
    </row>
    <row r="6" spans="1:5" x14ac:dyDescent="0.25">
      <c r="A6" s="16">
        <v>43009</v>
      </c>
      <c r="B6" s="17">
        <v>7426.5</v>
      </c>
    </row>
    <row r="7" spans="1:5" x14ac:dyDescent="0.25">
      <c r="A7" s="16">
        <v>43101</v>
      </c>
      <c r="B7" s="17">
        <v>7433</v>
      </c>
    </row>
    <row r="8" spans="1:5" x14ac:dyDescent="0.25">
      <c r="A8" s="16">
        <v>43191</v>
      </c>
      <c r="B8" s="17">
        <v>7439</v>
      </c>
      <c r="C8" s="17">
        <v>7439</v>
      </c>
      <c r="D8" s="18">
        <v>7439</v>
      </c>
      <c r="E8" s="18">
        <v>7439</v>
      </c>
    </row>
    <row r="9" spans="1:5" x14ac:dyDescent="0.25">
      <c r="A9" s="16">
        <v>43282</v>
      </c>
      <c r="C9" s="17">
        <f>_xlfn.FORECAST.ETS(A9,$B$2:$B$8,$A$2:$A$8,1,1)</f>
        <v>7446.4653598671193</v>
      </c>
      <c r="D9" s="18">
        <f>C9-_xlfn.FORECAST.ETS.CONFINT(A9,$B$2:$B$8,$A$2:$A$8,0.95,1,1)</f>
        <v>7425.3738213759707</v>
      </c>
      <c r="E9" s="18">
        <f>C9+_xlfn.FORECAST.ETS.CONFINT(A9,$B$2:$B$8,$A$2:$A$8,0.95,1,1)</f>
        <v>7467.556898358268</v>
      </c>
    </row>
    <row r="10" spans="1:5" x14ac:dyDescent="0.25">
      <c r="A10" s="16">
        <v>43374</v>
      </c>
      <c r="C10" s="17">
        <f>_xlfn.FORECAST.ETS(A10,$B$2:$B$8,$A$2:$A$8,1,1)</f>
        <v>7453.7904162245186</v>
      </c>
      <c r="D10" s="18">
        <f>C10-_xlfn.FORECAST.ETS.CONFINT(A10,$B$2:$B$8,$A$2:$A$8,0.95,1,1)</f>
        <v>7425.4005394571332</v>
      </c>
      <c r="E10" s="18">
        <f>C10+_xlfn.FORECAST.ETS.CONFINT(A10,$B$2:$B$8,$A$2:$A$8,0.95,1,1)</f>
        <v>7482.180292991904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" customWidth="1"/>
    <col min="2" max="2" width="19.28515625" customWidth="1"/>
    <col min="3" max="3" width="28.140625" customWidth="1"/>
    <col min="4" max="4" width="42.85546875" customWidth="1"/>
    <col min="5" max="5" width="43" customWidth="1"/>
  </cols>
  <sheetData>
    <row r="1" spans="1:5" x14ac:dyDescent="0.25">
      <c r="A1" t="s">
        <v>48</v>
      </c>
      <c r="B1" t="s">
        <v>32</v>
      </c>
      <c r="C1" t="s">
        <v>52</v>
      </c>
      <c r="D1" t="s">
        <v>53</v>
      </c>
      <c r="E1" t="s">
        <v>54</v>
      </c>
    </row>
    <row r="2" spans="1:5" x14ac:dyDescent="0.25">
      <c r="A2" s="16">
        <v>42644</v>
      </c>
      <c r="B2" s="17">
        <v>268</v>
      </c>
    </row>
    <row r="3" spans="1:5" x14ac:dyDescent="0.25">
      <c r="A3" s="16">
        <v>42736</v>
      </c>
      <c r="B3" s="17">
        <v>96</v>
      </c>
    </row>
    <row r="4" spans="1:5" x14ac:dyDescent="0.25">
      <c r="A4" s="16">
        <v>42826</v>
      </c>
      <c r="B4" s="17">
        <v>184</v>
      </c>
    </row>
    <row r="5" spans="1:5" x14ac:dyDescent="0.25">
      <c r="A5" s="16">
        <v>42917</v>
      </c>
      <c r="B5" s="17">
        <v>363</v>
      </c>
    </row>
    <row r="6" spans="1:5" x14ac:dyDescent="0.25">
      <c r="A6" s="16">
        <v>43009</v>
      </c>
      <c r="B6" s="17">
        <v>517</v>
      </c>
    </row>
    <row r="7" spans="1:5" x14ac:dyDescent="0.25">
      <c r="A7" s="16">
        <v>43101</v>
      </c>
      <c r="B7" s="17">
        <v>671</v>
      </c>
    </row>
    <row r="8" spans="1:5" x14ac:dyDescent="0.25">
      <c r="A8" s="16">
        <v>43191</v>
      </c>
      <c r="B8" s="17">
        <v>785</v>
      </c>
      <c r="C8" s="17">
        <v>785</v>
      </c>
      <c r="D8" s="18">
        <v>785</v>
      </c>
      <c r="E8" s="18">
        <v>785</v>
      </c>
    </row>
    <row r="9" spans="1:5" x14ac:dyDescent="0.25">
      <c r="A9" s="16">
        <v>43282</v>
      </c>
      <c r="C9" s="17">
        <f>_xlfn.FORECAST.ETS(A9,$B$2:$B$8,$A$2:$A$8,1,1)</f>
        <v>892.11816953861148</v>
      </c>
      <c r="D9" s="18">
        <f>C9-_xlfn.FORECAST.ETS.CONFINT(A9,$B$2:$B$8,$A$2:$A$8,0.95,1,1)</f>
        <v>668.91653933480006</v>
      </c>
      <c r="E9" s="18">
        <f>C9+_xlfn.FORECAST.ETS.CONFINT(A9,$B$2:$B$8,$A$2:$A$8,0.95,1,1)</f>
        <v>1115.3197997424229</v>
      </c>
    </row>
    <row r="10" spans="1:5" x14ac:dyDescent="0.25">
      <c r="A10" s="16">
        <v>43374</v>
      </c>
      <c r="C10" s="17">
        <f>_xlfn.FORECAST.ETS(A10,$B$2:$B$8,$A$2:$A$8,1,1)</f>
        <v>1000.3275407841126</v>
      </c>
      <c r="D10" s="18">
        <f>C10-_xlfn.FORECAST.ETS.CONFINT(A10,$B$2:$B$8,$A$2:$A$8,0.95,1,1)</f>
        <v>699.8910990126783</v>
      </c>
      <c r="E10" s="18">
        <f>C10+_xlfn.FORECAST.ETS.CONFINT(A10,$B$2:$B$8,$A$2:$A$8,0.95,1,1)</f>
        <v>1300.7639825555468</v>
      </c>
    </row>
    <row r="11" spans="1:5" x14ac:dyDescent="0.25">
      <c r="A11" s="16">
        <v>43466</v>
      </c>
      <c r="C11" s="17">
        <f>_xlfn.FORECAST.ETS(A11,$B$2:$B$8,$A$2:$A$8,1,1)</f>
        <v>1108.5369120296136</v>
      </c>
      <c r="D11" s="18">
        <f>C11-_xlfn.FORECAST.ETS.CONFINT(A11,$B$2:$B$8,$A$2:$A$8,0.95,1,1)</f>
        <v>746.88104388735451</v>
      </c>
      <c r="E11" s="18">
        <f>C11+_xlfn.FORECAST.ETS.CONFINT(A11,$B$2:$B$8,$A$2:$A$8,0.95,1,1)</f>
        <v>1470.1927801718728</v>
      </c>
    </row>
    <row r="12" spans="1:5" x14ac:dyDescent="0.25">
      <c r="A12" s="16">
        <v>43556</v>
      </c>
      <c r="C12" s="17">
        <f>_xlfn.FORECAST.ETS(A12,$B$2:$B$8,$A$2:$A$8,1,1)</f>
        <v>1216.7462832751148</v>
      </c>
      <c r="D12" s="18">
        <f>C12-_xlfn.FORECAST.ETS.CONFINT(A12,$B$2:$B$8,$A$2:$A$8,0.95,1,1)</f>
        <v>802.71995365835392</v>
      </c>
      <c r="E12" s="18">
        <f>C12+_xlfn.FORECAST.ETS.CONFINT(A12,$B$2:$B$8,$A$2:$A$8,0.95,1,1)</f>
        <v>1630.7726128918757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D13" workbookViewId="0">
      <selection activeCell="F1" sqref="F1:F1048576"/>
    </sheetView>
  </sheetViews>
  <sheetFormatPr defaultRowHeight="15" x14ac:dyDescent="0.25"/>
  <cols>
    <col min="1" max="1" width="17.7109375" bestFit="1" customWidth="1"/>
    <col min="2" max="2" width="9.5703125" bestFit="1" customWidth="1"/>
    <col min="3" max="3" width="45.85546875" bestFit="1" customWidth="1"/>
    <col min="4" max="4" width="47.28515625" bestFit="1" customWidth="1"/>
    <col min="5" max="5" width="15.140625" customWidth="1"/>
    <col min="6" max="6" width="16.42578125" bestFit="1" customWidth="1"/>
    <col min="7" max="7" width="16.7109375" bestFit="1" customWidth="1"/>
    <col min="8" max="8" width="18.28515625" bestFit="1" customWidth="1"/>
    <col min="9" max="9" width="25" bestFit="1" customWidth="1"/>
    <col min="10" max="10" width="20.140625" bestFit="1" customWidth="1"/>
    <col min="11" max="11" width="21.7109375" bestFit="1" customWidth="1"/>
    <col min="12" max="12" width="12.42578125" customWidth="1"/>
  </cols>
  <sheetData>
    <row r="1" spans="1:13" x14ac:dyDescent="0.25">
      <c r="A1" s="13" t="s">
        <v>17</v>
      </c>
      <c r="B1" s="13" t="s">
        <v>2</v>
      </c>
      <c r="C1" s="13" t="s">
        <v>3</v>
      </c>
      <c r="D1" s="13" t="s">
        <v>5</v>
      </c>
      <c r="E1" s="13" t="s">
        <v>6</v>
      </c>
    </row>
    <row r="2" spans="1:13" x14ac:dyDescent="0.25">
      <c r="A2" s="13" t="s">
        <v>16</v>
      </c>
      <c r="B2" s="14">
        <v>78000</v>
      </c>
      <c r="C2" s="13" t="s">
        <v>4</v>
      </c>
      <c r="D2" s="13" t="s">
        <v>7</v>
      </c>
      <c r="E2" s="13" t="s">
        <v>8</v>
      </c>
    </row>
    <row r="3" spans="1:13" x14ac:dyDescent="0.25">
      <c r="A3" s="13" t="s">
        <v>21</v>
      </c>
      <c r="B3" s="15">
        <v>31675</v>
      </c>
      <c r="C3" s="13" t="s">
        <v>22</v>
      </c>
      <c r="D3" s="13" t="s">
        <v>28</v>
      </c>
      <c r="E3" s="13" t="s">
        <v>23</v>
      </c>
    </row>
    <row r="4" spans="1:13" x14ac:dyDescent="0.25">
      <c r="A4" s="13" t="s">
        <v>11</v>
      </c>
      <c r="B4" s="15">
        <v>59995</v>
      </c>
      <c r="C4" s="13" t="s">
        <v>12</v>
      </c>
      <c r="D4" s="13" t="s">
        <v>13</v>
      </c>
      <c r="E4" s="13" t="s">
        <v>14</v>
      </c>
    </row>
    <row r="5" spans="1:13" x14ac:dyDescent="0.25">
      <c r="A5" s="13" t="s">
        <v>29</v>
      </c>
      <c r="B5" s="15">
        <v>95150</v>
      </c>
      <c r="C5" s="13" t="s">
        <v>25</v>
      </c>
      <c r="D5" s="13" t="s">
        <v>26</v>
      </c>
      <c r="E5" s="13" t="s">
        <v>27</v>
      </c>
    </row>
    <row r="7" spans="1:13" x14ac:dyDescent="0.25">
      <c r="B7" t="s">
        <v>0</v>
      </c>
      <c r="C7" t="s">
        <v>18</v>
      </c>
      <c r="D7" t="s">
        <v>19</v>
      </c>
      <c r="E7" t="s">
        <v>45</v>
      </c>
      <c r="F7" t="s">
        <v>9</v>
      </c>
      <c r="G7" t="s">
        <v>10</v>
      </c>
      <c r="H7" t="s">
        <v>15</v>
      </c>
      <c r="I7" t="s">
        <v>20</v>
      </c>
      <c r="J7" t="s">
        <v>32</v>
      </c>
      <c r="K7" t="s">
        <v>30</v>
      </c>
      <c r="L7" t="s">
        <v>31</v>
      </c>
      <c r="M7" t="s">
        <v>24</v>
      </c>
    </row>
    <row r="8" spans="1:13" x14ac:dyDescent="0.25">
      <c r="B8" s="8" t="s">
        <v>38</v>
      </c>
      <c r="C8" s="9">
        <v>6430</v>
      </c>
      <c r="D8" s="10">
        <v>7379</v>
      </c>
      <c r="E8" s="11">
        <v>1.2</v>
      </c>
      <c r="F8" s="11">
        <v>115.6</v>
      </c>
      <c r="G8" s="10">
        <v>117.6</v>
      </c>
      <c r="H8" s="10">
        <v>542291</v>
      </c>
      <c r="I8" s="10">
        <v>2157</v>
      </c>
      <c r="J8" s="10">
        <v>2</v>
      </c>
      <c r="K8" s="10">
        <v>8</v>
      </c>
      <c r="L8" s="10"/>
      <c r="M8" s="10">
        <v>1660</v>
      </c>
    </row>
    <row r="9" spans="1:13" x14ac:dyDescent="0.25">
      <c r="B9" s="8" t="s">
        <v>39</v>
      </c>
      <c r="C9" s="9">
        <v>6499</v>
      </c>
      <c r="D9" s="10">
        <v>7391</v>
      </c>
      <c r="E9" s="11">
        <v>2.1</v>
      </c>
      <c r="F9" s="11">
        <v>119.8</v>
      </c>
      <c r="G9" s="10">
        <v>122</v>
      </c>
      <c r="H9" s="10">
        <v>820016</v>
      </c>
      <c r="I9" s="10">
        <v>4634</v>
      </c>
      <c r="J9" s="10">
        <v>96</v>
      </c>
      <c r="K9" s="10">
        <v>120</v>
      </c>
      <c r="L9" s="10"/>
      <c r="M9" s="10">
        <v>1895</v>
      </c>
    </row>
    <row r="10" spans="1:13" x14ac:dyDescent="0.25">
      <c r="B10" s="8" t="s">
        <v>40</v>
      </c>
      <c r="C10" s="10">
        <v>6398</v>
      </c>
      <c r="D10" s="10">
        <v>7398</v>
      </c>
      <c r="E10" s="11">
        <v>2.8</v>
      </c>
      <c r="F10" s="11">
        <v>117.1</v>
      </c>
      <c r="G10" s="10">
        <v>118.4</v>
      </c>
      <c r="H10" s="10">
        <v>581795</v>
      </c>
      <c r="I10" s="10">
        <v>3060</v>
      </c>
      <c r="J10" s="10">
        <v>184</v>
      </c>
      <c r="K10" s="10">
        <v>161</v>
      </c>
      <c r="L10" s="10"/>
      <c r="M10" s="10">
        <v>2133</v>
      </c>
    </row>
    <row r="11" spans="1:13" x14ac:dyDescent="0.25">
      <c r="B11" s="8" t="s">
        <v>41</v>
      </c>
      <c r="C11" s="10">
        <v>6446</v>
      </c>
      <c r="D11" s="10">
        <v>7420</v>
      </c>
      <c r="E11" s="11">
        <v>2.8</v>
      </c>
      <c r="F11" s="11">
        <v>117</v>
      </c>
      <c r="G11" s="10">
        <v>117.8</v>
      </c>
      <c r="H11" s="10">
        <v>664610</v>
      </c>
      <c r="I11" s="10">
        <v>3433</v>
      </c>
      <c r="J11" s="10">
        <v>363</v>
      </c>
      <c r="K11" s="10">
        <v>205</v>
      </c>
      <c r="L11" s="10"/>
      <c r="M11" s="10">
        <v>2309</v>
      </c>
    </row>
    <row r="12" spans="1:13" x14ac:dyDescent="0.25">
      <c r="B12" s="8" t="s">
        <v>42</v>
      </c>
      <c r="C12" s="10">
        <v>6433</v>
      </c>
      <c r="D12" s="10">
        <v>7437</v>
      </c>
      <c r="E12" s="11">
        <v>3</v>
      </c>
      <c r="F12" s="11">
        <v>119.6</v>
      </c>
      <c r="G12" s="10">
        <v>122</v>
      </c>
      <c r="H12" s="10">
        <v>474206</v>
      </c>
      <c r="I12" s="10">
        <v>2470</v>
      </c>
      <c r="J12" s="10">
        <v>534</v>
      </c>
      <c r="K12" s="10">
        <v>246</v>
      </c>
      <c r="L12" s="10"/>
      <c r="M12" s="10">
        <v>2572</v>
      </c>
    </row>
    <row r="13" spans="1:13" x14ac:dyDescent="0.25">
      <c r="B13" s="8" t="s">
        <v>43</v>
      </c>
      <c r="C13" s="10">
        <v>6489</v>
      </c>
      <c r="D13" s="10">
        <v>7433</v>
      </c>
      <c r="E13" s="11">
        <v>2.7</v>
      </c>
      <c r="F13" s="11">
        <v>121.1</v>
      </c>
      <c r="G13" s="10">
        <v>123.8</v>
      </c>
      <c r="H13" s="10">
        <v>718489</v>
      </c>
      <c r="I13" s="10">
        <v>3894</v>
      </c>
      <c r="J13" s="10">
        <v>671</v>
      </c>
      <c r="K13" s="10">
        <v>274</v>
      </c>
      <c r="L13" s="10"/>
      <c r="M13" s="10">
        <v>2681</v>
      </c>
    </row>
    <row r="14" spans="1:13" x14ac:dyDescent="0.25">
      <c r="B14" s="8" t="s">
        <v>44</v>
      </c>
      <c r="C14" s="10">
        <v>6478</v>
      </c>
      <c r="D14" s="10">
        <v>7439</v>
      </c>
      <c r="E14" s="11">
        <v>2.4</v>
      </c>
      <c r="F14" s="11">
        <v>125.2</v>
      </c>
      <c r="G14" s="10">
        <v>128.1</v>
      </c>
      <c r="H14" s="10">
        <v>595505</v>
      </c>
      <c r="I14" s="10">
        <v>3547</v>
      </c>
      <c r="J14" s="10">
        <v>785</v>
      </c>
      <c r="K14" s="10">
        <v>301</v>
      </c>
      <c r="L14" s="10">
        <v>46</v>
      </c>
      <c r="M14" s="10">
        <v>2779</v>
      </c>
    </row>
    <row r="15" spans="1:13" x14ac:dyDescent="0.25">
      <c r="B15" s="8">
        <v>43282</v>
      </c>
      <c r="C15" s="10"/>
      <c r="D15" s="10"/>
      <c r="E15" s="11">
        <v>2.5</v>
      </c>
      <c r="F15" s="11">
        <v>128.4</v>
      </c>
      <c r="G15" s="10">
        <v>131.6</v>
      </c>
      <c r="H15" s="10">
        <v>163898</v>
      </c>
      <c r="I15" s="10">
        <v>881</v>
      </c>
      <c r="J15" s="10"/>
      <c r="K15" s="10"/>
      <c r="L15" s="10"/>
      <c r="M15" s="10"/>
    </row>
    <row r="16" spans="1:13" x14ac:dyDescent="0.25">
      <c r="B16" s="8">
        <v>43313</v>
      </c>
      <c r="C16" s="10"/>
      <c r="D16" s="10"/>
      <c r="E16" s="11">
        <v>2.6</v>
      </c>
      <c r="F16" s="11">
        <v>129.5</v>
      </c>
      <c r="G16" s="10">
        <v>132.30000000000001</v>
      </c>
      <c r="H16" s="10">
        <v>94094</v>
      </c>
      <c r="I16" s="10">
        <v>659</v>
      </c>
      <c r="J16" s="10"/>
      <c r="K16" s="10"/>
      <c r="L16" s="10"/>
      <c r="M16" s="10"/>
    </row>
    <row r="17" spans="2:13" x14ac:dyDescent="0.25">
      <c r="B17" s="8">
        <v>43344</v>
      </c>
      <c r="C17" s="10"/>
      <c r="D17" s="10"/>
      <c r="E17" s="11">
        <v>2.4</v>
      </c>
      <c r="F17" s="11">
        <v>131.30000000000001</v>
      </c>
      <c r="G17" s="10">
        <v>134.4</v>
      </c>
      <c r="H17" s="10">
        <v>338834</v>
      </c>
      <c r="I17" s="10">
        <v>2290</v>
      </c>
      <c r="J17" s="10"/>
      <c r="K17" s="10"/>
      <c r="L17" s="10"/>
      <c r="M17" s="10"/>
    </row>
    <row r="18" spans="2:13" x14ac:dyDescent="0.25">
      <c r="B18" s="8">
        <v>43374</v>
      </c>
      <c r="C18" s="10"/>
      <c r="D18" s="10"/>
      <c r="E18" s="12">
        <v>2.2000000000000002</v>
      </c>
      <c r="F18" s="12">
        <v>131.6</v>
      </c>
      <c r="G18" s="10">
        <v>136.69999999999999</v>
      </c>
      <c r="H18" s="10">
        <v>153599</v>
      </c>
      <c r="I18" s="10">
        <v>1256</v>
      </c>
      <c r="J18" s="10"/>
      <c r="K18" s="10"/>
      <c r="L18" s="10"/>
      <c r="M18" s="10"/>
    </row>
    <row r="22" spans="2:13" x14ac:dyDescent="0.25">
      <c r="C22" t="s">
        <v>19</v>
      </c>
      <c r="D22" t="s">
        <v>32</v>
      </c>
    </row>
    <row r="23" spans="2:13" x14ac:dyDescent="0.25">
      <c r="B23" s="1">
        <v>42644</v>
      </c>
      <c r="C23">
        <v>7379</v>
      </c>
      <c r="D23" s="5">
        <v>2</v>
      </c>
    </row>
    <row r="24" spans="2:13" x14ac:dyDescent="0.25">
      <c r="B24" s="1">
        <v>42736</v>
      </c>
      <c r="C24">
        <v>7391</v>
      </c>
      <c r="D24" s="7">
        <v>96</v>
      </c>
      <c r="I24">
        <v>10</v>
      </c>
    </row>
    <row r="25" spans="2:13" x14ac:dyDescent="0.25">
      <c r="B25" s="1">
        <v>42826</v>
      </c>
      <c r="C25">
        <v>7398</v>
      </c>
      <c r="D25" s="5">
        <v>184</v>
      </c>
    </row>
    <row r="26" spans="2:13" x14ac:dyDescent="0.25">
      <c r="B26" s="1">
        <v>42917</v>
      </c>
      <c r="C26">
        <v>7420</v>
      </c>
      <c r="D26" s="7">
        <v>363</v>
      </c>
    </row>
    <row r="27" spans="2:13" x14ac:dyDescent="0.25">
      <c r="B27" s="1">
        <v>42644</v>
      </c>
      <c r="C27">
        <v>7437</v>
      </c>
      <c r="D27" s="5">
        <v>534</v>
      </c>
    </row>
    <row r="28" spans="2:13" x14ac:dyDescent="0.25">
      <c r="B28" s="1">
        <v>43101</v>
      </c>
      <c r="C28">
        <v>7433</v>
      </c>
      <c r="D28" s="7">
        <v>671</v>
      </c>
    </row>
    <row r="29" spans="2:13" x14ac:dyDescent="0.25">
      <c r="B29" s="1">
        <v>43191</v>
      </c>
      <c r="C29">
        <v>7439</v>
      </c>
      <c r="D29" s="5">
        <v>785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:T103"/>
  <sheetViews>
    <sheetView tabSelected="1" topLeftCell="B116" workbookViewId="0">
      <selection activeCell="N133" sqref="N133"/>
    </sheetView>
  </sheetViews>
  <sheetFormatPr defaultRowHeight="15" x14ac:dyDescent="0.25"/>
  <sheetData>
    <row r="6" spans="16:16" x14ac:dyDescent="0.25">
      <c r="P6" t="s">
        <v>56</v>
      </c>
    </row>
    <row r="50" spans="13:13" x14ac:dyDescent="0.25">
      <c r="M50" t="s">
        <v>47</v>
      </c>
    </row>
    <row r="103" spans="20:20" x14ac:dyDescent="0.25">
      <c r="T103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BUZZ</vt:lpstr>
      <vt:lpstr>Sheet7</vt:lpstr>
      <vt:lpstr>Sheet8</vt:lpstr>
      <vt:lpstr>Car Sector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Rigg</dc:creator>
  <cp:lastModifiedBy>Amber Rigg</cp:lastModifiedBy>
  <dcterms:created xsi:type="dcterms:W3CDTF">2018-11-12T11:10:55Z</dcterms:created>
  <dcterms:modified xsi:type="dcterms:W3CDTF">2018-11-12T17:26:23Z</dcterms:modified>
</cp:coreProperties>
</file>