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ber\OneDrive\Desktop\"/>
    </mc:Choice>
  </mc:AlternateContent>
  <xr:revisionPtr revIDLastSave="0" documentId="13_ncr:1_{93E7D443-622E-4C26-BF4E-C188254A16D3}" xr6:coauthVersionLast="47" xr6:coauthVersionMax="47" xr10:uidLastSave="{00000000-0000-0000-0000-000000000000}"/>
  <bookViews>
    <workbookView xWindow="2380" yWindow="370" windowWidth="19890" windowHeight="12750" activeTab="4" xr2:uid="{00000000-000D-0000-FFFF-FFFF00000000}"/>
  </bookViews>
  <sheets>
    <sheet name="Sheet2" sheetId="3" r:id="rId1"/>
    <sheet name="Sheet3" sheetId="4" r:id="rId2"/>
    <sheet name="Sheet4" sheetId="5" r:id="rId3"/>
    <sheet name="Crowdfunding" sheetId="1" r:id="rId4"/>
    <sheet name="Statistical Analysis" sheetId="6" r:id="rId5"/>
  </sheets>
  <definedNames>
    <definedName name="_xlnm._FilterDatabase" localSheetId="3" hidden="1">Crowdfunding!$F$1:$F$1001</definedName>
    <definedName name="_xlchart.v1.0" hidden="1">'Statistical Analysis'!$E$1</definedName>
    <definedName name="_xlchart.v1.1" hidden="1">'Statistical Analysis'!$E$2:$E$566</definedName>
    <definedName name="_xlchart.v1.10" hidden="1">'Statistical Analysis'!#REF!</definedName>
    <definedName name="_xlchart.v1.11" hidden="1">'Statistical Analysis'!#REF!</definedName>
    <definedName name="_xlchart.v1.12" hidden="1">'Statistical Analysis'!$E$1</definedName>
    <definedName name="_xlchart.v1.13" hidden="1">'Statistical Analysis'!$E$2:$E$566</definedName>
    <definedName name="_xlchart.v1.14" hidden="1">'Statistical Analysis'!$B$1</definedName>
    <definedName name="_xlchart.v1.15" hidden="1">'Statistical Analysis'!$B$2:$B$566</definedName>
    <definedName name="_xlchart.v1.16" hidden="1">'Statistical Analysis'!$E$1</definedName>
    <definedName name="_xlchart.v1.17" hidden="1">'Statistical Analysis'!$E$2:$E$566</definedName>
    <definedName name="_xlchart.v1.2" hidden="1">'Statistical Analysis'!$B$1</definedName>
    <definedName name="_xlchart.v1.3" hidden="1">'Statistical Analysis'!$B$2:$B$566</definedName>
    <definedName name="_xlchart.v1.4" hidden="1">'Statistical Analysis'!$E$1</definedName>
    <definedName name="_xlchart.v1.5" hidden="1">'Statistical Analysis'!$E$2:$E$566</definedName>
    <definedName name="_xlchart.v1.6" hidden="1">'Statistical Analysis'!$B$1</definedName>
    <definedName name="_xlchart.v1.7" hidden="1">'Statistical Analysis'!$B$2:$B$566</definedName>
    <definedName name="_xlchart.v1.8" hidden="1">'Statistical Analysis'!$E$1</definedName>
    <definedName name="_xlchart.v1.9" hidden="1">'Statistical Analysis'!$E$2:$E$566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7" i="6"/>
  <c r="J6" i="6"/>
  <c r="J5" i="6"/>
  <c r="J4" i="6"/>
  <c r="J3" i="6"/>
  <c r="I8" i="6"/>
  <c r="I7" i="6"/>
  <c r="I6" i="6"/>
  <c r="I5" i="6"/>
  <c r="I4" i="6"/>
  <c r="I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5" i="1"/>
  <c r="S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</calcChain>
</file>

<file path=xl/sharedStrings.xml><?xml version="1.0" encoding="utf-8"?>
<sst xmlns="http://schemas.openxmlformats.org/spreadsheetml/2006/main" count="7048" uniqueCount="2098">
  <si>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</si>
  <si>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</si>
  <si>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</si>
  <si>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</si>
  <si>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</si>
  <si>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</si>
  <si>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</si>
  <si>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</si>
  <si>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</si>
  <si>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</si>
  <si>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</si>
  <si>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</si>
  <si>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</si>
  <si>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</si>
  <si>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</si>
  <si>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</si>
  <si>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</si>
  <si>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</si>
  <si>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</si>
  <si>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</si>
  <si>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</si>
  <si>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</si>
  <si>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</si>
  <si>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</si>
  <si>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</si>
  <si>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</si>
  <si>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</si>
  <si>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</si>
  <si>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</si>
  <si>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</si>
  <si>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</si>
  <si>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</si>
  <si>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</si>
  <si>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</si>
  <si>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</si>
  <si>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</si>
  <si>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</si>
  <si>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</si>
  <si>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</si>
  <si>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</si>
  <si>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</si>
  <si>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</si>
  <si>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</si>
  <si>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</si>
  <si>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</si>
  <si>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</si>
  <si>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</si>
  <si>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</si>
  <si>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</si>
  <si>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</si>
  <si>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</si>
  <si>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</si>
  <si>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</si>
  <si>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</si>
  <si>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</si>
  <si>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</si>
  <si>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</si>
  <si>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</si>
  <si>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</si>
  <si>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</si>
  <si>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</si>
  <si>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</si>
  <si>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</si>
  <si>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</si>
  <si>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</si>
  <si>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</si>
  <si>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</si>
  <si>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</si>
  <si>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</si>
  <si>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</si>
  <si>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</si>
  <si>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</si>
  <si>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</si>
  <si>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</si>
  <si>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</si>
  <si>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</si>
  <si>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</si>
  <si>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</si>
  <si>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</si>
  <si>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</si>
  <si>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</si>
  <si>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</si>
  <si>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</si>
  <si>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</si>
  <si>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</si>
  <si>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</si>
  <si>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</si>
  <si>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</si>
  <si>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</si>
  <si>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</si>
  <si>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</si>
  <si>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</si>
  <si>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</si>
  <si>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</si>
  <si>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</si>
  <si>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</si>
  <si>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</si>
  <si>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</si>
  <si>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</si>
  <si>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</si>
  <si>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</si>
  <si>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</si>
  <si>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</si>
  <si>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</si>
  <si>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</si>
  <si>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</si>
  <si>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</si>
  <si>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</si>
  <si>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</si>
  <si>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</si>
  <si>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</si>
  <si>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</si>
  <si>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</si>
  <si>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</si>
  <si>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</si>
  <si>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</si>
  <si>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</si>
  <si>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</si>
  <si>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</si>
  <si>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</si>
  <si>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</si>
  <si>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</si>
  <si>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</si>
  <si>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</si>
  <si>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</si>
  <si>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</si>
  <si>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</si>
  <si>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</si>
  <si>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</si>
  <si>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</si>
  <si>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</si>
  <si>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</si>
  <si>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</si>
  <si>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</si>
  <si>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</si>
  <si>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</si>
  <si>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</si>
  <si>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</si>
  <si>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</si>
  <si>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</si>
  <si>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</si>
  <si>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</si>
  <si>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</si>
  <si>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</si>
  <si>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</si>
  <si>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</si>
  <si>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</si>
  <si>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</si>
  <si>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</si>
  <si>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</si>
  <si>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</si>
  <si>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</si>
  <si>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</si>
  <si>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</si>
  <si>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</si>
  <si>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</si>
  <si>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</si>
  <si>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</si>
  <si>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</si>
  <si>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</si>
  <si>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</si>
  <si>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</si>
  <si>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</si>
  <si>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</si>
  <si>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</si>
  <si>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</si>
  <si>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</si>
  <si>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</si>
  <si>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</si>
  <si>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</si>
  <si>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</si>
  <si>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</si>
  <si>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</si>
  <si>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</si>
  <si>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</si>
  <si>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</si>
  <si>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</si>
  <si>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</si>
  <si>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</si>
  <si>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</si>
  <si>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</si>
  <si>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</si>
  <si>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</si>
  <si>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</si>
  <si>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</si>
  <si>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</si>
  <si>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</si>
  <si>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</si>
  <si>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</si>
  <si>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</si>
  <si>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</si>
  <si>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</si>
  <si>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</si>
  <si>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</si>
  <si>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</si>
  <si>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</si>
  <si>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</si>
  <si>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</si>
  <si>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</si>
  <si>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</si>
  <si>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</si>
  <si>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</si>
  <si>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</si>
  <si>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</si>
  <si>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</si>
  <si>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</si>
  <si>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</si>
  <si>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</si>
  <si>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</si>
  <si>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</si>
  <si>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</si>
  <si>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</si>
  <si>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</si>
  <si>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</si>
  <si>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</si>
  <si>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</si>
  <si>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</si>
  <si>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</si>
  <si>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</si>
  <si>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</si>
  <si>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</si>
  <si>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</si>
  <si>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</si>
  <si>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</si>
  <si>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</si>
  <si>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</si>
  <si>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</si>
  <si>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</si>
  <si>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</si>
  <si>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</si>
  <si>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</si>
  <si>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</si>
  <si>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</si>
  <si>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</si>
  <si>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</si>
  <si>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</si>
  <si>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</si>
  <si>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</si>
  <si>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</si>
  <si>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</si>
  <si>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</si>
  <si>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</si>
  <si>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</si>
  <si>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</si>
  <si>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</si>
  <si>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</si>
  <si>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</si>
  <si>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</si>
  <si>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</si>
  <si>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</si>
  <si>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</si>
  <si>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</si>
  <si>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</si>
  <si>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</si>
  <si>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</si>
  <si>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</si>
  <si>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</si>
  <si>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</si>
  <si>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</si>
  <si>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</si>
  <si>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</si>
  <si>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</si>
  <si>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</si>
  <si>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</si>
  <si>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</si>
  <si>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</si>
  <si>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</si>
  <si>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</si>
  <si>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</si>
  <si>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</si>
  <si>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</si>
  <si>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</si>
  <si>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</si>
  <si>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</si>
  <si>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</si>
  <si>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</si>
  <si>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</si>
  <si>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</si>
  <si>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</si>
  <si>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</si>
  <si>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</si>
  <si>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</si>
  <si>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</si>
  <si>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</si>
  <si>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</si>
  <si>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</si>
  <si>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</si>
  <si>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</si>
  <si>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</si>
  <si>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</si>
  <si>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</si>
  <si>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</si>
  <si>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</si>
  <si>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</si>
  <si>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</si>
  <si>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</si>
  <si>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</si>
  <si>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</si>
  <si>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</si>
  <si>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</si>
  <si>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</si>
  <si>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</si>
  <si>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</si>
  <si>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</si>
  <si>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</si>
  <si>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</si>
  <si>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</si>
  <si>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</si>
  <si>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</si>
  <si>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</si>
  <si>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</si>
  <si>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</si>
  <si>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</si>
  <si>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</si>
  <si>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</si>
  <si>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</si>
  <si>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</si>
  <si>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</si>
  <si>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</si>
  <si>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</si>
  <si>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</si>
  <si>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</si>
  <si>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</si>
  <si>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</si>
  <si>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</si>
  <si>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</si>
  <si>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</si>
  <si>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</si>
  <si>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</si>
  <si>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</si>
  <si>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</si>
  <si>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</si>
  <si>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</si>
  <si>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</si>
  <si>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</si>
  <si>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</si>
  <si>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</si>
  <si>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</si>
  <si>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</si>
  <si>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</si>
  <si>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</si>
  <si>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</si>
  <si>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</si>
  <si>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</si>
  <si>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</si>
  <si>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</si>
  <si>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</si>
  <si>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</si>
  <si>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</si>
  <si>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</si>
  <si>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</si>
  <si>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</si>
  <si>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</si>
  <si>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</si>
  <si>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</si>
  <si>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</si>
  <si>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</si>
  <si>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</si>
  <si>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</si>
  <si>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</si>
  <si>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</si>
  <si>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</si>
  <si>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</si>
  <si>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</si>
  <si>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</si>
  <si>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</si>
  <si>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</si>
  <si>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</si>
  <si>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</si>
  <si>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</si>
  <si>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</si>
  <si>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</si>
  <si>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</si>
  <si>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</si>
  <si>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</si>
  <si>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</si>
  <si>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</si>
  <si>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</si>
  <si>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</si>
  <si>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</si>
  <si>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</si>
  <si>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</si>
  <si>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</si>
  <si>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</si>
  <si>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</si>
  <si>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</si>
  <si>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</si>
  <si>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</si>
  <si>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</si>
  <si>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</si>
  <si>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</si>
  <si>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</si>
  <si>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</si>
  <si>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</si>
  <si>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</si>
  <si>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</si>
  <si>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</si>
  <si>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</si>
  <si>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</si>
  <si>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</si>
  <si>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</si>
  <si>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</si>
  <si>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</si>
  <si>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</si>
  <si>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</si>
  <si>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</si>
  <si>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</si>
  <si>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</si>
  <si>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</si>
  <si>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</si>
  <si>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</si>
  <si>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</si>
  <si>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</si>
  <si>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</si>
  <si>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</si>
  <si>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</si>
  <si>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</si>
  <si>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</si>
  <si>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</si>
  <si>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</si>
  <si>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</si>
  <si>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</si>
  <si>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</si>
  <si>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</si>
  <si>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</si>
  <si>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</si>
  <si>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</si>
  <si>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</si>
  <si>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</si>
  <si>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</si>
  <si>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</si>
  <si>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</si>
  <si>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</si>
  <si>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</si>
  <si>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</si>
  <si>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</si>
  <si>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</si>
  <si>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</si>
  <si>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</si>
  <si>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</si>
  <si>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</si>
  <si>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</si>
  <si>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</si>
  <si>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</si>
  <si>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</si>
  <si>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</si>
  <si>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</si>
  <si>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</si>
  <si>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</si>
  <si>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</si>
  <si>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</si>
  <si>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</si>
  <si>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</si>
  <si>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</si>
  <si>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</si>
  <si>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</si>
  <si>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</si>
  <si>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</si>
  <si>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</si>
  <si>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</si>
  <si>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</si>
  <si>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</si>
  <si>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</si>
  <si>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</si>
  <si>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</si>
  <si>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</si>
  <si>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</si>
  <si>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</si>
  <si>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</si>
  <si>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</si>
  <si>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</si>
  <si>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</si>
  <si>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</si>
  <si>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</si>
  <si>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</si>
  <si>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</si>
  <si>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</si>
  <si>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</si>
  <si>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</si>
  <si>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</si>
  <si>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</si>
  <si>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</si>
  <si>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</si>
  <si>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</si>
  <si>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</si>
  <si>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</si>
  <si>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</si>
  <si>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</si>
  <si>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</si>
  <si>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</si>
  <si>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</si>
  <si>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</si>
  <si>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</si>
  <si>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</si>
  <si>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</si>
  <si>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</si>
  <si>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</si>
  <si>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</si>
  <si>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</si>
  <si>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</si>
  <si>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</si>
  <si>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</si>
  <si>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</si>
  <si>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</si>
  <si>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</si>
  <si>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</si>
  <si>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</si>
  <si>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</si>
  <si>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</si>
  <si>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</si>
  <si>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</si>
  <si>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</si>
  <si>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</si>
  <si>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</si>
  <si>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</si>
  <si>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</si>
  <si>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</si>
  <si>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</si>
  <si>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</si>
  <si>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</si>
  <si>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</si>
  <si>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</si>
  <si>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</si>
  <si>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</si>
  <si>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</si>
  <si>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</si>
  <si>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</si>
  <si>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</si>
  <si>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</si>
  <si>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</si>
  <si>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</si>
  <si>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</si>
  <si>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</si>
  <si>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</si>
  <si>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</si>
  <si>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</si>
  <si>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</si>
  <si>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</si>
  <si>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</si>
  <si>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</si>
  <si>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</si>
  <si>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</si>
  <si>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</si>
  <si>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</si>
  <si>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</si>
  <si>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</si>
  <si>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</si>
  <si>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</si>
  <si>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</si>
  <si>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</si>
  <si>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</si>
  <si>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</si>
  <si>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</si>
  <si>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</si>
  <si>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</si>
  <si>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</si>
  <si>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</si>
  <si>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</si>
  <si>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</si>
  <si>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</si>
  <si>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</si>
  <si>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</si>
  <si>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</si>
  <si>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</si>
  <si>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</si>
  <si>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</si>
  <si>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</si>
  <si>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</si>
  <si>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</si>
  <si>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</si>
  <si>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</si>
  <si>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</si>
  <si>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</si>
  <si>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</si>
  <si>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</si>
  <si>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</si>
  <si>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</si>
  <si>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</si>
  <si>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</si>
  <si>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</si>
  <si>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</si>
  <si>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</si>
  <si>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</si>
  <si>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</si>
  <si>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</si>
  <si>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</si>
  <si>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</si>
  <si>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</si>
  <si>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</si>
  <si>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</si>
  <si>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</si>
  <si>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</si>
  <si>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</si>
  <si>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</si>
  <si>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</si>
  <si>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</si>
  <si>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</si>
  <si>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</si>
  <si>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</si>
  <si>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</si>
  <si>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</si>
  <si>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</si>
  <si>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</si>
  <si>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</si>
  <si>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</si>
  <si>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</si>
  <si>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</si>
  <si>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</si>
  <si>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</si>
  <si>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</si>
  <si>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</si>
  <si>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</si>
  <si>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</si>
  <si>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</si>
  <si>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</si>
  <si>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</si>
  <si>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</si>
  <si>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</si>
  <si>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</si>
  <si>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</si>
  <si>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</si>
  <si>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</si>
  <si>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</si>
  <si>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</si>
  <si>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</si>
  <si>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</si>
  <si>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</si>
  <si>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</si>
  <si>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</si>
  <si>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</si>
  <si>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</si>
  <si>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</si>
  <si>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</si>
  <si>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</si>
  <si>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</si>
  <si>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</si>
  <si>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</si>
  <si>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</si>
  <si>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</si>
  <si>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</si>
  <si>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</si>
  <si>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</si>
  <si>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</si>
  <si>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</si>
  <si>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</si>
  <si>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</si>
  <si>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</si>
  <si>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</si>
  <si>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</si>
  <si>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</si>
  <si>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</si>
  <si>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</si>
  <si>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</si>
  <si>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</si>
  <si>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</si>
  <si>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</si>
  <si>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</si>
  <si>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</si>
  <si>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</si>
  <si>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</si>
  <si>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</si>
  <si>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</si>
  <si>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</si>
  <si>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</si>
  <si>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</si>
  <si>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</si>
  <si>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</si>
  <si>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</si>
  <si>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</si>
  <si>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</si>
  <si>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</si>
  <si>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</si>
  <si>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</si>
  <si>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</si>
  <si>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</si>
  <si>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</si>
  <si>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</si>
  <si>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</si>
  <si>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</si>
  <si>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</si>
  <si>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</si>
  <si>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</si>
  <si>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</si>
  <si>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</si>
  <si>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</si>
  <si>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</si>
  <si>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</si>
  <si>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</si>
  <si>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</si>
  <si>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</si>
  <si>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</si>
  <si>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</si>
  <si>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</si>
  <si>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</si>
  <si>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</si>
  <si>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</si>
  <si>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</si>
  <si>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</si>
  <si>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</si>
  <si>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</si>
  <si>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</si>
  <si>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</si>
  <si>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</si>
  <si>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</si>
  <si>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</si>
  <si>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</si>
  <si>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</si>
  <si>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</si>
  <si>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</si>
  <si>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</si>
  <si>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</si>
  <si>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</si>
  <si>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</si>
  <si>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</si>
  <si>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</si>
  <si>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</si>
  <si>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</si>
  <si>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</si>
  <si>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</si>
  <si>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</si>
  <si>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</si>
  <si>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</si>
  <si>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</si>
  <si>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</si>
  <si>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</si>
  <si>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</si>
  <si>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</si>
  <si>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</si>
  <si>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</si>
  <si>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</si>
  <si>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</si>
  <si>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</si>
  <si>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</si>
  <si>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</si>
  <si>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</si>
  <si>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</si>
  <si>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</si>
  <si>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</si>
  <si>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</si>
  <si>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</si>
  <si>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</si>
  <si>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</si>
  <si>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</si>
  <si>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</si>
  <si>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</si>
  <si>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</si>
  <si>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</si>
  <si>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</si>
  <si>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</si>
  <si>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</si>
  <si>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</si>
  <si>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</si>
  <si>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</si>
  <si>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</si>
  <si>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</si>
  <si>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</si>
  <si>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</si>
  <si>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</si>
  <si>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</si>
  <si>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</si>
  <si>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</si>
  <si>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</si>
  <si>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</si>
  <si>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</si>
  <si>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</si>
  <si>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</si>
  <si>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</si>
  <si>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</si>
  <si>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</si>
  <si>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</si>
  <si>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</si>
  <si>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</si>
  <si>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</si>
  <si>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</si>
  <si>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</si>
  <si>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</si>
  <si>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</si>
  <si>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</si>
  <si>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</si>
  <si>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</si>
  <si>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</si>
  <si>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</si>
  <si>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</si>
  <si>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</si>
  <si>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</si>
  <si>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</si>
  <si>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</si>
  <si>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</si>
  <si>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</si>
  <si>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</si>
  <si>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</si>
  <si>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</si>
  <si>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</si>
  <si>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</si>
  <si>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</si>
  <si>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</si>
  <si>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</si>
  <si>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</si>
  <si>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</si>
  <si>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</si>
  <si>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</si>
  <si>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</si>
  <si>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</si>
  <si>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</si>
  <si>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</si>
  <si>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</si>
  <si>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</si>
  <si>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</si>
  <si>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</si>
  <si>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</si>
  <si>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</si>
  <si>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</si>
  <si>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</si>
  <si>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</si>
  <si>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</si>
  <si>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</si>
  <si>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</si>
  <si>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</si>
  <si>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</si>
  <si>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</si>
  <si>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</si>
  <si>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</si>
  <si>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</si>
  <si>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</si>
  <si>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</si>
  <si>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</si>
  <si>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</si>
  <si>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</si>
  <si>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</si>
  <si>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</si>
  <si>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</si>
  <si>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</si>
  <si>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</si>
  <si>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</si>
  <si>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</si>
  <si>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</si>
  <si>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</si>
  <si>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</si>
  <si>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</si>
  <si>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</si>
  <si>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</si>
  <si>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</si>
  <si>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</si>
  <si>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</si>
  <si>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</si>
  <si>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</si>
  <si>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</si>
  <si>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</si>
  <si>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</si>
  <si>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</si>
  <si>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</si>
  <si>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</si>
  <si>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</si>
  <si>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</si>
  <si>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</si>
  <si>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</si>
  <si>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</si>
  <si>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</si>
  <si>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</si>
  <si>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</si>
  <si>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</si>
  <si>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</si>
  <si>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</si>
  <si>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</si>
  <si>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</si>
  <si>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</si>
  <si>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</si>
  <si>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</si>
  <si>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</si>
  <si>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</si>
  <si>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</si>
  <si>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</si>
  <si>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</si>
  <si>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</si>
  <si>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</si>
  <si>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</si>
  <si>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</si>
  <si>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</si>
  <si>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</si>
  <si>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</si>
  <si>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</si>
  <si>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</si>
  <si>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</si>
  <si>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</si>
  <si>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</si>
  <si>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</si>
  <si>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</si>
  <si>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</si>
  <si>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</si>
  <si>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</si>
  <si>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</si>
  <si>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</si>
  <si>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</si>
  <si>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</si>
  <si>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</si>
  <si>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</si>
  <si>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</si>
  <si>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</si>
  <si>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</si>
  <si>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</si>
  <si>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</si>
  <si>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</si>
  <si>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</si>
  <si>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</si>
  <si>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</si>
  <si>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</si>
  <si>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</si>
  <si>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</si>
  <si>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</si>
  <si>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</si>
  <si>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</si>
  <si>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</si>
  <si>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</si>
  <si>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</si>
  <si>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</si>
  <si>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</si>
  <si>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</si>
  <si>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</si>
  <si>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</si>
  <si>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</si>
  <si>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</si>
  <si>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</si>
  <si>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</si>
  <si>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</si>
  <si>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</si>
  <si>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</si>
  <si>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</si>
  <si>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</si>
  <si>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</si>
  <si>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</si>
  <si>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</si>
  <si>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</si>
  <si>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</si>
  <si>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</si>
  <si>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</si>
  <si>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</si>
  <si>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</si>
  <si>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</si>
  <si>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</si>
  <si>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</si>
  <si>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</si>
  <si>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</si>
  <si>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</si>
  <si>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</si>
  <si>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</si>
  <si>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</si>
  <si>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</si>
  <si>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</si>
  <si>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</si>
  <si>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</si>
  <si>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</si>
  <si>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</si>
  <si>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</si>
  <si>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</si>
  <si>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</si>
  <si>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</si>
  <si>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</si>
  <si>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</si>
  <si>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</si>
  <si>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</si>
  <si>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</si>
  <si>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</si>
  <si>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</si>
  <si>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</si>
  <si>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</si>
  <si>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</si>
  <si>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</si>
  <si>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</si>
  <si>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</si>
  <si>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</si>
  <si>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</si>
  <si>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</si>
  <si>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</si>
  <si>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</si>
  <si>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</si>
  <si>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</si>
  <si>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</si>
  <si>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</si>
  <si>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</si>
  <si>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</si>
  <si>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</si>
  <si>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</si>
  <si>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</si>
  <si>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</si>
  <si>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</si>
  <si>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</si>
  <si>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</si>
  <si>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</si>
  <si>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</si>
  <si>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</si>
  <si>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</si>
  <si>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</si>
  <si>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</si>
  <si>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</si>
  <si>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</si>
  <si>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</si>
  <si>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</si>
  <si>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</si>
  <si>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</si>
  <si>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</si>
  <si>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</si>
  <si>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</si>
  <si>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</si>
  <si>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</si>
  <si>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</si>
  <si>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</si>
  <si>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</si>
  <si>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</si>
  <si>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</si>
  <si>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</si>
  <si>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</si>
  <si>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</si>
  <si>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</si>
  <si>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</si>
  <si>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</si>
  <si>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</si>
  <si>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</si>
  <si>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</si>
  <si>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</si>
  <si>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</si>
  <si>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</si>
  <si>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</si>
  <si>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</si>
  <si>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</si>
  <si>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</si>
  <si>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</si>
  <si>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</si>
  <si>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</si>
  <si>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</si>
  <si>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</si>
  <si>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</si>
  <si>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</si>
  <si>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</si>
  <si>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</si>
  <si>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</si>
  <si>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</si>
  <si>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</si>
  <si>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</si>
  <si>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</si>
  <si>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</si>
  <si>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</si>
  <si>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</si>
  <si>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</si>
  <si>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</si>
  <si>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</si>
  <si>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</si>
  <si>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</si>
  <si>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</si>
  <si>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</si>
  <si>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</si>
  <si>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</si>
  <si>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</si>
  <si>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</si>
  <si>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</si>
  <si>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</si>
  <si>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</si>
  <si>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</si>
  <si>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</si>
  <si>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</si>
  <si>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</si>
  <si>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</si>
  <si>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</si>
  <si>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</si>
  <si>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</si>
  <si>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</si>
  <si>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</si>
  <si>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</si>
  <si>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</si>
  <si>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</si>
  <si>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</si>
  <si>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</si>
  <si>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</si>
  <si>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</si>
  <si>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</si>
  <si>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</si>
  <si>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</si>
  <si>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</si>
  <si>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</si>
  <si>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</si>
  <si>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</si>
  <si>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</si>
  <si>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</si>
  <si>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</si>
  <si>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</si>
  <si>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</si>
  <si>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</si>
  <si>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</si>
  <si>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</si>
  <si>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</si>
  <si>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</si>
  <si>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</si>
  <si>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</si>
  <si>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</si>
  <si>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</si>
  <si>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</si>
  <si>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</si>
  <si>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</si>
  <si>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</si>
  <si>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</si>
  <si>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</si>
  <si>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</si>
  <si>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</si>
  <si>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</si>
  <si>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</si>
  <si>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</si>
  <si>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</si>
  <si>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</si>
  <si>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</si>
  <si>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</si>
  <si>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</si>
  <si>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</si>
  <si>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</si>
  <si>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</si>
  <si>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</si>
  <si>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</si>
  <si>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</si>
  <si>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</si>
  <si>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</si>
  <si>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</si>
  <si>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</si>
  <si>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</si>
  <si>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</si>
  <si>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</si>
  <si>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</si>
  <si>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</si>
  <si>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</si>
  <si>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</si>
  <si>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</si>
  <si>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</si>
  <si>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</si>
  <si>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</si>
  <si>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</si>
  <si>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</si>
  <si>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</si>
  <si>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</si>
  <si>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</si>
  <si>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</si>
  <si>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</si>
  <si>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</si>
  <si>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</si>
  <si>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</si>
  <si>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</si>
  <si>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</si>
  <si>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</si>
  <si>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</si>
  <si>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</si>
  <si>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</si>
  <si>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</si>
  <si>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</si>
  <si>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</si>
  <si>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</si>
  <si>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</si>
  <si>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</si>
  <si>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</si>
  <si>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</si>
  <si>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</si>
  <si>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</si>
  <si>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</si>
  <si>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</si>
  <si>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</si>
  <si>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</si>
  <si>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</si>
  <si>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</si>
  <si>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</si>
  <si>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</si>
  <si>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</si>
  <si>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</si>
  <si>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</si>
  <si>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</si>
  <si>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</si>
  <si>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</si>
  <si>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</si>
  <si>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</si>
  <si>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</si>
  <si>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</si>
  <si>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</si>
  <si>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</si>
  <si>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</si>
  <si>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</si>
  <si>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</si>
  <si>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</si>
  <si>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</si>
  <si>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</si>
  <si>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</si>
  <si>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</si>
  <si>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</si>
  <si>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</si>
  <si>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</si>
  <si>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</si>
  <si>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</si>
  <si>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</si>
  <si>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</si>
  <si>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</si>
  <si>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</si>
  <si>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</si>
  <si>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</si>
  <si>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</si>
  <si>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</si>
  <si>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</si>
  <si>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</si>
  <si>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</si>
  <si>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</si>
  <si>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</si>
  <si>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</si>
  <si>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</si>
  <si>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</si>
  <si>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</si>
  <si>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</si>
  <si>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</si>
  <si>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</si>
  <si>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</si>
  <si>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</si>
  <si>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</si>
  <si>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</si>
  <si>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</si>
  <si>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</si>
  <si>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</si>
  <si>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</si>
  <si>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</si>
  <si>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</si>
  <si>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</si>
  <si>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</si>
  <si>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</si>
  <si>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</si>
  <si>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</si>
  <si>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</si>
  <si>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</si>
  <si>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</si>
  <si>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</si>
  <si>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</si>
  <si>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</si>
  <si>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</si>
  <si>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</si>
  <si>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</si>
  <si>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</si>
  <si>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</si>
  <si>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</si>
  <si>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</si>
  <si>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</si>
  <si>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</si>
  <si>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</si>
  <si>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</si>
  <si>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</si>
  <si>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</si>
  <si>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</si>
  <si>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</si>
  <si>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</si>
  <si>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</si>
  <si>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</si>
  <si>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</si>
  <si>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</si>
  <si>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</si>
  <si>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</si>
  <si>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</si>
  <si>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</si>
  <si>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</si>
  <si>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</si>
  <si>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</si>
  <si>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</si>
  <si>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</si>
  <si>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</si>
  <si>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</si>
  <si>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</si>
  <si>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</si>
  <si>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</si>
  <si>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</si>
  <si>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</si>
  <si>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</si>
  <si>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</si>
  <si>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</si>
  <si>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</si>
  <si>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</si>
  <si>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</si>
  <si>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</si>
  <si>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</si>
  <si>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</si>
  <si>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</si>
  <si>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</si>
  <si>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</si>
  <si>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</si>
  <si>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</si>
  <si>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</si>
  <si>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</si>
  <si>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</si>
  <si>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</si>
  <si>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</si>
  <si>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</si>
  <si>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</si>
  <si>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</si>
  <si>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</si>
  <si>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</si>
  <si>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</si>
  <si>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</si>
  <si>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</si>
  <si>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</si>
  <si>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</si>
  <si>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</si>
  <si>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</si>
  <si>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</si>
  <si>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</si>
  <si>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</si>
  <si>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</si>
  <si>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</si>
  <si>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</si>
  <si>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</si>
  <si>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</si>
  <si>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</si>
  <si>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</si>
  <si>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</si>
  <si>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</si>
  <si>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</si>
  <si>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</si>
  <si>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</si>
  <si>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</si>
  <si>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</si>
  <si>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</si>
  <si>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</si>
  <si>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</si>
  <si>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</si>
  <si>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</si>
  <si>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</si>
  <si>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</si>
  <si>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</si>
  <si>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</si>
  <si>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</si>
  <si>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</si>
  <si>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</si>
  <si>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</si>
  <si>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</si>
  <si>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</si>
  <si>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</si>
  <si>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</si>
  <si>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</si>
  <si>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</si>
  <si>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</si>
  <si>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</si>
  <si>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</si>
  <si>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</si>
  <si>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</si>
  <si>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</si>
  <si>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</si>
  <si>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</si>
  <si>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</si>
  <si>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</si>
  <si>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</si>
  <si>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</si>
  <si>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</si>
  <si>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</si>
  <si>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</si>
  <si>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</si>
  <si>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</si>
  <si>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</si>
  <si>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</si>
  <si>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</si>
  <si>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</si>
  <si>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</si>
  <si>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</si>
  <si>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</si>
  <si>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</si>
  <si>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</si>
  <si>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</si>
  <si>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</si>
  <si>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</si>
  <si>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</si>
  <si>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</si>
  <si>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</si>
  <si>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</si>
  <si>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</si>
  <si>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</si>
  <si>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</si>
  <si>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</si>
  <si>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</si>
  <si>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</si>
  <si>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</si>
  <si>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</si>
  <si>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</si>
  <si>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</si>
  <si>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</si>
  <si>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</si>
  <si>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</si>
  <si>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</si>
  <si>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</si>
  <si>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</si>
  <si>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</si>
  <si>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</si>
  <si>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</si>
  <si>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</si>
  <si>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</si>
  <si>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</si>
  <si>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</si>
  <si>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</si>
  <si>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</si>
  <si>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</si>
  <si>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</si>
  <si>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</si>
  <si>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</si>
  <si>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</si>
  <si>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</si>
  <si>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</si>
  <si>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</si>
  <si>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</si>
  <si>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</si>
  <si>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</si>
  <si>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</si>
  <si>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</si>
  <si>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</si>
  <si>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</si>
  <si>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</si>
  <si>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</si>
  <si>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</si>
  <si>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</si>
  <si>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</si>
  <si>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</si>
  <si>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</si>
  <si>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</si>
  <si>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</si>
  <si>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</si>
  <si>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</si>
  <si>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</si>
  <si>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</si>
  <si>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</si>
  <si>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</si>
  <si>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</si>
  <si>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</si>
  <si>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</si>
  <si>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</si>
  <si>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</si>
  <si>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</si>
  <si>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</si>
  <si>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</si>
  <si>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</si>
  <si>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</si>
  <si>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</si>
  <si>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</si>
  <si>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</si>
  <si>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</si>
  <si>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</si>
  <si>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</si>
  <si>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</si>
  <si>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</si>
  <si>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</si>
  <si>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</si>
  <si>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</si>
  <si>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</si>
  <si>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</si>
  <si>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</si>
  <si>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</si>
  <si>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</si>
  <si>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</si>
  <si>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</si>
  <si>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</si>
  <si>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</si>
  <si>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</si>
  <si>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</si>
  <si>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</si>
  <si>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</si>
  <si>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</si>
  <si>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</si>
  <si>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</si>
  <si>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</si>
  <si>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</si>
  <si>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</si>
  <si>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</si>
  <si>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</si>
  <si>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</si>
  <si>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</si>
  <si>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</si>
  <si>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</si>
  <si>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</si>
  <si>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</si>
  <si>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</si>
  <si>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</si>
  <si>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</si>
  <si>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</si>
  <si>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</si>
  <si>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</si>
  <si>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</si>
  <si>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</si>
  <si>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</si>
  <si>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</si>
  <si>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</si>
  <si>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</si>
  <si>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</si>
  <si>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</si>
  <si>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</si>
  <si>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</si>
  <si>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</si>
  <si>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</si>
  <si>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</si>
  <si>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</si>
  <si>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</si>
  <si>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</si>
  <si>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</si>
  <si>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</si>
  <si>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</si>
  <si>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</si>
  <si>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</si>
  <si>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</si>
  <si>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</si>
  <si>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</si>
  <si>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</si>
  <si>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</si>
  <si>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</si>
  <si>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</si>
  <si>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</si>
  <si>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</si>
  <si>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</si>
  <si>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</si>
  <si>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</si>
  <si>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</si>
  <si>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</si>
  <si>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</si>
  <si>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</si>
  <si>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</si>
  <si>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</si>
  <si>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</si>
  <si>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</si>
  <si>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</si>
  <si>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</si>
  <si>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</si>
  <si>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</si>
  <si>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</si>
  <si>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</si>
  <si>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</si>
  <si>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</si>
  <si>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</si>
  <si>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</si>
  <si>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</si>
  <si>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</si>
  <si>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</si>
  <si>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</si>
  <si>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</si>
  <si>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</si>
  <si>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</si>
  <si>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</si>
  <si>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</si>
  <si>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</si>
  <si>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</si>
  <si>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</si>
  <si>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</si>
  <si>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</si>
  <si>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</si>
  <si>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</si>
  <si>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</si>
  <si>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</si>
  <si>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</si>
  <si>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</si>
  <si>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</si>
  <si>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</si>
  <si>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</si>
  <si>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</si>
  <si>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</si>
  <si>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</si>
  <si>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</si>
  <si>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</si>
  <si>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</si>
  <si>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</si>
  <si>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</si>
  <si>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</si>
  <si>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</si>
  <si>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</si>
  <si>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</si>
  <si>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</si>
  <si>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</si>
  <si>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</si>
  <si>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</si>
  <si>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</si>
  <si>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</si>
  <si>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</si>
  <si>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</si>
  <si>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</si>
  <si>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</si>
  <si>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</si>
  <si>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</si>
  <si>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</si>
  <si>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</si>
  <si>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</si>
  <si>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</si>
  <si>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</si>
  <si>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</si>
  <si>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</si>
  <si>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</si>
  <si>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</si>
  <si>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</si>
  <si>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</si>
  <si>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</si>
  <si>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</si>
  <si>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</si>
  <si>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</si>
  <si>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</si>
  <si>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</si>
  <si>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</si>
  <si>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</si>
  <si>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</si>
  <si>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</si>
  <si>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</si>
  <si>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</si>
  <si>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</si>
  <si>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</si>
  <si>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</si>
  <si>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</si>
  <si>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</si>
  <si>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</si>
  <si>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</si>
  <si>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</si>
  <si>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</si>
  <si>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</si>
  <si>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</si>
  <si>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</si>
  <si>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</si>
  <si>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</si>
  <si>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</si>
  <si>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</si>
  <si>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</si>
  <si>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</si>
  <si>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</si>
  <si>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</si>
  <si>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</si>
  <si>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</si>
  <si>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</si>
  <si>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</si>
  <si>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</si>
  <si>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</si>
  <si>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</si>
  <si>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</si>
  <si>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</si>
  <si>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</si>
  <si>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</si>
  <si>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</si>
  <si>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</si>
  <si>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</si>
  <si>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</si>
  <si>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</si>
  <si>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</si>
  <si>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</si>
  <si>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</si>
  <si>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</si>
  <si>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</si>
  <si>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</si>
  <si>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</si>
  <si>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</si>
  <si>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</si>
  <si>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</si>
  <si>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</si>
  <si>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</si>
  <si>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</si>
  <si>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</si>
  <si>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</si>
  <si>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</si>
  <si>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</si>
  <si>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</si>
  <si>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</si>
  <si>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</si>
  <si>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</si>
  <si>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</si>
  <si>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</si>
  <si>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</si>
  <si>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</si>
  <si>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</si>
  <si>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</si>
  <si>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</si>
  <si>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</si>
  <si>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</si>
  <si>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</si>
  <si>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</si>
  <si>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</si>
  <si>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</si>
  <si>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</si>
  <si>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</si>
  <si>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</si>
  <si>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</si>
  <si>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</si>
  <si>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</si>
  <si>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</si>
  <si>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</si>
  <si>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</si>
  <si>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</si>
  <si>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</si>
  <si>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</si>
  <si>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</si>
  <si>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</si>
  <si>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</si>
  <si>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</si>
  <si>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</si>
  <si>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</si>
  <si>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</si>
  <si>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</si>
  <si>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</si>
  <si>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</si>
  <si>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</si>
  <si>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</si>
  <si>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</si>
  <si>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</si>
  <si>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</si>
  <si>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</si>
  <si>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</si>
  <si>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</si>
  <si>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</si>
  <si>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</si>
  <si>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</si>
  <si>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</si>
  <si>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</si>
  <si>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</si>
  <si>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</si>
  <si>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</si>
  <si>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</si>
  <si>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</si>
  <si>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</si>
  <si>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</si>
  <si>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</si>
  <si>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</si>
  <si>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</si>
  <si>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</si>
  <si>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</si>
  <si>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</si>
  <si>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</si>
  <si>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</si>
  <si>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</si>
  <si>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</si>
  <si>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</si>
  <si>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</si>
  <si>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</si>
  <si>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</si>
  <si>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</si>
  <si>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</si>
  <si>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</si>
  <si>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</si>
  <si>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</si>
  <si>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</si>
  <si>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</si>
  <si>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</si>
  <si>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</si>
  <si>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</si>
  <si>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</si>
  <si>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</si>
  <si>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</si>
  <si>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</si>
  <si>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</si>
  <si>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</si>
  <si>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</si>
  <si>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</si>
  <si>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</si>
  <si>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</si>
  <si>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</si>
  <si>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</si>
  <si>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</si>
  <si>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</si>
  <si>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</si>
  <si>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</si>
  <si>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</si>
  <si>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</si>
  <si>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</si>
  <si>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</si>
  <si>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</si>
  <si>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</si>
  <si>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</si>
  <si>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</si>
  <si>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</si>
  <si>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</si>
  <si>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</si>
  <si>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</si>
  <si>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</si>
  <si>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</si>
  <si>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</si>
  <si>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</si>
  <si>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</si>
  <si>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</si>
  <si>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</si>
  <si>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</si>
  <si>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</si>
  <si>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</si>
  <si>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</si>
  <si>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</si>
  <si>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</si>
  <si>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</si>
  <si>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</si>
  <si>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</si>
  <si>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</si>
  <si>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</si>
  <si>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</si>
  <si>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</si>
  <si>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</si>
  <si>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</si>
  <si>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</si>
  <si>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</si>
  <si>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</si>
  <si>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</si>
  <si>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</si>
  <si>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</si>
  <si>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</si>
  <si>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</si>
  <si>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</si>
  <si>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</si>
  <si>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</si>
  <si>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</si>
  <si>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</si>
  <si>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</si>
  <si>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</si>
  <si>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</si>
  <si>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</si>
  <si>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</si>
  <si>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</si>
  <si>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</si>
  <si>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</si>
  <si>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</si>
  <si>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</si>
  <si>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</si>
  <si>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</si>
  <si>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</si>
  <si>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</si>
  <si>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</si>
  <si>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</si>
  <si>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</si>
  <si>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</si>
  <si>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</si>
  <si>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</si>
  <si>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</si>
  <si>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</si>
  <si>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</si>
  <si>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</si>
  <si>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</si>
  <si>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</si>
  <si>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</si>
  <si>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</si>
  <si>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</si>
  <si>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</si>
  <si>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</si>
  <si>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</si>
  <si>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</si>
  <si>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</si>
  <si>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</si>
  <si>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</si>
  <si>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</si>
  <si>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</si>
  <si>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</si>
  <si>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</si>
  <si>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</si>
  <si>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</si>
  <si>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</si>
  <si>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</si>
  <si>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</si>
  <si>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</si>
  <si>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</si>
  <si>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</si>
  <si>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</si>
  <si>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</si>
  <si>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</si>
  <si>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</si>
  <si>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</si>
  <si>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</si>
  <si>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</si>
  <si>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</si>
  <si>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</si>
  <si>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</si>
  <si>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</si>
  <si>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</si>
  <si>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</si>
  <si>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</si>
  <si>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</si>
  <si>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</si>
  <si>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</si>
  <si>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</si>
  <si>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</si>
  <si>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</si>
  <si>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</si>
  <si>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</si>
  <si>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</si>
  <si>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</si>
  <si>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</si>
  <si>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</si>
  <si>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</si>
  <si>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</si>
  <si>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</si>
  <si>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</si>
  <si>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</si>
  <si>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</si>
  <si>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</si>
  <si>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</si>
  <si>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</si>
  <si>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</si>
  <si>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</si>
  <si>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</si>
  <si>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</si>
  <si>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</si>
  <si>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</si>
  <si>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</si>
  <si>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</si>
  <si>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</si>
  <si>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</si>
  <si>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</si>
  <si>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</si>
  <si>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</si>
  <si>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</si>
  <si>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</si>
  <si>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</si>
  <si>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</si>
  <si>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</si>
  <si>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</si>
  <si>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</si>
  <si>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</si>
  <si>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</si>
  <si>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</si>
  <si>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</si>
  <si>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</si>
  <si>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</si>
  <si>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</si>
  <si>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</si>
  <si>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</si>
  <si>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</si>
  <si>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</si>
  <si>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</si>
  <si>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</si>
  <si>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</si>
  <si>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</si>
  <si>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</si>
  <si>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</si>
  <si>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</si>
  <si>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</si>
  <si>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</si>
  <si>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</si>
  <si>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</si>
  <si>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</si>
  <si>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</si>
  <si>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</si>
  <si>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</si>
  <si>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</si>
  <si>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</si>
  <si>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</si>
  <si>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</si>
  <si>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</si>
  <si>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</si>
  <si>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</si>
  <si>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</si>
  <si>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</si>
  <si>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</si>
  <si>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</si>
  <si>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</si>
  <si>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</si>
  <si>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</si>
  <si>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</si>
  <si>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</si>
  <si>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</si>
  <si>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</si>
  <si>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</si>
  <si>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</si>
  <si>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</si>
  <si>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</si>
  <si>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</si>
  <si>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</si>
  <si>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</si>
  <si>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</si>
  <si>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</si>
  <si>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</si>
  <si>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</si>
  <si>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</si>
  <si>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</si>
  <si>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</si>
  <si>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</si>
  <si>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</si>
  <si>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</si>
  <si>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</si>
  <si>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</si>
  <si>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</si>
  <si>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</si>
  <si>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</si>
  <si>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</si>
  <si>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</si>
  <si>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</si>
  <si>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</si>
  <si>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</si>
  <si>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</si>
  <si>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</si>
  <si>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</si>
  <si>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</si>
  <si>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</si>
  <si>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</si>
  <si>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</si>
  <si>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</si>
  <si>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</si>
  <si>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</si>
  <si>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</si>
  <si>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</si>
  <si>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</si>
  <si>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</si>
  <si>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</si>
  <si>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</si>
  <si>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</si>
  <si>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</si>
  <si>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</si>
  <si>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</si>
  <si>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</si>
  <si>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</si>
  <si>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</si>
  <si>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</si>
  <si>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</si>
  <si>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</si>
  <si>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</si>
  <si>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</si>
  <si>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</si>
  <si>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</si>
  <si>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</si>
  <si>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</si>
  <si>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</si>
  <si>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</si>
  <si>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</si>
  <si>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</si>
  <si>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</si>
  <si>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</si>
  <si>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</si>
  <si>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</si>
  <si>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</si>
  <si>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</si>
  <si>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</si>
  <si>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</si>
  <si>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</si>
  <si>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</si>
  <si>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</si>
  <si>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</si>
  <si>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</si>
  <si>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</si>
  <si>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</si>
  <si>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</si>
  <si>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</si>
  <si>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</si>
  <si>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</si>
  <si>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</si>
  <si>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</si>
  <si>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</si>
  <si>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</si>
  <si>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</si>
  <si>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</si>
  <si>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</si>
  <si>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</si>
  <si>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</si>
  <si>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</si>
  <si>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</si>
  <si>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</si>
  <si>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</si>
  <si>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</si>
  <si>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</si>
  <si>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</si>
  <si>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</si>
  <si>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</si>
  <si>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</si>
  <si>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</si>
  <si>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</si>
  <si>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Sum of id</t>
  </si>
  <si>
    <t>Count of id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</si>
  <si>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</si>
  <si>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</si>
  <si>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</si>
  <si>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</si>
  <si>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</si>
  <si>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</si>
  <si>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</si>
  <si>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</si>
  <si>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</si>
  <si>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</si>
  <si>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</si>
  <si>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</si>
  <si>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</si>
  <si>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</si>
  <si>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</si>
  <si>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</si>
  <si>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</si>
  <si>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</si>
  <si>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</si>
  <si>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</si>
  <si>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</si>
  <si>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</si>
  <si>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</si>
  <si>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</si>
  <si>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</si>
  <si>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</si>
  <si>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</si>
  <si>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</si>
  <si>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</si>
  <si>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</si>
  <si>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</si>
  <si>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</si>
  <si>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</si>
  <si>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</si>
  <si>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</si>
  <si>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</si>
  <si>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</si>
  <si>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</si>
  <si>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</si>
  <si>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</si>
  <si>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</si>
  <si>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Statistical Analysis</t>
  </si>
  <si>
    <t>Mean</t>
  </si>
  <si>
    <t>Median</t>
  </si>
  <si>
    <t>Min</t>
  </si>
  <si>
    <t>Variance</t>
  </si>
  <si>
    <t>Successful</t>
  </si>
  <si>
    <t>Failed</t>
  </si>
  <si>
    <t>Standard Dev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</si>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</sst>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darkDown">
          <fgColor rgb="FFCC99FF"/>
          <bgColor rgb="FF6818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darkDown">
          <fgColor rgb="FFCC99FF"/>
          <bgColor rgb="FF6818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darkDown">
          <fgColor rgb="FFCC99FF"/>
          <bgColor rgb="FF6818B8"/>
        </patternFill>
      </fill>
    </dxf>
  </dxfs>
  <tableStyles count="0" defaultTableStyle="TableStyleMedium2" defaultPivotStyle="PivotStyleLight16"/>
  <colors>
    <mruColors>
      <color rgb="FF0072F0"/>
      <color rgb="FFCC99FF"/>
      <color rgb="FF68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C61-9EF5-3ED14A8F8EF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1-4C61-9EF5-3ED14A8F8EF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1-4C61-9EF5-3ED14A8F8EF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1-4C61-9EF5-3ED14A8F8EF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6471-4C61-9EF5-3ED14A8F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080288"/>
        <c:axId val="518064928"/>
      </c:barChart>
      <c:catAx>
        <c:axId val="5180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4928"/>
        <c:crosses val="autoZero"/>
        <c:auto val="1"/>
        <c:lblAlgn val="ctr"/>
        <c:lblOffset val="100"/>
        <c:noMultiLvlLbl val="0"/>
      </c:catAx>
      <c:valAx>
        <c:axId val="5180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748</c:v>
                </c:pt>
                <c:pt idx="2">
                  <c:v>3681</c:v>
                </c:pt>
                <c:pt idx="3">
                  <c:v>814</c:v>
                </c:pt>
                <c:pt idx="5">
                  <c:v>206</c:v>
                </c:pt>
                <c:pt idx="6">
                  <c:v>1849</c:v>
                </c:pt>
                <c:pt idx="7">
                  <c:v>309</c:v>
                </c:pt>
                <c:pt idx="8">
                  <c:v>577</c:v>
                </c:pt>
                <c:pt idx="11">
                  <c:v>736</c:v>
                </c:pt>
                <c:pt idx="12">
                  <c:v>1969</c:v>
                </c:pt>
                <c:pt idx="13">
                  <c:v>7357</c:v>
                </c:pt>
                <c:pt idx="15">
                  <c:v>2079</c:v>
                </c:pt>
                <c:pt idx="17">
                  <c:v>492</c:v>
                </c:pt>
                <c:pt idx="18">
                  <c:v>1147</c:v>
                </c:pt>
                <c:pt idx="20">
                  <c:v>270</c:v>
                </c:pt>
                <c:pt idx="2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0F6-9344-B44D3B631F9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2713</c:v>
                </c:pt>
                <c:pt idx="2">
                  <c:v>5991</c:v>
                </c:pt>
                <c:pt idx="3">
                  <c:v>5401</c:v>
                </c:pt>
                <c:pt idx="4">
                  <c:v>1766</c:v>
                </c:pt>
                <c:pt idx="5">
                  <c:v>2607</c:v>
                </c:pt>
                <c:pt idx="6">
                  <c:v>8061</c:v>
                </c:pt>
                <c:pt idx="7">
                  <c:v>6800</c:v>
                </c:pt>
                <c:pt idx="8">
                  <c:v>1868</c:v>
                </c:pt>
                <c:pt idx="10">
                  <c:v>4054</c:v>
                </c:pt>
                <c:pt idx="11">
                  <c:v>2505</c:v>
                </c:pt>
                <c:pt idx="12">
                  <c:v>3826</c:v>
                </c:pt>
                <c:pt idx="13">
                  <c:v>53629</c:v>
                </c:pt>
                <c:pt idx="14">
                  <c:v>2397</c:v>
                </c:pt>
                <c:pt idx="15">
                  <c:v>9018</c:v>
                </c:pt>
                <c:pt idx="16">
                  <c:v>4291</c:v>
                </c:pt>
                <c:pt idx="17">
                  <c:v>1245</c:v>
                </c:pt>
                <c:pt idx="18">
                  <c:v>1265</c:v>
                </c:pt>
                <c:pt idx="19">
                  <c:v>3538</c:v>
                </c:pt>
                <c:pt idx="20">
                  <c:v>7868</c:v>
                </c:pt>
                <c:pt idx="21">
                  <c:v>5703</c:v>
                </c:pt>
                <c:pt idx="22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B-40F6-9344-B44D3B631F9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1201</c:v>
                </c:pt>
                <c:pt idx="3">
                  <c:v>639</c:v>
                </c:pt>
                <c:pt idx="10">
                  <c:v>410</c:v>
                </c:pt>
                <c:pt idx="11">
                  <c:v>903</c:v>
                </c:pt>
                <c:pt idx="12">
                  <c:v>271</c:v>
                </c:pt>
                <c:pt idx="13">
                  <c:v>632</c:v>
                </c:pt>
                <c:pt idx="20">
                  <c:v>329</c:v>
                </c:pt>
                <c:pt idx="21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B-40F6-9344-B44D3B631F9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7092</c:v>
                </c:pt>
                <c:pt idx="1">
                  <c:v>2405</c:v>
                </c:pt>
                <c:pt idx="2">
                  <c:v>12051</c:v>
                </c:pt>
                <c:pt idx="3">
                  <c:v>9312</c:v>
                </c:pt>
                <c:pt idx="4">
                  <c:v>5727</c:v>
                </c:pt>
                <c:pt idx="5">
                  <c:v>2353</c:v>
                </c:pt>
                <c:pt idx="6">
                  <c:v>10272</c:v>
                </c:pt>
                <c:pt idx="7">
                  <c:v>8585</c:v>
                </c:pt>
                <c:pt idx="8">
                  <c:v>2588</c:v>
                </c:pt>
                <c:pt idx="9">
                  <c:v>1581</c:v>
                </c:pt>
                <c:pt idx="10">
                  <c:v>576</c:v>
                </c:pt>
                <c:pt idx="11">
                  <c:v>3851</c:v>
                </c:pt>
                <c:pt idx="12">
                  <c:v>11482</c:v>
                </c:pt>
                <c:pt idx="13">
                  <c:v>75074</c:v>
                </c:pt>
                <c:pt idx="14">
                  <c:v>867</c:v>
                </c:pt>
                <c:pt idx="15">
                  <c:v>18472</c:v>
                </c:pt>
                <c:pt idx="16">
                  <c:v>1829</c:v>
                </c:pt>
                <c:pt idx="17">
                  <c:v>2439</c:v>
                </c:pt>
                <c:pt idx="18">
                  <c:v>4137</c:v>
                </c:pt>
                <c:pt idx="19">
                  <c:v>6316</c:v>
                </c:pt>
                <c:pt idx="20">
                  <c:v>4672</c:v>
                </c:pt>
                <c:pt idx="21">
                  <c:v>6556</c:v>
                </c:pt>
                <c:pt idx="22">
                  <c:v>14431</c:v>
                </c:pt>
                <c:pt idx="2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B-40F6-9344-B44D3B63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037872"/>
        <c:axId val="648044112"/>
      </c:barChart>
      <c:catAx>
        <c:axId val="6480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4112"/>
        <c:crosses val="autoZero"/>
        <c:auto val="1"/>
        <c:lblAlgn val="ctr"/>
        <c:lblOffset val="100"/>
        <c:noMultiLvlLbl val="0"/>
      </c:catAx>
      <c:valAx>
        <c:axId val="6480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2-407C-8054-222A6F488E48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C-8054-222A6F488E48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2-407C-8054-222A6F488E48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2-407C-8054-222A6F488E48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Sheet4!$F$6:$F$19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2-407C-8054-222A6F48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21696"/>
        <c:axId val="703722176"/>
      </c:lineChart>
      <c:catAx>
        <c:axId val="7037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2176"/>
        <c:crosses val="autoZero"/>
        <c:auto val="1"/>
        <c:lblAlgn val="ctr"/>
        <c:lblOffset val="100"/>
        <c:noMultiLvlLbl val="0"/>
      </c:catAx>
      <c:valAx>
        <c:axId val="703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60BDA1FD-EC85-47DB-A060-5592AAB2E8E9}">
          <cx:tx>
            <cx:txData>
              <cx:f>_xlchart.v1.6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066AE239-FB2F-410C-93D4-963AB27447DC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Backers</a:t>
            </a:r>
          </a:p>
        </cx:rich>
      </cx:tx>
    </cx:title>
    <cx:plotArea>
      <cx:plotAreaRegion>
        <cx:series layoutId="boxWhisker" uniqueId="{179DAC81-C8F1-410D-AD05-6646AB819469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Success Backers</a:t>
            </a:r>
          </a:p>
          <a:p>
            <a:pPr algn="ctr" rtl="0">
              <a:defRPr/>
            </a:pP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7492D2CD-4C64-4983-BE4D-48DC7AAC6749}">
          <cx:tx>
            <cx:txData>
              <cx:f>_xlchart.v1.8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6350</xdr:rowOff>
    </xdr:from>
    <xdr:to>
      <xdr:col>17</xdr:col>
      <xdr:colOff>6350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13E32-7925-A339-8306-0F6A45C88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19050</xdr:rowOff>
    </xdr:from>
    <xdr:to>
      <xdr:col>16</xdr:col>
      <xdr:colOff>311150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6D5CD-2072-013A-9998-AAA5B56E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19050</xdr:rowOff>
    </xdr:from>
    <xdr:to>
      <xdr:col>16</xdr:col>
      <xdr:colOff>330200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F5DEC-F1BF-5A10-3C60-2B0ED10A8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649573</xdr:colOff>
      <xdr:row>24</xdr:row>
      <xdr:rowOff>7704</xdr:rowOff>
    </xdr:from>
    <xdr:to>
      <xdr:col>10</xdr:col>
      <xdr:colOff>630835</xdr:colOff>
      <xdr:row>37</xdr:row>
      <xdr:rowOff>179674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D8FB71-411B-0536-539E-C9D7604DF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3073" y="4732104"/>
              <a:ext cx="4585012" cy="2731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649573</xdr:colOff>
      <xdr:row>8</xdr:row>
      <xdr:rowOff>195080</xdr:rowOff>
    </xdr:from>
    <xdr:to>
      <xdr:col>10</xdr:col>
      <xdr:colOff>630835</xdr:colOff>
      <xdr:row>22</xdr:row>
      <xdr:rowOff>169264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6ADCC3-4255-2942-E8AD-8CFC478AD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3073" y="1769880"/>
              <a:ext cx="4585012" cy="2730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42333</xdr:colOff>
      <xdr:row>24</xdr:row>
      <xdr:rowOff>9203</xdr:rowOff>
    </xdr:from>
    <xdr:to>
      <xdr:col>17</xdr:col>
      <xdr:colOff>635000</xdr:colOff>
      <xdr:row>37</xdr:row>
      <xdr:rowOff>184426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DF6FBC9-5AB8-1CC4-4AA9-DBE4D608D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0811" y="4647464"/>
              <a:ext cx="4568319" cy="2687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33131</xdr:colOff>
      <xdr:row>9</xdr:row>
      <xdr:rowOff>36811</xdr:rowOff>
    </xdr:from>
    <xdr:to>
      <xdr:col>17</xdr:col>
      <xdr:colOff>629479</xdr:colOff>
      <xdr:row>22</xdr:row>
      <xdr:rowOff>175224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1E9E40-F611-F7FA-3370-7CC01C1FF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1609" y="1776159"/>
              <a:ext cx="4572000" cy="2650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Venes" refreshedDate="45410.002659490739" createdVersion="8" refreshedVersion="8" minRefreshableVersion="3" recordCount="1001" xr:uid="{68E4C434-F5AE-4341-B895-F0684051A5A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Venes" refreshedDate="45410.017986574072" createdVersion="8" refreshedVersion="8" minRefreshableVersion="3" recordCount="1001" xr:uid="{59032271-8151-49B5-BFBE-BACF31F19E1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9ACDB-F9D4-45E0-8168-EAC3A85207F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10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92CE1-6E96-49C6-B9A0-92F9C680C7C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Sum of id" fld="0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B4244-EEDB-44E3-BAFF-F48D0867765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G19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4F11-40A6-4FBE-BA4C-B884D3580703}">
  <dimension ref="A1:G15"/>
  <sheetViews>
    <sheetView workbookViewId="0">
      <selection activeCell="N17" sqref="N17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6" t="s">
        <v>6</v>
      </c>
      <c r="B1" t="s">
        <v>2048</v>
      </c>
    </row>
    <row r="3" spans="1:7" x14ac:dyDescent="0.35">
      <c r="A3" s="6" t="s">
        <v>2047</v>
      </c>
      <c r="B3" s="6" t="s">
        <v>2045</v>
      </c>
    </row>
    <row r="4" spans="1:7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35">
      <c r="A5" s="7" t="s">
        <v>2034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5">
      <c r="A6" s="7" t="s">
        <v>2035</v>
      </c>
      <c r="B6">
        <v>4</v>
      </c>
      <c r="C6">
        <v>20</v>
      </c>
      <c r="E6">
        <v>22</v>
      </c>
      <c r="G6">
        <v>46</v>
      </c>
    </row>
    <row r="7" spans="1:7" x14ac:dyDescent="0.35">
      <c r="A7" s="7" t="s">
        <v>2036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5">
      <c r="A8" s="7" t="s">
        <v>2037</v>
      </c>
      <c r="E8">
        <v>4</v>
      </c>
      <c r="G8">
        <v>4</v>
      </c>
    </row>
    <row r="9" spans="1:7" x14ac:dyDescent="0.35">
      <c r="A9" s="7" t="s">
        <v>2038</v>
      </c>
      <c r="B9">
        <v>10</v>
      </c>
      <c r="C9">
        <v>66</v>
      </c>
      <c r="E9">
        <v>99</v>
      </c>
      <c r="G9">
        <v>175</v>
      </c>
    </row>
    <row r="10" spans="1:7" x14ac:dyDescent="0.35">
      <c r="A10" s="7" t="s">
        <v>2039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5">
      <c r="A11" s="7" t="s">
        <v>2040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5">
      <c r="A12" s="7" t="s">
        <v>2041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5">
      <c r="A13" s="7" t="s">
        <v>2042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5">
      <c r="A14" s="7" t="s">
        <v>2043</v>
      </c>
    </row>
    <row r="15" spans="1:7" x14ac:dyDescent="0.35">
      <c r="A15" s="7" t="s">
        <v>2044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B019-965E-4B1C-AFD2-6BDE8121DB17}">
  <dimension ref="A1:F30"/>
  <sheetViews>
    <sheetView topLeftCell="A4" workbookViewId="0">
      <selection activeCell="O3" sqref="O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6.75" bestFit="1" customWidth="1"/>
    <col min="4" max="4" width="4.7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21</v>
      </c>
    </row>
    <row r="2" spans="1:6" x14ac:dyDescent="0.35">
      <c r="A2" s="6" t="s">
        <v>2031</v>
      </c>
      <c r="B2" t="s">
        <v>2048</v>
      </c>
    </row>
    <row r="4" spans="1:6" x14ac:dyDescent="0.35">
      <c r="A4" s="6" t="s">
        <v>2046</v>
      </c>
      <c r="B4" s="6" t="s">
        <v>2045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7" t="s">
        <v>2051</v>
      </c>
      <c r="B6">
        <v>748</v>
      </c>
      <c r="C6">
        <v>2713</v>
      </c>
      <c r="D6">
        <v>1201</v>
      </c>
      <c r="E6">
        <v>7092</v>
      </c>
      <c r="F6">
        <v>11754</v>
      </c>
    </row>
    <row r="7" spans="1:6" x14ac:dyDescent="0.35">
      <c r="A7" s="7" t="s">
        <v>2052</v>
      </c>
      <c r="E7">
        <v>2405</v>
      </c>
      <c r="F7">
        <v>2405</v>
      </c>
    </row>
    <row r="8" spans="1:6" x14ac:dyDescent="0.35">
      <c r="A8" s="7" t="s">
        <v>2053</v>
      </c>
      <c r="B8">
        <v>3681</v>
      </c>
      <c r="C8">
        <v>5991</v>
      </c>
      <c r="E8">
        <v>12051</v>
      </c>
      <c r="F8">
        <v>21723</v>
      </c>
    </row>
    <row r="9" spans="1:6" x14ac:dyDescent="0.35">
      <c r="A9" s="7" t="s">
        <v>2054</v>
      </c>
      <c r="B9">
        <v>814</v>
      </c>
      <c r="C9">
        <v>5401</v>
      </c>
      <c r="D9">
        <v>639</v>
      </c>
      <c r="E9">
        <v>9312</v>
      </c>
      <c r="F9">
        <v>16166</v>
      </c>
    </row>
    <row r="10" spans="1:6" x14ac:dyDescent="0.35">
      <c r="A10" s="7" t="s">
        <v>2055</v>
      </c>
      <c r="C10">
        <v>1766</v>
      </c>
      <c r="E10">
        <v>5727</v>
      </c>
      <c r="F10">
        <v>7493</v>
      </c>
    </row>
    <row r="11" spans="1:6" x14ac:dyDescent="0.35">
      <c r="A11" s="7" t="s">
        <v>2056</v>
      </c>
      <c r="B11">
        <v>206</v>
      </c>
      <c r="C11">
        <v>2607</v>
      </c>
      <c r="E11">
        <v>2353</v>
      </c>
      <c r="F11">
        <v>5166</v>
      </c>
    </row>
    <row r="12" spans="1:6" x14ac:dyDescent="0.35">
      <c r="A12" s="7" t="s">
        <v>2057</v>
      </c>
      <c r="B12">
        <v>1849</v>
      </c>
      <c r="C12">
        <v>8061</v>
      </c>
      <c r="E12">
        <v>10272</v>
      </c>
      <c r="F12">
        <v>20182</v>
      </c>
    </row>
    <row r="13" spans="1:6" x14ac:dyDescent="0.35">
      <c r="A13" s="7" t="s">
        <v>2058</v>
      </c>
      <c r="B13">
        <v>309</v>
      </c>
      <c r="C13">
        <v>6800</v>
      </c>
      <c r="E13">
        <v>8585</v>
      </c>
      <c r="F13">
        <v>15694</v>
      </c>
    </row>
    <row r="14" spans="1:6" x14ac:dyDescent="0.35">
      <c r="A14" s="7" t="s">
        <v>2059</v>
      </c>
      <c r="B14">
        <v>577</v>
      </c>
      <c r="C14">
        <v>1868</v>
      </c>
      <c r="E14">
        <v>2588</v>
      </c>
      <c r="F14">
        <v>5033</v>
      </c>
    </row>
    <row r="15" spans="1:6" x14ac:dyDescent="0.35">
      <c r="A15" s="7" t="s">
        <v>2060</v>
      </c>
      <c r="E15">
        <v>1581</v>
      </c>
      <c r="F15">
        <v>1581</v>
      </c>
    </row>
    <row r="16" spans="1:6" x14ac:dyDescent="0.35">
      <c r="A16" s="7" t="s">
        <v>2061</v>
      </c>
      <c r="C16">
        <v>4054</v>
      </c>
      <c r="D16">
        <v>410</v>
      </c>
      <c r="E16">
        <v>576</v>
      </c>
      <c r="F16">
        <v>5040</v>
      </c>
    </row>
    <row r="17" spans="1:6" x14ac:dyDescent="0.35">
      <c r="A17" s="7" t="s">
        <v>2062</v>
      </c>
      <c r="B17">
        <v>736</v>
      </c>
      <c r="C17">
        <v>2505</v>
      </c>
      <c r="D17">
        <v>903</v>
      </c>
      <c r="E17">
        <v>3851</v>
      </c>
      <c r="F17">
        <v>7995</v>
      </c>
    </row>
    <row r="18" spans="1:6" x14ac:dyDescent="0.35">
      <c r="A18" s="7" t="s">
        <v>2063</v>
      </c>
      <c r="B18">
        <v>1969</v>
      </c>
      <c r="C18">
        <v>3826</v>
      </c>
      <c r="D18">
        <v>271</v>
      </c>
      <c r="E18">
        <v>11482</v>
      </c>
      <c r="F18">
        <v>17548</v>
      </c>
    </row>
    <row r="19" spans="1:6" x14ac:dyDescent="0.35">
      <c r="A19" s="7" t="s">
        <v>2064</v>
      </c>
      <c r="B19">
        <v>7357</v>
      </c>
      <c r="C19">
        <v>53629</v>
      </c>
      <c r="D19">
        <v>632</v>
      </c>
      <c r="E19">
        <v>75074</v>
      </c>
      <c r="F19">
        <v>136692</v>
      </c>
    </row>
    <row r="20" spans="1:6" x14ac:dyDescent="0.35">
      <c r="A20" s="7" t="s">
        <v>2065</v>
      </c>
      <c r="C20">
        <v>2397</v>
      </c>
      <c r="E20">
        <v>867</v>
      </c>
      <c r="F20">
        <v>3264</v>
      </c>
    </row>
    <row r="21" spans="1:6" x14ac:dyDescent="0.35">
      <c r="A21" s="7" t="s">
        <v>2066</v>
      </c>
      <c r="B21">
        <v>2079</v>
      </c>
      <c r="C21">
        <v>9018</v>
      </c>
      <c r="E21">
        <v>18472</v>
      </c>
      <c r="F21">
        <v>29569</v>
      </c>
    </row>
    <row r="22" spans="1:6" x14ac:dyDescent="0.35">
      <c r="A22" s="7" t="s">
        <v>2067</v>
      </c>
      <c r="C22">
        <v>4291</v>
      </c>
      <c r="E22">
        <v>1829</v>
      </c>
      <c r="F22">
        <v>6120</v>
      </c>
    </row>
    <row r="23" spans="1:6" x14ac:dyDescent="0.35">
      <c r="A23" s="7" t="s">
        <v>2068</v>
      </c>
      <c r="B23">
        <v>492</v>
      </c>
      <c r="C23">
        <v>1245</v>
      </c>
      <c r="E23">
        <v>2439</v>
      </c>
      <c r="F23">
        <v>4176</v>
      </c>
    </row>
    <row r="24" spans="1:6" x14ac:dyDescent="0.35">
      <c r="A24" s="7" t="s">
        <v>2069</v>
      </c>
      <c r="B24">
        <v>1147</v>
      </c>
      <c r="C24">
        <v>1265</v>
      </c>
      <c r="E24">
        <v>4137</v>
      </c>
      <c r="F24">
        <v>6549</v>
      </c>
    </row>
    <row r="25" spans="1:6" x14ac:dyDescent="0.35">
      <c r="A25" s="7" t="s">
        <v>2070</v>
      </c>
      <c r="C25">
        <v>3538</v>
      </c>
      <c r="E25">
        <v>6316</v>
      </c>
      <c r="F25">
        <v>9854</v>
      </c>
    </row>
    <row r="26" spans="1:6" x14ac:dyDescent="0.35">
      <c r="A26" s="7" t="s">
        <v>2071</v>
      </c>
      <c r="B26">
        <v>270</v>
      </c>
      <c r="C26">
        <v>7868</v>
      </c>
      <c r="D26">
        <v>329</v>
      </c>
      <c r="E26">
        <v>4672</v>
      </c>
      <c r="F26">
        <v>13139</v>
      </c>
    </row>
    <row r="27" spans="1:6" x14ac:dyDescent="0.35">
      <c r="A27" s="7" t="s">
        <v>2072</v>
      </c>
      <c r="C27">
        <v>5703</v>
      </c>
      <c r="D27">
        <v>355</v>
      </c>
      <c r="E27">
        <v>6556</v>
      </c>
      <c r="F27">
        <v>12614</v>
      </c>
    </row>
    <row r="28" spans="1:6" x14ac:dyDescent="0.35">
      <c r="A28" s="7" t="s">
        <v>2073</v>
      </c>
      <c r="B28">
        <v>1050</v>
      </c>
      <c r="C28">
        <v>5394</v>
      </c>
      <c r="E28">
        <v>14431</v>
      </c>
      <c r="F28">
        <v>20875</v>
      </c>
    </row>
    <row r="29" spans="1:6" x14ac:dyDescent="0.35">
      <c r="A29" s="7" t="s">
        <v>2074</v>
      </c>
      <c r="E29">
        <v>2022</v>
      </c>
      <c r="F29">
        <v>2022</v>
      </c>
    </row>
    <row r="30" spans="1:6" x14ac:dyDescent="0.35">
      <c r="A30" s="7" t="s">
        <v>2044</v>
      </c>
      <c r="B30">
        <v>23284</v>
      </c>
      <c r="C30">
        <v>139940</v>
      </c>
      <c r="D30">
        <v>4740</v>
      </c>
      <c r="E30">
        <v>214690</v>
      </c>
      <c r="F30">
        <v>382654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B05B-E805-4E89-8709-CF591EE6BD3C}">
  <dimension ref="A1:G19"/>
  <sheetViews>
    <sheetView workbookViewId="0">
      <selection activeCell="P23" sqref="P23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6" t="s">
        <v>2031</v>
      </c>
      <c r="B1" t="s">
        <v>2048</v>
      </c>
    </row>
    <row r="2" spans="1:7" x14ac:dyDescent="0.35">
      <c r="A2" s="6" t="s">
        <v>2088</v>
      </c>
      <c r="B2" t="s">
        <v>2048</v>
      </c>
    </row>
    <row r="4" spans="1:7" x14ac:dyDescent="0.35">
      <c r="A4" s="6" t="s">
        <v>2047</v>
      </c>
      <c r="B4" s="6" t="s">
        <v>2045</v>
      </c>
    </row>
    <row r="5" spans="1:7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5">
      <c r="A6" s="7" t="s">
        <v>2075</v>
      </c>
    </row>
    <row r="7" spans="1:7" x14ac:dyDescent="0.35">
      <c r="A7" s="7" t="s">
        <v>2076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5">
      <c r="A8" s="7" t="s">
        <v>2077</v>
      </c>
      <c r="B8">
        <v>7</v>
      </c>
      <c r="C8">
        <v>28</v>
      </c>
      <c r="E8">
        <v>44</v>
      </c>
      <c r="G8">
        <v>79</v>
      </c>
    </row>
    <row r="9" spans="1:7" x14ac:dyDescent="0.35">
      <c r="A9" s="7" t="s">
        <v>2078</v>
      </c>
      <c r="B9">
        <v>4</v>
      </c>
      <c r="C9">
        <v>33</v>
      </c>
      <c r="E9">
        <v>49</v>
      </c>
      <c r="G9">
        <v>86</v>
      </c>
    </row>
    <row r="10" spans="1:7" x14ac:dyDescent="0.35">
      <c r="A10" s="7" t="s">
        <v>2079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5">
      <c r="A11" s="7" t="s">
        <v>2080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5">
      <c r="A12" s="7" t="s">
        <v>2081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5">
      <c r="A13" s="7" t="s">
        <v>2082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5">
      <c r="A14" s="7" t="s">
        <v>2083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5">
      <c r="A15" s="7" t="s">
        <v>2084</v>
      </c>
      <c r="B15">
        <v>5</v>
      </c>
      <c r="C15">
        <v>23</v>
      </c>
      <c r="E15">
        <v>45</v>
      </c>
      <c r="G15">
        <v>73</v>
      </c>
    </row>
    <row r="16" spans="1:7" x14ac:dyDescent="0.35">
      <c r="A16" s="7" t="s">
        <v>2085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5">
      <c r="A17" s="7" t="s">
        <v>2086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5">
      <c r="A18" s="7" t="s">
        <v>2087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5">
      <c r="A19" s="7" t="s">
        <v>2044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T1001"/>
  <sheetViews>
    <sheetView zoomScale="67" zoomScaleNormal="91" workbookViewId="0">
      <selection activeCell="E1002" sqref="E100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0.6640625" customWidth="1"/>
    <col min="7" max="7" width="13" bestFit="1" customWidth="1"/>
    <col min="10" max="11" width="11.1640625" bestFit="1" customWidth="1"/>
    <col min="14" max="14" width="28" bestFit="1" customWidth="1"/>
    <col min="15" max="15" width="13.9140625" style="5" customWidth="1"/>
    <col min="16" max="16" width="17.75" customWidth="1"/>
    <col min="17" max="17" width="15.33203125" customWidth="1"/>
    <col min="18" max="18" width="14.75" customWidth="1"/>
    <col min="19" max="19" width="22" style="9" customWidth="1"/>
    <col min="20" max="20" width="21.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8" t="s">
        <v>2049</v>
      </c>
      <c r="T1" s="1" t="s">
        <v>2050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 t="str">
        <f>LEFT(N2,FIND("/",N2) - 1)</f>
        <v>food</v>
      </c>
      <c r="R2" t="str">
        <f>MID(N2, FIND("/", N2) + 1, LEN(N2))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>
        <f>IF(G3 = 0, 0, E3/G3)</f>
        <v>92.151898734177209</v>
      </c>
      <c r="Q3" t="str">
        <f>LEFT(N3,FIND("/",N3) - 1)</f>
        <v>music</v>
      </c>
      <c r="R3" t="str">
        <f>MID(N3, FIND("/", N3) + 1, LEN(N3))</f>
        <v>rock</v>
      </c>
      <c r="S3" s="9">
        <f>(((J3/60)/60)/24)+DATE(1970,1,1)</f>
        <v>41870.208333333336</v>
      </c>
      <c r="T3" s="9">
        <f>(((K3/60)/60)/24)+DATE(1970,1,1)</f>
        <v>41872.208333333336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>
        <f>IF(G4 = 0, 0, E4/G4)</f>
        <v>100.01614035087719</v>
      </c>
      <c r="Q4" t="str">
        <f>LEFT(N4,FIND("/",N4) - 1)</f>
        <v>technology</v>
      </c>
      <c r="R4" t="str">
        <f>MID(N4, FIND("/", N4) + 1, LEN(N4))</f>
        <v>web</v>
      </c>
      <c r="S4" s="9">
        <f>(((J4/60)/60)/24)+DATE(1970,1,1)</f>
        <v>41595.25</v>
      </c>
      <c r="T4" s="9">
        <f>(((K4/60)/60)/24)+DATE(1970,1,1)</f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>
        <f>IF(G5 = 0, 0, E5/G5)</f>
        <v>103.20833333333333</v>
      </c>
      <c r="Q5" t="str">
        <f>LEFT(N5,FIND("/",N5) - 1)</f>
        <v>music</v>
      </c>
      <c r="R5" t="str">
        <f>MID(N5, FIND("/", N5) + 1, LEN(N5))</f>
        <v>rock</v>
      </c>
      <c r="S5" s="9">
        <f>(((J5/60)/60)/24)+DATE(1970,1,1)</f>
        <v>43688.208333333328</v>
      </c>
      <c r="T5" s="9">
        <f>(((K5/60)/60)/24)+DATE(1970,1,1)</f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>
        <f>IF(G6 = 0, 0, E6/G6)</f>
        <v>99.339622641509436</v>
      </c>
      <c r="Q6" t="str">
        <f>LEFT(N6,FIND("/",N6) - 1)</f>
        <v>theater</v>
      </c>
      <c r="R6" t="str">
        <f>MID(N6, FIND("/", N6) + 1, LEN(N6))</f>
        <v>plays</v>
      </c>
      <c r="S6" s="9">
        <f>(((J6/60)/60)/24)+DATE(1970,1,1)</f>
        <v>43485.25</v>
      </c>
      <c r="T6" s="9">
        <f>(((K6/60)/60)/24)+DATE(1970,1,1)</f>
        <v>43489.25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>
        <f>IF(G7 = 0, 0, E7/G7)</f>
        <v>75.833333333333329</v>
      </c>
      <c r="Q7" t="str">
        <f>LEFT(N7,FIND("/",N7) - 1)</f>
        <v>theater</v>
      </c>
      <c r="R7" t="str">
        <f>MID(N7, FIND("/", N7) + 1, LEN(N7))</f>
        <v>plays</v>
      </c>
      <c r="S7" s="9">
        <f>(((J7/60)/60)/24)+DATE(1970,1,1)</f>
        <v>41149.208333333336</v>
      </c>
      <c r="T7" s="9">
        <f>(((K7/60)/60)/24)+DATE(1970,1,1)</f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>
        <f>IF(G8 = 0, 0, E8/G8)</f>
        <v>60.555555555555557</v>
      </c>
      <c r="Q8" t="str">
        <f>LEFT(N8,FIND("/",N8) - 1)</f>
        <v>film &amp; video</v>
      </c>
      <c r="R8" t="str">
        <f>MID(N8, FIND("/", N8) + 1, LEN(N8))</f>
        <v>documentary</v>
      </c>
      <c r="S8" s="9">
        <f>(((J8/60)/60)/24)+DATE(1970,1,1)</f>
        <v>42991.208333333328</v>
      </c>
      <c r="T8" s="9">
        <f>(((K8/60)/60)/24)+DATE(1970,1,1)</f>
        <v>42992.208333333328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>
        <f>IF(G9 = 0, 0, E9/G9)</f>
        <v>64.93832599118943</v>
      </c>
      <c r="Q9" t="str">
        <f>LEFT(N9,FIND("/",N9) - 1)</f>
        <v>theater</v>
      </c>
      <c r="R9" t="str">
        <f>MID(N9, FIND("/", N9) + 1, LEN(N9))</f>
        <v>plays</v>
      </c>
      <c r="S9" s="9">
        <f>(((J9/60)/60)/24)+DATE(1970,1,1)</f>
        <v>42229.208333333328</v>
      </c>
      <c r="T9" s="9">
        <f>(((K9/60)/60)/24)+DATE(1970,1,1)</f>
        <v>42231.208333333328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>
        <f>IF(G10 = 0, 0, E10/G10)</f>
        <v>30.997175141242938</v>
      </c>
      <c r="Q10" t="str">
        <f>LEFT(N10,FIND("/",N10) - 1)</f>
        <v>theater</v>
      </c>
      <c r="R10" t="str">
        <f>MID(N10, FIND("/", N10) + 1, LEN(N10))</f>
        <v>plays</v>
      </c>
      <c r="S10" s="9">
        <f>(((J10/60)/60)/24)+DATE(1970,1,1)</f>
        <v>40399.208333333336</v>
      </c>
      <c r="T10" s="9">
        <f>(((K10/60)/60)/24)+DATE(1970,1,1)</f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 t="e">
        <f>E11/D11</f>
        <v>#DIV/0!</v>
      </c>
      <c r="P11">
        <f>IF(G11 = 0, 0, E11/G11)</f>
        <v>72.909090909090907</v>
      </c>
      <c r="Q11" t="str">
        <f>LEFT(N11,FIND("/",N11) - 1)</f>
        <v>music</v>
      </c>
      <c r="R11" t="str">
        <f>MID(N11, FIND("/", N11) + 1, LEN(N11))</f>
        <v>electric music</v>
      </c>
      <c r="S11" s="9">
        <f>(((J11/60)/60)/24)+DATE(1970,1,1)</f>
        <v>41536.208333333336</v>
      </c>
      <c r="T11" s="9">
        <f>(((K11/60)/60)/24)+DATE(1970,1,1)</f>
        <v>41585.25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>
        <f>IF(G12 = 0, 0, E12/G12)</f>
        <v>62.9</v>
      </c>
      <c r="Q12" t="str">
        <f>LEFT(N12,FIND("/",N12) - 1)</f>
        <v>film &amp; video</v>
      </c>
      <c r="R12" t="str">
        <f>MID(N12, FIND("/", N12) + 1, LEN(N12))</f>
        <v>drama</v>
      </c>
      <c r="S12" s="9">
        <f>(((J12/60)/60)/24)+DATE(1970,1,1)</f>
        <v>40404.208333333336</v>
      </c>
      <c r="T12" s="9">
        <f>(((K12/60)/60)/24)+DATE(1970,1,1)</f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>
        <f>IF(G13 = 0, 0, E13/G13)</f>
        <v>112.22222222222223</v>
      </c>
      <c r="Q13" t="str">
        <f>LEFT(N13,FIND("/",N13) - 1)</f>
        <v>theater</v>
      </c>
      <c r="R13" t="str">
        <f>MID(N13, FIND("/", N13) + 1, LEN(N13))</f>
        <v>plays</v>
      </c>
      <c r="S13" s="9">
        <f>(((J13/60)/60)/24)+DATE(1970,1,1)</f>
        <v>40442.208333333336</v>
      </c>
      <c r="T13" s="9">
        <f>(((K13/60)/60)/24)+DATE(1970,1,1)</f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>
        <f>IF(G14 = 0, 0, E14/G14)</f>
        <v>102.34545454545454</v>
      </c>
      <c r="Q14" t="str">
        <f>LEFT(N14,FIND("/",N14) - 1)</f>
        <v>film &amp; video</v>
      </c>
      <c r="R14" t="str">
        <f>MID(N14, FIND("/", N14) + 1, LEN(N14))</f>
        <v>drama</v>
      </c>
      <c r="S14" s="9">
        <f>(((J14/60)/60)/24)+DATE(1970,1,1)</f>
        <v>43760.208333333328</v>
      </c>
      <c r="T14" s="9">
        <f>(((K14/60)/60)/24)+DATE(1970,1,1)</f>
        <v>43768.208333333328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>
        <f>IF(G15 = 0, 0, E15/G15)</f>
        <v>105.05102040816327</v>
      </c>
      <c r="Q15" t="str">
        <f>LEFT(N15,FIND("/",N15) - 1)</f>
        <v>music</v>
      </c>
      <c r="R15" t="str">
        <f>MID(N15, FIND("/", N15) + 1, LEN(N15))</f>
        <v>indie rock</v>
      </c>
      <c r="S15" s="9">
        <f>(((J15/60)/60)/24)+DATE(1970,1,1)</f>
        <v>42532.208333333328</v>
      </c>
      <c r="T15" s="9">
        <f>(((K15/60)/60)/24)+DATE(1970,1,1)</f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>
        <f>IF(G16 = 0, 0, E16/G16)</f>
        <v>94.144999999999996</v>
      </c>
      <c r="Q16" t="str">
        <f>LEFT(N16,FIND("/",N16) - 1)</f>
        <v>music</v>
      </c>
      <c r="R16" t="str">
        <f>MID(N16, FIND("/", N16) + 1, LEN(N16))</f>
        <v>indie rock</v>
      </c>
      <c r="S16" s="9">
        <f>(((J16/60)/60)/24)+DATE(1970,1,1)</f>
        <v>40974.25</v>
      </c>
      <c r="T16" s="9">
        <f>(((K16/60)/60)/24)+DATE(1970,1,1)</f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>
        <f>IF(G17 = 0, 0, E17/G17)</f>
        <v>84.986725663716811</v>
      </c>
      <c r="Q17" t="str">
        <f>LEFT(N17,FIND("/",N17) - 1)</f>
        <v>technology</v>
      </c>
      <c r="R17" t="str">
        <f>MID(N17, FIND("/", N17) + 1, LEN(N17))</f>
        <v>wearables</v>
      </c>
      <c r="S17" s="9">
        <f>(((J17/60)/60)/24)+DATE(1970,1,1)</f>
        <v>43809.25</v>
      </c>
      <c r="T17" s="9">
        <f>(((K17/60)/60)/24)+DATE(1970,1,1)</f>
        <v>43813.25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>
        <f>IF(G18 = 0, 0, E18/G18)</f>
        <v>110.41</v>
      </c>
      <c r="Q18" t="str">
        <f>LEFT(N18,FIND("/",N18) - 1)</f>
        <v>publishing</v>
      </c>
      <c r="R18" t="str">
        <f>MID(N18, FIND("/", N18) + 1, LEN(N18))</f>
        <v>nonfiction</v>
      </c>
      <c r="S18" s="9">
        <f>(((J18/60)/60)/24)+DATE(1970,1,1)</f>
        <v>41661.25</v>
      </c>
      <c r="T18" s="9">
        <f>(((K18/60)/60)/24)+DATE(1970,1,1)</f>
        <v>41683.25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>
        <f>IF(G19 = 0, 0, E19/G19)</f>
        <v>107.96236989591674</v>
      </c>
      <c r="Q19" t="str">
        <f>LEFT(N19,FIND("/",N19) - 1)</f>
        <v>film &amp; video</v>
      </c>
      <c r="R19" t="str">
        <f>MID(N19, FIND("/", N19) + 1, LEN(N19))</f>
        <v>animation</v>
      </c>
      <c r="S19" s="9">
        <f>(((J19/60)/60)/24)+DATE(1970,1,1)</f>
        <v>40555.25</v>
      </c>
      <c r="T19" s="9">
        <f>(((K19/60)/60)/24)+DATE(1970,1,1)</f>
        <v>40556.25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>
        <f>IF(G20 = 0, 0, E20/G20)</f>
        <v>45.103703703703701</v>
      </c>
      <c r="Q20" t="str">
        <f>LEFT(N20,FIND("/",N20) - 1)</f>
        <v>theater</v>
      </c>
      <c r="R20" t="str">
        <f>MID(N20, FIND("/", N20) + 1, LEN(N20))</f>
        <v>plays</v>
      </c>
      <c r="S20" s="9">
        <f>(((J20/60)/60)/24)+DATE(1970,1,1)</f>
        <v>43351.208333333328</v>
      </c>
      <c r="T20" s="9">
        <f>(((K20/60)/60)/24)+DATE(1970,1,1)</f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>
        <f>IF(G21 = 0, 0, E21/G21)</f>
        <v>45.001483679525222</v>
      </c>
      <c r="Q21" t="str">
        <f>LEFT(N21,FIND("/",N21) - 1)</f>
        <v>theater</v>
      </c>
      <c r="R21" t="str">
        <f>MID(N21, FIND("/", N21) + 1, LEN(N21))</f>
        <v>plays</v>
      </c>
      <c r="S21" s="9">
        <f>(((J21/60)/60)/24)+DATE(1970,1,1)</f>
        <v>43528.25</v>
      </c>
      <c r="T21" s="9">
        <f>(((K21/60)/60)/24)+DATE(1970,1,1)</f>
        <v>43549.208333333328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>
        <f>IF(G22 = 0, 0, E22/G22)</f>
        <v>105.97134670487107</v>
      </c>
      <c r="Q22" t="str">
        <f>LEFT(N22,FIND("/",N22) - 1)</f>
        <v>film &amp; video</v>
      </c>
      <c r="R22" t="str">
        <f>MID(N22, FIND("/", N22) + 1, LEN(N22))</f>
        <v>drama</v>
      </c>
      <c r="S22" s="9">
        <f>(((J22/60)/60)/24)+DATE(1970,1,1)</f>
        <v>41848.208333333336</v>
      </c>
      <c r="T22" s="9">
        <f>(((K22/60)/60)/24)+DATE(1970,1,1)</f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>
        <f>IF(G23 = 0, 0, E23/G23)</f>
        <v>69.055555555555557</v>
      </c>
      <c r="Q23" t="str">
        <f>LEFT(N23,FIND("/",N23) - 1)</f>
        <v>theater</v>
      </c>
      <c r="R23" t="str">
        <f>MID(N23, FIND("/", N23) + 1, LEN(N23))</f>
        <v>plays</v>
      </c>
      <c r="S23" s="9">
        <f>(((J23/60)/60)/24)+DATE(1970,1,1)</f>
        <v>40770.208333333336</v>
      </c>
      <c r="T23" s="9">
        <f>(((K23/60)/60)/24)+DATE(1970,1,1)</f>
        <v>40804.208333333336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>
        <f>IF(G24 = 0, 0, E24/G24)</f>
        <v>85.044943820224717</v>
      </c>
      <c r="Q24" t="str">
        <f>LEFT(N24,FIND("/",N24) - 1)</f>
        <v>theater</v>
      </c>
      <c r="R24" t="str">
        <f>MID(N24, FIND("/", N24) + 1, LEN(N24))</f>
        <v>plays</v>
      </c>
      <c r="S24" s="9">
        <f>(((J24/60)/60)/24)+DATE(1970,1,1)</f>
        <v>43193.208333333328</v>
      </c>
      <c r="T24" s="9">
        <f>(((K24/60)/60)/24)+DATE(1970,1,1)</f>
        <v>43208.208333333328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>
        <f>IF(G25 = 0, 0, E25/G25)</f>
        <v>105.22535211267606</v>
      </c>
      <c r="Q25" t="str">
        <f>LEFT(N25,FIND("/",N25) - 1)</f>
        <v>film &amp; video</v>
      </c>
      <c r="R25" t="str">
        <f>MID(N25, FIND("/", N25) + 1, LEN(N25))</f>
        <v>documentary</v>
      </c>
      <c r="S25" s="9">
        <f>(((J25/60)/60)/24)+DATE(1970,1,1)</f>
        <v>43510.25</v>
      </c>
      <c r="T25" s="9">
        <f>(((K25/60)/60)/24)+DATE(1970,1,1)</f>
        <v>43563.208333333328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>
        <f>IF(G26 = 0, 0, E26/G26)</f>
        <v>39.003741114852225</v>
      </c>
      <c r="Q26" t="str">
        <f>LEFT(N26,FIND("/",N26) - 1)</f>
        <v>technology</v>
      </c>
      <c r="R26" t="str">
        <f>MID(N26, FIND("/", N26) + 1, LEN(N26))</f>
        <v>wearables</v>
      </c>
      <c r="S26" s="9">
        <f>(((J26/60)/60)/24)+DATE(1970,1,1)</f>
        <v>41811.208333333336</v>
      </c>
      <c r="T26" s="9">
        <f>(((K26/60)/60)/24)+DATE(1970,1,1)</f>
        <v>41813.208333333336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>
        <f>IF(G27 = 0, 0, E27/G27)</f>
        <v>73.030674846625772</v>
      </c>
      <c r="Q27" t="str">
        <f>LEFT(N27,FIND("/",N27) - 1)</f>
        <v>games</v>
      </c>
      <c r="R27" t="str">
        <f>MID(N27, FIND("/", N27) + 1, LEN(N27))</f>
        <v>video games</v>
      </c>
      <c r="S27" s="9">
        <f>(((J27/60)/60)/24)+DATE(1970,1,1)</f>
        <v>40681.208333333336</v>
      </c>
      <c r="T27" s="9">
        <f>(((K27/60)/60)/24)+DATE(1970,1,1)</f>
        <v>40701.208333333336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>
        <f>IF(G28 = 0, 0, E28/G28)</f>
        <v>35.009459459459457</v>
      </c>
      <c r="Q28" t="str">
        <f>LEFT(N28,FIND("/",N28) - 1)</f>
        <v>theater</v>
      </c>
      <c r="R28" t="str">
        <f>MID(N28, FIND("/", N28) + 1, LEN(N28))</f>
        <v>plays</v>
      </c>
      <c r="S28" s="9">
        <f>(((J28/60)/60)/24)+DATE(1970,1,1)</f>
        <v>43312.208333333328</v>
      </c>
      <c r="T28" s="9">
        <f>(((K28/60)/60)/24)+DATE(1970,1,1)</f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>
        <f>IF(G29 = 0, 0, E29/G29)</f>
        <v>106.6</v>
      </c>
      <c r="Q29" t="str">
        <f>LEFT(N29,FIND("/",N29) - 1)</f>
        <v>music</v>
      </c>
      <c r="R29" t="str">
        <f>MID(N29, FIND("/", N29) + 1, LEN(N29))</f>
        <v>rock</v>
      </c>
      <c r="S29" s="9">
        <f>(((J29/60)/60)/24)+DATE(1970,1,1)</f>
        <v>42280.208333333328</v>
      </c>
      <c r="T29" s="9">
        <f>(((K29/60)/60)/24)+DATE(1970,1,1)</f>
        <v>42288.208333333328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>
        <f>IF(G30 = 0, 0, E30/G30)</f>
        <v>61.997747747747745</v>
      </c>
      <c r="Q30" t="str">
        <f>LEFT(N30,FIND("/",N30) - 1)</f>
        <v>theater</v>
      </c>
      <c r="R30" t="str">
        <f>MID(N30, FIND("/", N30) + 1, LEN(N30))</f>
        <v>plays</v>
      </c>
      <c r="S30" s="9">
        <f>(((J30/60)/60)/24)+DATE(1970,1,1)</f>
        <v>40218.25</v>
      </c>
      <c r="T30" s="9">
        <f>(((K30/60)/60)/24)+DATE(1970,1,1)</f>
        <v>40241.25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>
        <f>IF(G31 = 0, 0, E31/G31)</f>
        <v>94.000622665006233</v>
      </c>
      <c r="Q31" t="str">
        <f>LEFT(N31,FIND("/",N31) - 1)</f>
        <v>film &amp; video</v>
      </c>
      <c r="R31" t="str">
        <f>MID(N31, FIND("/", N31) + 1, LEN(N31))</f>
        <v>shorts</v>
      </c>
      <c r="S31" s="9">
        <f>(((J31/60)/60)/24)+DATE(1970,1,1)</f>
        <v>43301.208333333328</v>
      </c>
      <c r="T31" s="9">
        <f>(((K31/60)/60)/24)+DATE(1970,1,1)</f>
        <v>43341.208333333328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>
        <f>IF(G32 = 0, 0, E32/G32)</f>
        <v>112.05426356589147</v>
      </c>
      <c r="Q32" t="str">
        <f>LEFT(N32,FIND("/",N32) - 1)</f>
        <v>film &amp; video</v>
      </c>
      <c r="R32" t="str">
        <f>MID(N32, FIND("/", N32) + 1, LEN(N32))</f>
        <v>animation</v>
      </c>
      <c r="S32" s="9">
        <f>(((J32/60)/60)/24)+DATE(1970,1,1)</f>
        <v>43609.208333333328</v>
      </c>
      <c r="T32" s="9">
        <f>(((K32/60)/60)/24)+DATE(1970,1,1)</f>
        <v>43614.208333333328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>
        <f>IF(G33 = 0, 0, E33/G33)</f>
        <v>48.008849557522126</v>
      </c>
      <c r="Q33" t="str">
        <f>LEFT(N33,FIND("/",N33) - 1)</f>
        <v>games</v>
      </c>
      <c r="R33" t="str">
        <f>MID(N33, FIND("/", N33) + 1, LEN(N33))</f>
        <v>video games</v>
      </c>
      <c r="S33" s="9">
        <f>(((J33/60)/60)/24)+DATE(1970,1,1)</f>
        <v>42374.25</v>
      </c>
      <c r="T33" s="9">
        <f>(((K33/60)/60)/24)+DATE(1970,1,1)</f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>
        <f>IF(G34 = 0, 0, E34/G34)</f>
        <v>38.004334633723452</v>
      </c>
      <c r="Q34" t="str">
        <f>LEFT(N34,FIND("/",N34) - 1)</f>
        <v>film &amp; video</v>
      </c>
      <c r="R34" t="str">
        <f>MID(N34, FIND("/", N34) + 1, LEN(N34))</f>
        <v>documentary</v>
      </c>
      <c r="S34" s="9">
        <f>(((J34/60)/60)/24)+DATE(1970,1,1)</f>
        <v>43110.25</v>
      </c>
      <c r="T34" s="9">
        <f>(((K34/60)/60)/24)+DATE(1970,1,1)</f>
        <v>43137.25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>
        <f>IF(G35 = 0, 0, E35/G35)</f>
        <v>35.000184535892231</v>
      </c>
      <c r="Q35" t="str">
        <f>LEFT(N35,FIND("/",N35) - 1)</f>
        <v>theater</v>
      </c>
      <c r="R35" t="str">
        <f>MID(N35, FIND("/", N35) + 1, LEN(N35))</f>
        <v>plays</v>
      </c>
      <c r="S35" s="9">
        <f>(((J35/60)/60)/24)+DATE(1970,1,1)</f>
        <v>41917.208333333336</v>
      </c>
      <c r="T35" s="9">
        <f>(((K35/60)/60)/24)+DATE(1970,1,1)</f>
        <v>41954.25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>
        <f>IF(G36 = 0, 0, E36/G36)</f>
        <v>85</v>
      </c>
      <c r="Q36" t="str">
        <f>LEFT(N36,FIND("/",N36) - 1)</f>
        <v>film &amp; video</v>
      </c>
      <c r="R36" t="str">
        <f>MID(N36, FIND("/", N36) + 1, LEN(N36))</f>
        <v>documentary</v>
      </c>
      <c r="S36" s="9">
        <f>(((J36/60)/60)/24)+DATE(1970,1,1)</f>
        <v>42817.208333333328</v>
      </c>
      <c r="T36" s="9">
        <f>(((K36/60)/60)/24)+DATE(1970,1,1)</f>
        <v>42822.208333333328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>
        <f>IF(G37 = 0, 0, E37/G37)</f>
        <v>95.993893129770996</v>
      </c>
      <c r="Q37" t="str">
        <f>LEFT(N37,FIND("/",N37) - 1)</f>
        <v>film &amp; video</v>
      </c>
      <c r="R37" t="str">
        <f>MID(N37, FIND("/", N37) + 1, LEN(N37))</f>
        <v>drama</v>
      </c>
      <c r="S37" s="9">
        <f>(((J37/60)/60)/24)+DATE(1970,1,1)</f>
        <v>43484.25</v>
      </c>
      <c r="T37" s="9">
        <f>(((K37/60)/60)/24)+DATE(1970,1,1)</f>
        <v>43526.25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>
        <f>IF(G38 = 0, 0, E38/G38)</f>
        <v>68.8125</v>
      </c>
      <c r="Q38" t="str">
        <f>LEFT(N38,FIND("/",N38) - 1)</f>
        <v>theater</v>
      </c>
      <c r="R38" t="str">
        <f>MID(N38, FIND("/", N38) + 1, LEN(N38))</f>
        <v>plays</v>
      </c>
      <c r="S38" s="9">
        <f>(((J38/60)/60)/24)+DATE(1970,1,1)</f>
        <v>40600.25</v>
      </c>
      <c r="T38" s="9">
        <f>(((K38/60)/60)/24)+DATE(1970,1,1)</f>
        <v>40625.208333333336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>
        <f>IF(G39 = 0, 0, E39/G39)</f>
        <v>105.97196261682242</v>
      </c>
      <c r="Q39" t="str">
        <f>LEFT(N39,FIND("/",N39) - 1)</f>
        <v>publishing</v>
      </c>
      <c r="R39" t="str">
        <f>MID(N39, FIND("/", N39) + 1, LEN(N39))</f>
        <v>fiction</v>
      </c>
      <c r="S39" s="9">
        <f>(((J39/60)/60)/24)+DATE(1970,1,1)</f>
        <v>43744.208333333328</v>
      </c>
      <c r="T39" s="9">
        <f>(((K39/60)/60)/24)+DATE(1970,1,1)</f>
        <v>43777.25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>
        <f>IF(G40 = 0, 0, E40/G40)</f>
        <v>75.261194029850742</v>
      </c>
      <c r="Q40" t="str">
        <f>LEFT(N40,FIND("/",N40) - 1)</f>
        <v>photography</v>
      </c>
      <c r="R40" t="str">
        <f>MID(N40, FIND("/", N40) + 1, LEN(N40))</f>
        <v>photography books</v>
      </c>
      <c r="S40" s="9">
        <f>(((J40/60)/60)/24)+DATE(1970,1,1)</f>
        <v>40469.208333333336</v>
      </c>
      <c r="T40" s="9">
        <f>(((K40/60)/60)/24)+DATE(1970,1,1)</f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>
        <f>IF(G41 = 0, 0, E41/G41)</f>
        <v>57.125</v>
      </c>
      <c r="Q41" t="str">
        <f>LEFT(N41,FIND("/",N41) - 1)</f>
        <v>theater</v>
      </c>
      <c r="R41" t="str">
        <f>MID(N41, FIND("/", N41) + 1, LEN(N41))</f>
        <v>plays</v>
      </c>
      <c r="S41" s="9">
        <f>(((J41/60)/60)/24)+DATE(1970,1,1)</f>
        <v>41330.25</v>
      </c>
      <c r="T41" s="9">
        <f>(((K41/60)/60)/24)+DATE(1970,1,1)</f>
        <v>41344.208333333336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>
        <f>IF(G42 = 0, 0, E42/G42)</f>
        <v>75.141414141414145</v>
      </c>
      <c r="Q42" t="str">
        <f>LEFT(N42,FIND("/",N42) - 1)</f>
        <v>technology</v>
      </c>
      <c r="R42" t="str">
        <f>MID(N42, FIND("/", N42) + 1, LEN(N42))</f>
        <v>wearables</v>
      </c>
      <c r="S42" s="9">
        <f>(((J42/60)/60)/24)+DATE(1970,1,1)</f>
        <v>40334.208333333336</v>
      </c>
      <c r="T42" s="9">
        <f>(((K42/60)/60)/24)+DATE(1970,1,1)</f>
        <v>40353.208333333336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>
        <f>IF(G43 = 0, 0, E43/G43)</f>
        <v>107.42342342342343</v>
      </c>
      <c r="Q43" t="str">
        <f>LEFT(N43,FIND("/",N43) - 1)</f>
        <v>music</v>
      </c>
      <c r="R43" t="str">
        <f>MID(N43, FIND("/", N43) + 1, LEN(N43))</f>
        <v>rock</v>
      </c>
      <c r="S43" s="9">
        <f>(((J43/60)/60)/24)+DATE(1970,1,1)</f>
        <v>41156.208333333336</v>
      </c>
      <c r="T43" s="9">
        <f>(((K43/60)/60)/24)+DATE(1970,1,1)</f>
        <v>41182.208333333336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>
        <f>IF(G44 = 0, 0, E44/G44)</f>
        <v>35.995495495495497</v>
      </c>
      <c r="Q44" t="str">
        <f>LEFT(N44,FIND("/",N44) - 1)</f>
        <v>food</v>
      </c>
      <c r="R44" t="str">
        <f>MID(N44, FIND("/", N44) + 1, LEN(N44))</f>
        <v>food trucks</v>
      </c>
      <c r="S44" s="9">
        <f>(((J44/60)/60)/24)+DATE(1970,1,1)</f>
        <v>40728.208333333336</v>
      </c>
      <c r="T44" s="9">
        <f>(((K44/60)/60)/24)+DATE(1970,1,1)</f>
        <v>40737.208333333336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>
        <f>IF(G45 = 0, 0, E45/G45)</f>
        <v>26.998873148744366</v>
      </c>
      <c r="Q45" t="str">
        <f>LEFT(N45,FIND("/",N45) - 1)</f>
        <v>publishing</v>
      </c>
      <c r="R45" t="str">
        <f>MID(N45, FIND("/", N45) + 1, LEN(N45))</f>
        <v>radio &amp; podcasts</v>
      </c>
      <c r="S45" s="9">
        <f>(((J45/60)/60)/24)+DATE(1970,1,1)</f>
        <v>41844.208333333336</v>
      </c>
      <c r="T45" s="9">
        <f>(((K45/60)/60)/24)+DATE(1970,1,1)</f>
        <v>41860.208333333336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>
        <f>IF(G46 = 0, 0, E46/G46)</f>
        <v>107.56122448979592</v>
      </c>
      <c r="Q46" t="str">
        <f>LEFT(N46,FIND("/",N46) - 1)</f>
        <v>publishing</v>
      </c>
      <c r="R46" t="str">
        <f>MID(N46, FIND("/", N46) + 1, LEN(N46))</f>
        <v>fiction</v>
      </c>
      <c r="S46" s="9">
        <f>(((J46/60)/60)/24)+DATE(1970,1,1)</f>
        <v>43541.208333333328</v>
      </c>
      <c r="T46" s="9">
        <f>(((K46/60)/60)/24)+DATE(1970,1,1)</f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>
        <f>IF(G47 = 0, 0, E47/G47)</f>
        <v>94.375</v>
      </c>
      <c r="Q47" t="str">
        <f>LEFT(N47,FIND("/",N47) - 1)</f>
        <v>theater</v>
      </c>
      <c r="R47" t="str">
        <f>MID(N47, FIND("/", N47) + 1, LEN(N47))</f>
        <v>plays</v>
      </c>
      <c r="S47" s="9">
        <f>(((J47/60)/60)/24)+DATE(1970,1,1)</f>
        <v>42676.208333333328</v>
      </c>
      <c r="T47" s="9">
        <f>(((K47/60)/60)/24)+DATE(1970,1,1)</f>
        <v>42691.25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>
        <f>IF(G48 = 0, 0, E48/G48)</f>
        <v>46.163043478260867</v>
      </c>
      <c r="Q48" t="str">
        <f>LEFT(N48,FIND("/",N48) - 1)</f>
        <v>music</v>
      </c>
      <c r="R48" t="str">
        <f>MID(N48, FIND("/", N48) + 1, LEN(N48))</f>
        <v>rock</v>
      </c>
      <c r="S48" s="9">
        <f>(((J48/60)/60)/24)+DATE(1970,1,1)</f>
        <v>40367.208333333336</v>
      </c>
      <c r="T48" s="9">
        <f>(((K48/60)/60)/24)+DATE(1970,1,1)</f>
        <v>40390.208333333336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>
        <f>IF(G49 = 0, 0, E49/G49)</f>
        <v>47.845637583892618</v>
      </c>
      <c r="Q49" t="str">
        <f>LEFT(N49,FIND("/",N49) - 1)</f>
        <v>theater</v>
      </c>
      <c r="R49" t="str">
        <f>MID(N49, FIND("/", N49) + 1, LEN(N49))</f>
        <v>plays</v>
      </c>
      <c r="S49" s="9">
        <f>(((J49/60)/60)/24)+DATE(1970,1,1)</f>
        <v>41727.208333333336</v>
      </c>
      <c r="T49" s="9">
        <f>(((K49/60)/60)/24)+DATE(1970,1,1)</f>
        <v>41757.208333333336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>
        <f>IF(G50 = 0, 0, E50/G50)</f>
        <v>53.007815713698065</v>
      </c>
      <c r="Q50" t="str">
        <f>LEFT(N50,FIND("/",N50) - 1)</f>
        <v>theater</v>
      </c>
      <c r="R50" t="str">
        <f>MID(N50, FIND("/", N50) + 1, LEN(N50))</f>
        <v>plays</v>
      </c>
      <c r="S50" s="9">
        <f>(((J50/60)/60)/24)+DATE(1970,1,1)</f>
        <v>42180.208333333328</v>
      </c>
      <c r="T50" s="9">
        <f>(((K50/60)/60)/24)+DATE(1970,1,1)</f>
        <v>42192.208333333328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>
        <f>IF(G51 = 0, 0, E51/G51)</f>
        <v>45.059405940594061</v>
      </c>
      <c r="Q51" t="str">
        <f>LEFT(N51,FIND("/",N51) - 1)</f>
        <v>music</v>
      </c>
      <c r="R51" t="str">
        <f>MID(N51, FIND("/", N51) + 1, LEN(N51))</f>
        <v>rock</v>
      </c>
      <c r="S51" s="9">
        <f>(((J51/60)/60)/24)+DATE(1970,1,1)</f>
        <v>43758.208333333328</v>
      </c>
      <c r="T51" s="9">
        <f>(((K51/60)/60)/24)+DATE(1970,1,1)</f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>
        <f>IF(G52 = 0, 0, E52/G52)</f>
        <v>2</v>
      </c>
      <c r="Q52" t="str">
        <f>LEFT(N52,FIND("/",N52) - 1)</f>
        <v>music</v>
      </c>
      <c r="R52" t="str">
        <f>MID(N52, FIND("/", N52) + 1, LEN(N52))</f>
        <v>metal</v>
      </c>
      <c r="S52" s="9">
        <f>(((J52/60)/60)/24)+DATE(1970,1,1)</f>
        <v>41487.208333333336</v>
      </c>
      <c r="T52" s="9">
        <f>(((K52/60)/60)/24)+DATE(1970,1,1)</f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>
        <f>IF(G53 = 0, 0, E53/G53)</f>
        <v>99.006816632583508</v>
      </c>
      <c r="Q53" t="str">
        <f>LEFT(N53,FIND("/",N53) - 1)</f>
        <v>technology</v>
      </c>
      <c r="R53" t="str">
        <f>MID(N53, FIND("/", N53) + 1, LEN(N53))</f>
        <v>wearables</v>
      </c>
      <c r="S53" s="9">
        <f>(((J53/60)/60)/24)+DATE(1970,1,1)</f>
        <v>40995.208333333336</v>
      </c>
      <c r="T53" s="9">
        <f>(((K53/60)/60)/24)+DATE(1970,1,1)</f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>
        <f>IF(G54 = 0, 0, E54/G54)</f>
        <v>32.786666666666669</v>
      </c>
      <c r="Q54" t="str">
        <f>LEFT(N54,FIND("/",N54) - 1)</f>
        <v>theater</v>
      </c>
      <c r="R54" t="str">
        <f>MID(N54, FIND("/", N54) + 1, LEN(N54))</f>
        <v>plays</v>
      </c>
      <c r="S54" s="9">
        <f>(((J54/60)/60)/24)+DATE(1970,1,1)</f>
        <v>40436.208333333336</v>
      </c>
      <c r="T54" s="9">
        <f>(((K54/60)/60)/24)+DATE(1970,1,1)</f>
        <v>40440.208333333336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>
        <f>IF(G55 = 0, 0, E55/G55)</f>
        <v>59.119617224880386</v>
      </c>
      <c r="Q55" t="str">
        <f>LEFT(N55,FIND("/",N55) - 1)</f>
        <v>film &amp; video</v>
      </c>
      <c r="R55" t="str">
        <f>MID(N55, FIND("/", N55) + 1, LEN(N55))</f>
        <v>drama</v>
      </c>
      <c r="S55" s="9">
        <f>(((J55/60)/60)/24)+DATE(1970,1,1)</f>
        <v>41779.208333333336</v>
      </c>
      <c r="T55" s="9">
        <f>(((K55/60)/60)/24)+DATE(1970,1,1)</f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>
        <f>IF(G56 = 0, 0, E56/G56)</f>
        <v>44.93333333333333</v>
      </c>
      <c r="Q56" t="str">
        <f>LEFT(N56,FIND("/",N56) - 1)</f>
        <v>technology</v>
      </c>
      <c r="R56" t="str">
        <f>MID(N56, FIND("/", N56) + 1, LEN(N56))</f>
        <v>wearables</v>
      </c>
      <c r="S56" s="9">
        <f>(((J56/60)/60)/24)+DATE(1970,1,1)</f>
        <v>43170.25</v>
      </c>
      <c r="T56" s="9">
        <f>(((K56/60)/60)/24)+DATE(1970,1,1)</f>
        <v>43176.208333333328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>
        <f>IF(G57 = 0, 0, E57/G57)</f>
        <v>89.664122137404576</v>
      </c>
      <c r="Q57" t="str">
        <f>LEFT(N57,FIND("/",N57) - 1)</f>
        <v>music</v>
      </c>
      <c r="R57" t="str">
        <f>MID(N57, FIND("/", N57) + 1, LEN(N57))</f>
        <v>jazz</v>
      </c>
      <c r="S57" s="9">
        <f>(((J57/60)/60)/24)+DATE(1970,1,1)</f>
        <v>43311.208333333328</v>
      </c>
      <c r="T57" s="9">
        <f>(((K57/60)/60)/24)+DATE(1970,1,1)</f>
        <v>43316.208333333328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>
        <f>IF(G58 = 0, 0, E58/G58)</f>
        <v>70.079268292682926</v>
      </c>
      <c r="Q58" t="str">
        <f>LEFT(N58,FIND("/",N58) - 1)</f>
        <v>technology</v>
      </c>
      <c r="R58" t="str">
        <f>MID(N58, FIND("/", N58) + 1, LEN(N58))</f>
        <v>wearables</v>
      </c>
      <c r="S58" s="9">
        <f>(((J58/60)/60)/24)+DATE(1970,1,1)</f>
        <v>42014.25</v>
      </c>
      <c r="T58" s="9">
        <f>(((K58/60)/60)/24)+DATE(1970,1,1)</f>
        <v>42021.25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>
        <f>IF(G59 = 0, 0, E59/G59)</f>
        <v>31.059701492537314</v>
      </c>
      <c r="Q59" t="str">
        <f>LEFT(N59,FIND("/",N59) - 1)</f>
        <v>games</v>
      </c>
      <c r="R59" t="str">
        <f>MID(N59, FIND("/", N59) + 1, LEN(N59))</f>
        <v>video games</v>
      </c>
      <c r="S59" s="9">
        <f>(((J59/60)/60)/24)+DATE(1970,1,1)</f>
        <v>42979.208333333328</v>
      </c>
      <c r="T59" s="9">
        <f>(((K59/60)/60)/24)+DATE(1970,1,1)</f>
        <v>42991.208333333328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>
        <f>IF(G60 = 0, 0, E60/G60)</f>
        <v>29.061611374407583</v>
      </c>
      <c r="Q60" t="str">
        <f>LEFT(N60,FIND("/",N60) - 1)</f>
        <v>theater</v>
      </c>
      <c r="R60" t="str">
        <f>MID(N60, FIND("/", N60) + 1, LEN(N60))</f>
        <v>plays</v>
      </c>
      <c r="S60" s="9">
        <f>(((J60/60)/60)/24)+DATE(1970,1,1)</f>
        <v>42268.208333333328</v>
      </c>
      <c r="T60" s="9">
        <f>(((K60/60)/60)/24)+DATE(1970,1,1)</f>
        <v>42281.208333333328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>
        <f>IF(G61 = 0, 0, E61/G61)</f>
        <v>30.0859375</v>
      </c>
      <c r="Q61" t="str">
        <f>LEFT(N61,FIND("/",N61) - 1)</f>
        <v>theater</v>
      </c>
      <c r="R61" t="str">
        <f>MID(N61, FIND("/", N61) + 1, LEN(N61))</f>
        <v>plays</v>
      </c>
      <c r="S61" s="9">
        <f>(((J61/60)/60)/24)+DATE(1970,1,1)</f>
        <v>42898.208333333328</v>
      </c>
      <c r="T61" s="9">
        <f>(((K61/60)/60)/24)+DATE(1970,1,1)</f>
        <v>42913.208333333328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>
        <f>IF(G62 = 0, 0, E62/G62)</f>
        <v>84.998125000000002</v>
      </c>
      <c r="Q62" t="str">
        <f>LEFT(N62,FIND("/",N62) - 1)</f>
        <v>theater</v>
      </c>
      <c r="R62" t="str">
        <f>MID(N62, FIND("/", N62) + 1, LEN(N62))</f>
        <v>plays</v>
      </c>
      <c r="S62" s="9">
        <f>(((J62/60)/60)/24)+DATE(1970,1,1)</f>
        <v>41107.208333333336</v>
      </c>
      <c r="T62" s="9">
        <f>(((K62/60)/60)/24)+DATE(1970,1,1)</f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>
        <f>IF(G63 = 0, 0, E63/G63)</f>
        <v>82.001775410563695</v>
      </c>
      <c r="Q63" t="str">
        <f>LEFT(N63,FIND("/",N63) - 1)</f>
        <v>theater</v>
      </c>
      <c r="R63" t="str">
        <f>MID(N63, FIND("/", N63) + 1, LEN(N63))</f>
        <v>plays</v>
      </c>
      <c r="S63" s="9">
        <f>(((J63/60)/60)/24)+DATE(1970,1,1)</f>
        <v>40595.25</v>
      </c>
      <c r="T63" s="9">
        <f>(((K63/60)/60)/24)+DATE(1970,1,1)</f>
        <v>40635.208333333336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>
        <f>IF(G64 = 0, 0, E64/G64)</f>
        <v>58.040160642570278</v>
      </c>
      <c r="Q64" t="str">
        <f>LEFT(N64,FIND("/",N64) - 1)</f>
        <v>technology</v>
      </c>
      <c r="R64" t="str">
        <f>MID(N64, FIND("/", N64) + 1, LEN(N64))</f>
        <v>web</v>
      </c>
      <c r="S64" s="9">
        <f>(((J64/60)/60)/24)+DATE(1970,1,1)</f>
        <v>42160.208333333328</v>
      </c>
      <c r="T64" s="9">
        <f>(((K64/60)/60)/24)+DATE(1970,1,1)</f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>
        <f>IF(G65 = 0, 0, E65/G65)</f>
        <v>111.4</v>
      </c>
      <c r="Q65" t="str">
        <f>LEFT(N65,FIND("/",N65) - 1)</f>
        <v>theater</v>
      </c>
      <c r="R65" t="str">
        <f>MID(N65, FIND("/", N65) + 1, LEN(N65))</f>
        <v>plays</v>
      </c>
      <c r="S65" s="9">
        <f>(((J65/60)/60)/24)+DATE(1970,1,1)</f>
        <v>42853.208333333328</v>
      </c>
      <c r="T65" s="9">
        <f>(((K65/60)/60)/24)+DATE(1970,1,1)</f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>
        <f>IF(G66 = 0, 0, E66/G66)</f>
        <v>71.94736842105263</v>
      </c>
      <c r="Q66" t="str">
        <f>LEFT(N66,FIND("/",N66) - 1)</f>
        <v>technology</v>
      </c>
      <c r="R66" t="str">
        <f>MID(N66, FIND("/", N66) + 1, LEN(N66))</f>
        <v>web</v>
      </c>
      <c r="S66" s="9">
        <f>(((J66/60)/60)/24)+DATE(1970,1,1)</f>
        <v>43283.208333333328</v>
      </c>
      <c r="T66" s="9">
        <f>(((K66/60)/60)/24)+DATE(1970,1,1)</f>
        <v>43298.208333333328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>
        <f>IF(G67 = 0, 0, E67/G67)</f>
        <v>61.038135593220339</v>
      </c>
      <c r="Q67" t="str">
        <f>LEFT(N67,FIND("/",N67) - 1)</f>
        <v>theater</v>
      </c>
      <c r="R67" t="str">
        <f>MID(N67, FIND("/", N67) + 1, LEN(N67))</f>
        <v>plays</v>
      </c>
      <c r="S67" s="9">
        <f>(((J67/60)/60)/24)+DATE(1970,1,1)</f>
        <v>40570.25</v>
      </c>
      <c r="T67" s="9">
        <f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>
        <f>IF(G68 = 0, 0, E68/G68)</f>
        <v>108.91666666666667</v>
      </c>
      <c r="Q68" t="str">
        <f>LEFT(N68,FIND("/",N68) - 1)</f>
        <v>theater</v>
      </c>
      <c r="R68" t="str">
        <f>MID(N68, FIND("/", N68) + 1, LEN(N68))</f>
        <v>plays</v>
      </c>
      <c r="S68" s="9">
        <f>(((J68/60)/60)/24)+DATE(1970,1,1)</f>
        <v>42102.208333333328</v>
      </c>
      <c r="T68" s="9">
        <f>(((K68/60)/60)/24)+DATE(1970,1,1)</f>
        <v>42107.208333333328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>
        <f>IF(G69 = 0, 0, E69/G69)</f>
        <v>29.001722017220171</v>
      </c>
      <c r="Q69" t="str">
        <f>LEFT(N69,FIND("/",N69) - 1)</f>
        <v>technology</v>
      </c>
      <c r="R69" t="str">
        <f>MID(N69, FIND("/", N69) + 1, LEN(N69))</f>
        <v>wearables</v>
      </c>
      <c r="S69" s="9">
        <f>(((J69/60)/60)/24)+DATE(1970,1,1)</f>
        <v>40203.25</v>
      </c>
      <c r="T69" s="9">
        <f>(((K69/60)/60)/24)+DATE(1970,1,1)</f>
        <v>40208.25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>
        <f>IF(G70 = 0, 0, E70/G70)</f>
        <v>58.975609756097562</v>
      </c>
      <c r="Q70" t="str">
        <f>LEFT(N70,FIND("/",N70) - 1)</f>
        <v>theater</v>
      </c>
      <c r="R70" t="str">
        <f>MID(N70, FIND("/", N70) + 1, LEN(N70))</f>
        <v>plays</v>
      </c>
      <c r="S70" s="9">
        <f>(((J70/60)/60)/24)+DATE(1970,1,1)</f>
        <v>42943.208333333328</v>
      </c>
      <c r="T70" s="9">
        <f>(((K70/60)/60)/24)+DATE(1970,1,1)</f>
        <v>42990.208333333328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>
        <f>IF(G71 = 0, 0, E71/G71)</f>
        <v>111.82352941176471</v>
      </c>
      <c r="Q71" t="str">
        <f>LEFT(N71,FIND("/",N71) - 1)</f>
        <v>theater</v>
      </c>
      <c r="R71" t="str">
        <f>MID(N71, FIND("/", N71) + 1, LEN(N71))</f>
        <v>plays</v>
      </c>
      <c r="S71" s="9">
        <f>(((J71/60)/60)/24)+DATE(1970,1,1)</f>
        <v>40531.25</v>
      </c>
      <c r="T71" s="9">
        <f>(((K71/60)/60)/24)+DATE(1970,1,1)</f>
        <v>40565.25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>
        <f>IF(G72 = 0, 0, E72/G72)</f>
        <v>63.995555555555555</v>
      </c>
      <c r="Q72" t="str">
        <f>LEFT(N72,FIND("/",N72) - 1)</f>
        <v>theater</v>
      </c>
      <c r="R72" t="str">
        <f>MID(N72, FIND("/", N72) + 1, LEN(N72))</f>
        <v>plays</v>
      </c>
      <c r="S72" s="9">
        <f>(((J72/60)/60)/24)+DATE(1970,1,1)</f>
        <v>40484.208333333336</v>
      </c>
      <c r="T72" s="9">
        <f>(((K72/60)/60)/24)+DATE(1970,1,1)</f>
        <v>40533.25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>
        <f>IF(G73 = 0, 0, E73/G73)</f>
        <v>85.315789473684205</v>
      </c>
      <c r="Q73" t="str">
        <f>LEFT(N73,FIND("/",N73) - 1)</f>
        <v>theater</v>
      </c>
      <c r="R73" t="str">
        <f>MID(N73, FIND("/", N73) + 1, LEN(N73))</f>
        <v>plays</v>
      </c>
      <c r="S73" s="9">
        <f>(((J73/60)/60)/24)+DATE(1970,1,1)</f>
        <v>43799.25</v>
      </c>
      <c r="T73" s="9">
        <f>(((K73/60)/60)/24)+DATE(1970,1,1)</f>
        <v>43803.25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>
        <f>IF(G74 = 0, 0, E74/G74)</f>
        <v>74.481481481481481</v>
      </c>
      <c r="Q74" t="str">
        <f>LEFT(N74,FIND("/",N74) - 1)</f>
        <v>film &amp; video</v>
      </c>
      <c r="R74" t="str">
        <f>MID(N74, FIND("/", N74) + 1, LEN(N74))</f>
        <v>animation</v>
      </c>
      <c r="S74" s="9">
        <f>(((J74/60)/60)/24)+DATE(1970,1,1)</f>
        <v>42186.208333333328</v>
      </c>
      <c r="T74" s="9">
        <f>(((K74/60)/60)/24)+DATE(1970,1,1)</f>
        <v>42222.208333333328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>
        <f>IF(G75 = 0, 0, E75/G75)</f>
        <v>105.14772727272727</v>
      </c>
      <c r="Q75" t="str">
        <f>LEFT(N75,FIND("/",N75) - 1)</f>
        <v>music</v>
      </c>
      <c r="R75" t="str">
        <f>MID(N75, FIND("/", N75) + 1, LEN(N75))</f>
        <v>jazz</v>
      </c>
      <c r="S75" s="9">
        <f>(((J75/60)/60)/24)+DATE(1970,1,1)</f>
        <v>42701.25</v>
      </c>
      <c r="T75" s="9">
        <f>(((K75/60)/60)/24)+DATE(1970,1,1)</f>
        <v>42704.25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>
        <f>IF(G76 = 0, 0, E76/G76)</f>
        <v>56.188235294117646</v>
      </c>
      <c r="Q76" t="str">
        <f>LEFT(N76,FIND("/",N76) - 1)</f>
        <v>music</v>
      </c>
      <c r="R76" t="str">
        <f>MID(N76, FIND("/", N76) + 1, LEN(N76))</f>
        <v>metal</v>
      </c>
      <c r="S76" s="9">
        <f>(((J76/60)/60)/24)+DATE(1970,1,1)</f>
        <v>42456.208333333328</v>
      </c>
      <c r="T76" s="9">
        <f>(((K76/60)/60)/24)+DATE(1970,1,1)</f>
        <v>42457.208333333328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>
        <f>IF(G77 = 0, 0, E77/G77)</f>
        <v>85.917647058823533</v>
      </c>
      <c r="Q77" t="str">
        <f>LEFT(N77,FIND("/",N77) - 1)</f>
        <v>photography</v>
      </c>
      <c r="R77" t="str">
        <f>MID(N77, FIND("/", N77) + 1, LEN(N77))</f>
        <v>photography books</v>
      </c>
      <c r="S77" s="9">
        <f>(((J77/60)/60)/24)+DATE(1970,1,1)</f>
        <v>43296.208333333328</v>
      </c>
      <c r="T77" s="9">
        <f>(((K77/60)/60)/24)+DATE(1970,1,1)</f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>
        <f>IF(G78 = 0, 0, E78/G78)</f>
        <v>57.00296912114014</v>
      </c>
      <c r="Q78" t="str">
        <f>LEFT(N78,FIND("/",N78) - 1)</f>
        <v>theater</v>
      </c>
      <c r="R78" t="str">
        <f>MID(N78, FIND("/", N78) + 1, LEN(N78))</f>
        <v>plays</v>
      </c>
      <c r="S78" s="9">
        <f>(((J78/60)/60)/24)+DATE(1970,1,1)</f>
        <v>42027.25</v>
      </c>
      <c r="T78" s="9">
        <f>(((K78/60)/60)/24)+DATE(1970,1,1)</f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>
        <f>IF(G79 = 0, 0, E79/G79)</f>
        <v>79.642857142857139</v>
      </c>
      <c r="Q79" t="str">
        <f>LEFT(N79,FIND("/",N79) - 1)</f>
        <v>film &amp; video</v>
      </c>
      <c r="R79" t="str">
        <f>MID(N79, FIND("/", N79) + 1, LEN(N79))</f>
        <v>animation</v>
      </c>
      <c r="S79" s="9">
        <f>(((J79/60)/60)/24)+DATE(1970,1,1)</f>
        <v>40448.208333333336</v>
      </c>
      <c r="T79" s="9">
        <f>(((K79/60)/60)/24)+DATE(1970,1,1)</f>
        <v>40462.208333333336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>
        <f>IF(G80 = 0, 0, E80/G80)</f>
        <v>41.018181818181816</v>
      </c>
      <c r="Q80" t="str">
        <f>LEFT(N80,FIND("/",N80) - 1)</f>
        <v>publishing</v>
      </c>
      <c r="R80" t="str">
        <f>MID(N80, FIND("/", N80) + 1, LEN(N80))</f>
        <v>translations</v>
      </c>
      <c r="S80" s="9">
        <f>(((J80/60)/60)/24)+DATE(1970,1,1)</f>
        <v>43206.208333333328</v>
      </c>
      <c r="T80" s="9">
        <f>(((K80/60)/60)/24)+DATE(1970,1,1)</f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>
        <f>IF(G81 = 0, 0, E81/G81)</f>
        <v>48.004773269689736</v>
      </c>
      <c r="Q81" t="str">
        <f>LEFT(N81,FIND("/",N81) - 1)</f>
        <v>theater</v>
      </c>
      <c r="R81" t="str">
        <f>MID(N81, FIND("/", N81) + 1, LEN(N81))</f>
        <v>plays</v>
      </c>
      <c r="S81" s="9">
        <f>(((J81/60)/60)/24)+DATE(1970,1,1)</f>
        <v>43267.208333333328</v>
      </c>
      <c r="T81" s="9">
        <f>(((K81/60)/60)/24)+DATE(1970,1,1)</f>
        <v>43272.208333333328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>
        <f>IF(G82 = 0, 0, E82/G82)</f>
        <v>55.212598425196852</v>
      </c>
      <c r="Q82" t="str">
        <f>LEFT(N82,FIND("/",N82) - 1)</f>
        <v>games</v>
      </c>
      <c r="R82" t="str">
        <f>MID(N82, FIND("/", N82) + 1, LEN(N82))</f>
        <v>video games</v>
      </c>
      <c r="S82" s="9">
        <f>(((J82/60)/60)/24)+DATE(1970,1,1)</f>
        <v>42976.208333333328</v>
      </c>
      <c r="T82" s="9">
        <f>(((K82/60)/60)/24)+DATE(1970,1,1)</f>
        <v>43006.208333333328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>
        <f>IF(G83 = 0, 0, E83/G83)</f>
        <v>92.109489051094897</v>
      </c>
      <c r="Q83" t="str">
        <f>LEFT(N83,FIND("/",N83) - 1)</f>
        <v>music</v>
      </c>
      <c r="R83" t="str">
        <f>MID(N83, FIND("/", N83) + 1, LEN(N83))</f>
        <v>rock</v>
      </c>
      <c r="S83" s="9">
        <f>(((J83/60)/60)/24)+DATE(1970,1,1)</f>
        <v>43062.25</v>
      </c>
      <c r="T83" s="9">
        <f>(((K83/60)/60)/24)+DATE(1970,1,1)</f>
        <v>43087.25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>
        <f>IF(G84 = 0, 0, E84/G84)</f>
        <v>83.183333333333337</v>
      </c>
      <c r="Q84" t="str">
        <f>LEFT(N84,FIND("/",N84) - 1)</f>
        <v>games</v>
      </c>
      <c r="R84" t="str">
        <f>MID(N84, FIND("/", N84) + 1, LEN(N84))</f>
        <v>video games</v>
      </c>
      <c r="S84" s="9">
        <f>(((J84/60)/60)/24)+DATE(1970,1,1)</f>
        <v>43482.25</v>
      </c>
      <c r="T84" s="9">
        <f>(((K84/60)/60)/24)+DATE(1970,1,1)</f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>
        <f>IF(G85 = 0, 0, E85/G85)</f>
        <v>39.996000000000002</v>
      </c>
      <c r="Q85" t="str">
        <f>LEFT(N85,FIND("/",N85) - 1)</f>
        <v>music</v>
      </c>
      <c r="R85" t="str">
        <f>MID(N85, FIND("/", N85) + 1, LEN(N85))</f>
        <v>electric music</v>
      </c>
      <c r="S85" s="9">
        <f>(((J85/60)/60)/24)+DATE(1970,1,1)</f>
        <v>42579.208333333328</v>
      </c>
      <c r="T85" s="9">
        <f>(((K85/60)/60)/24)+DATE(1970,1,1)</f>
        <v>42601.208333333328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>
        <f>IF(G86 = 0, 0, E86/G86)</f>
        <v>111.1336898395722</v>
      </c>
      <c r="Q86" t="str">
        <f>LEFT(N86,FIND("/",N86) - 1)</f>
        <v>technology</v>
      </c>
      <c r="R86" t="str">
        <f>MID(N86, FIND("/", N86) + 1, LEN(N86))</f>
        <v>wearables</v>
      </c>
      <c r="S86" s="9">
        <f>(((J86/60)/60)/24)+DATE(1970,1,1)</f>
        <v>41118.208333333336</v>
      </c>
      <c r="T86" s="9">
        <f>(((K86/60)/60)/24)+DATE(1970,1,1)</f>
        <v>41128.208333333336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>
        <f>IF(G87 = 0, 0, E87/G87)</f>
        <v>90.563380281690144</v>
      </c>
      <c r="Q87" t="str">
        <f>LEFT(N87,FIND("/",N87) - 1)</f>
        <v>music</v>
      </c>
      <c r="R87" t="str">
        <f>MID(N87, FIND("/", N87) + 1, LEN(N87))</f>
        <v>indie rock</v>
      </c>
      <c r="S87" s="9">
        <f>(((J87/60)/60)/24)+DATE(1970,1,1)</f>
        <v>40797.208333333336</v>
      </c>
      <c r="T87" s="9">
        <f>(((K87/60)/60)/24)+DATE(1970,1,1)</f>
        <v>40805.208333333336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>
        <f>IF(G88 = 0, 0, E88/G88)</f>
        <v>61.108374384236456</v>
      </c>
      <c r="Q88" t="str">
        <f>LEFT(N88,FIND("/",N88) - 1)</f>
        <v>theater</v>
      </c>
      <c r="R88" t="str">
        <f>MID(N88, FIND("/", N88) + 1, LEN(N88))</f>
        <v>plays</v>
      </c>
      <c r="S88" s="9">
        <f>(((J88/60)/60)/24)+DATE(1970,1,1)</f>
        <v>42128.208333333328</v>
      </c>
      <c r="T88" s="9">
        <f>(((K88/60)/60)/24)+DATE(1970,1,1)</f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>
        <f>IF(G89 = 0, 0, E89/G89)</f>
        <v>83.022941970310384</v>
      </c>
      <c r="Q89" t="str">
        <f>LEFT(N89,FIND("/",N89) - 1)</f>
        <v>music</v>
      </c>
      <c r="R89" t="str">
        <f>MID(N89, FIND("/", N89) + 1, LEN(N89))</f>
        <v>rock</v>
      </c>
      <c r="S89" s="9">
        <f>(((J89/60)/60)/24)+DATE(1970,1,1)</f>
        <v>40610.25</v>
      </c>
      <c r="T89" s="9">
        <f>(((K89/60)/60)/24)+DATE(1970,1,1)</f>
        <v>40621.208333333336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>
        <f>IF(G90 = 0, 0, E90/G90)</f>
        <v>110.76106194690266</v>
      </c>
      <c r="Q90" t="str">
        <f>LEFT(N90,FIND("/",N90) - 1)</f>
        <v>publishing</v>
      </c>
      <c r="R90" t="str">
        <f>MID(N90, FIND("/", N90) + 1, LEN(N90))</f>
        <v>translations</v>
      </c>
      <c r="S90" s="9">
        <f>(((J90/60)/60)/24)+DATE(1970,1,1)</f>
        <v>42110.208333333328</v>
      </c>
      <c r="T90" s="9">
        <f>(((K90/60)/60)/24)+DATE(1970,1,1)</f>
        <v>42132.208333333328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>
        <f>IF(G91 = 0, 0, E91/G91)</f>
        <v>89.458333333333329</v>
      </c>
      <c r="Q91" t="str">
        <f>LEFT(N91,FIND("/",N91) - 1)</f>
        <v>theater</v>
      </c>
      <c r="R91" t="str">
        <f>MID(N91, FIND("/", N91) + 1, LEN(N91))</f>
        <v>plays</v>
      </c>
      <c r="S91" s="9">
        <f>(((J91/60)/60)/24)+DATE(1970,1,1)</f>
        <v>40283.208333333336</v>
      </c>
      <c r="T91" s="9">
        <f>(((K91/60)/60)/24)+DATE(1970,1,1)</f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>
        <f>IF(G92 = 0, 0, E92/G92)</f>
        <v>57.849056603773583</v>
      </c>
      <c r="Q92" t="str">
        <f>LEFT(N92,FIND("/",N92) - 1)</f>
        <v>theater</v>
      </c>
      <c r="R92" t="str">
        <f>MID(N92, FIND("/", N92) + 1, LEN(N92))</f>
        <v>plays</v>
      </c>
      <c r="S92" s="9">
        <f>(((J92/60)/60)/24)+DATE(1970,1,1)</f>
        <v>42425.25</v>
      </c>
      <c r="T92" s="9">
        <f>(((K92/60)/60)/24)+DATE(1970,1,1)</f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>
        <f>IF(G93 = 0, 0, E93/G93)</f>
        <v>109.99705449189985</v>
      </c>
      <c r="Q93" t="str">
        <f>LEFT(N93,FIND("/",N93) - 1)</f>
        <v>publishing</v>
      </c>
      <c r="R93" t="str">
        <f>MID(N93, FIND("/", N93) + 1, LEN(N93))</f>
        <v>translations</v>
      </c>
      <c r="S93" s="9">
        <f>(((J93/60)/60)/24)+DATE(1970,1,1)</f>
        <v>42588.208333333328</v>
      </c>
      <c r="T93" s="9">
        <f>(((K93/60)/60)/24)+DATE(1970,1,1)</f>
        <v>42616.208333333328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>
        <f>IF(G94 = 0, 0, E94/G94)</f>
        <v>103.96586345381526</v>
      </c>
      <c r="Q94" t="str">
        <f>LEFT(N94,FIND("/",N94) - 1)</f>
        <v>games</v>
      </c>
      <c r="R94" t="str">
        <f>MID(N94, FIND("/", N94) + 1, LEN(N94))</f>
        <v>video games</v>
      </c>
      <c r="S94" s="9">
        <f>(((J94/60)/60)/24)+DATE(1970,1,1)</f>
        <v>40352.208333333336</v>
      </c>
      <c r="T94" s="9">
        <f>(((K94/60)/60)/24)+DATE(1970,1,1)</f>
        <v>40353.208333333336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>
        <f>IF(G95 = 0, 0, E95/G95)</f>
        <v>107.99508196721311</v>
      </c>
      <c r="Q95" t="str">
        <f>LEFT(N95,FIND("/",N95) - 1)</f>
        <v>theater</v>
      </c>
      <c r="R95" t="str">
        <f>MID(N95, FIND("/", N95) + 1, LEN(N95))</f>
        <v>plays</v>
      </c>
      <c r="S95" s="9">
        <f>(((J95/60)/60)/24)+DATE(1970,1,1)</f>
        <v>41202.208333333336</v>
      </c>
      <c r="T95" s="9">
        <f>(((K95/60)/60)/24)+DATE(1970,1,1)</f>
        <v>41206.208333333336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>
        <f>IF(G96 = 0, 0, E96/G96)</f>
        <v>48.927777777777777</v>
      </c>
      <c r="Q96" t="str">
        <f>LEFT(N96,FIND("/",N96) - 1)</f>
        <v>technology</v>
      </c>
      <c r="R96" t="str">
        <f>MID(N96, FIND("/", N96) + 1, LEN(N96))</f>
        <v>web</v>
      </c>
      <c r="S96" s="9">
        <f>(((J96/60)/60)/24)+DATE(1970,1,1)</f>
        <v>43562.208333333328</v>
      </c>
      <c r="T96" s="9">
        <f>(((K96/60)/60)/24)+DATE(1970,1,1)</f>
        <v>43573.208333333328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>
        <f>IF(G97 = 0, 0, E97/G97)</f>
        <v>37.666666666666664</v>
      </c>
      <c r="Q97" t="str">
        <f>LEFT(N97,FIND("/",N97) - 1)</f>
        <v>film &amp; video</v>
      </c>
      <c r="R97" t="str">
        <f>MID(N97, FIND("/", N97) + 1, LEN(N97))</f>
        <v>documentary</v>
      </c>
      <c r="S97" s="9">
        <f>(((J97/60)/60)/24)+DATE(1970,1,1)</f>
        <v>43752.208333333328</v>
      </c>
      <c r="T97" s="9">
        <f>(((K97/60)/60)/24)+DATE(1970,1,1)</f>
        <v>43759.208333333328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>
        <f>IF(G98 = 0, 0, E98/G98)</f>
        <v>64.999141999141997</v>
      </c>
      <c r="Q98" t="str">
        <f>LEFT(N98,FIND("/",N98) - 1)</f>
        <v>theater</v>
      </c>
      <c r="R98" t="str">
        <f>MID(N98, FIND("/", N98) + 1, LEN(N98))</f>
        <v>plays</v>
      </c>
      <c r="S98" s="9">
        <f>(((J98/60)/60)/24)+DATE(1970,1,1)</f>
        <v>40612.25</v>
      </c>
      <c r="T98" s="9">
        <f>(((K98/60)/60)/24)+DATE(1970,1,1)</f>
        <v>40625.208333333336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>
        <f>IF(G99 = 0, 0, E99/G99)</f>
        <v>106.61061946902655</v>
      </c>
      <c r="Q99" t="str">
        <f>LEFT(N99,FIND("/",N99) - 1)</f>
        <v>food</v>
      </c>
      <c r="R99" t="str">
        <f>MID(N99, FIND("/", N99) + 1, LEN(N99))</f>
        <v>food trucks</v>
      </c>
      <c r="S99" s="9">
        <f>(((J99/60)/60)/24)+DATE(1970,1,1)</f>
        <v>42180.208333333328</v>
      </c>
      <c r="T99" s="9">
        <f>(((K99/60)/60)/24)+DATE(1970,1,1)</f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>
        <f>IF(G100 = 0, 0, E100/G100)</f>
        <v>27.009016393442622</v>
      </c>
      <c r="Q100" t="str">
        <f>LEFT(N100,FIND("/",N100) - 1)</f>
        <v>games</v>
      </c>
      <c r="R100" t="str">
        <f>MID(N100, FIND("/", N100) + 1, LEN(N100))</f>
        <v>video games</v>
      </c>
      <c r="S100" s="9">
        <f>(((J100/60)/60)/24)+DATE(1970,1,1)</f>
        <v>42212.208333333328</v>
      </c>
      <c r="T100" s="9">
        <f>(((K100/60)/60)/24)+DATE(1970,1,1)</f>
        <v>42216.208333333328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>
        <f>IF(G101 = 0, 0, E101/G101)</f>
        <v>91.16463414634147</v>
      </c>
      <c r="Q101" t="str">
        <f>LEFT(N101,FIND("/",N101) - 1)</f>
        <v>theater</v>
      </c>
      <c r="R101" t="str">
        <f>MID(N101, FIND("/", N101) + 1, LEN(N101))</f>
        <v>plays</v>
      </c>
      <c r="S101" s="9">
        <f>(((J101/60)/60)/24)+DATE(1970,1,1)</f>
        <v>41968.25</v>
      </c>
      <c r="T101" s="9">
        <f>(((K101/60)/60)/24)+DATE(1970,1,1)</f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>
        <f>IF(G102 = 0, 0, E102/G102)</f>
        <v>1</v>
      </c>
      <c r="Q102" t="str">
        <f>LEFT(N102,FIND("/",N102) - 1)</f>
        <v>theater</v>
      </c>
      <c r="R102" t="str">
        <f>MID(N102, FIND("/", N102) + 1, LEN(N102))</f>
        <v>plays</v>
      </c>
      <c r="S102" s="9">
        <f>(((J102/60)/60)/24)+DATE(1970,1,1)</f>
        <v>40835.208333333336</v>
      </c>
      <c r="T102" s="9">
        <f>(((K102/60)/60)/24)+DATE(1970,1,1)</f>
        <v>40853.208333333336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>
        <f>IF(G103 = 0, 0, E103/G103)</f>
        <v>56.054878048780488</v>
      </c>
      <c r="Q103" t="str">
        <f>LEFT(N103,FIND("/",N103) - 1)</f>
        <v>music</v>
      </c>
      <c r="R103" t="str">
        <f>MID(N103, FIND("/", N103) + 1, LEN(N103))</f>
        <v>electric music</v>
      </c>
      <c r="S103" s="9">
        <f>(((J103/60)/60)/24)+DATE(1970,1,1)</f>
        <v>42056.25</v>
      </c>
      <c r="T103" s="9">
        <f>(((K103/60)/60)/24)+DATE(1970,1,1)</f>
        <v>42063.25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>
        <f>IF(G104 = 0, 0, E104/G104)</f>
        <v>31.017857142857142</v>
      </c>
      <c r="Q104" t="str">
        <f>LEFT(N104,FIND("/",N104) - 1)</f>
        <v>technology</v>
      </c>
      <c r="R104" t="str">
        <f>MID(N104, FIND("/", N104) + 1, LEN(N104))</f>
        <v>wearables</v>
      </c>
      <c r="S104" s="9">
        <f>(((J104/60)/60)/24)+DATE(1970,1,1)</f>
        <v>43234.208333333328</v>
      </c>
      <c r="T104" s="9">
        <f>(((K104/60)/60)/24)+DATE(1970,1,1)</f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>
        <f>IF(G105 = 0, 0, E105/G105)</f>
        <v>66.513513513513516</v>
      </c>
      <c r="Q105" t="str">
        <f>LEFT(N105,FIND("/",N105) - 1)</f>
        <v>music</v>
      </c>
      <c r="R105" t="str">
        <f>MID(N105, FIND("/", N105) + 1, LEN(N105))</f>
        <v>electric music</v>
      </c>
      <c r="S105" s="9">
        <f>(((J105/60)/60)/24)+DATE(1970,1,1)</f>
        <v>40475.208333333336</v>
      </c>
      <c r="T105" s="9">
        <f>(((K105/60)/60)/24)+DATE(1970,1,1)</f>
        <v>40484.208333333336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>
        <f>IF(G106 = 0, 0, E106/G106)</f>
        <v>89.005216484089729</v>
      </c>
      <c r="Q106" t="str">
        <f>LEFT(N106,FIND("/",N106) - 1)</f>
        <v>music</v>
      </c>
      <c r="R106" t="str">
        <f>MID(N106, FIND("/", N106) + 1, LEN(N106))</f>
        <v>indie rock</v>
      </c>
      <c r="S106" s="9">
        <f>(((J106/60)/60)/24)+DATE(1970,1,1)</f>
        <v>42878.208333333328</v>
      </c>
      <c r="T106" s="9">
        <f>(((K106/60)/60)/24)+DATE(1970,1,1)</f>
        <v>42879.208333333328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>
        <f>IF(G107 = 0, 0, E107/G107)</f>
        <v>103.46315789473684</v>
      </c>
      <c r="Q107" t="str">
        <f>LEFT(N107,FIND("/",N107) - 1)</f>
        <v>technology</v>
      </c>
      <c r="R107" t="str">
        <f>MID(N107, FIND("/", N107) + 1, LEN(N107))</f>
        <v>web</v>
      </c>
      <c r="S107" s="9">
        <f>(((J107/60)/60)/24)+DATE(1970,1,1)</f>
        <v>41366.208333333336</v>
      </c>
      <c r="T107" s="9">
        <f>(((K107/60)/60)/24)+DATE(1970,1,1)</f>
        <v>41384.208333333336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>
        <f>IF(G108 = 0, 0, E108/G108)</f>
        <v>95.278911564625844</v>
      </c>
      <c r="Q108" t="str">
        <f>LEFT(N108,FIND("/",N108) - 1)</f>
        <v>theater</v>
      </c>
      <c r="R108" t="str">
        <f>MID(N108, FIND("/", N108) + 1, LEN(N108))</f>
        <v>plays</v>
      </c>
      <c r="S108" s="9">
        <f>(((J108/60)/60)/24)+DATE(1970,1,1)</f>
        <v>43716.208333333328</v>
      </c>
      <c r="T108" s="9">
        <f>(((K108/60)/60)/24)+DATE(1970,1,1)</f>
        <v>43721.208333333328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>
        <f>IF(G109 = 0, 0, E109/G109)</f>
        <v>75.895348837209298</v>
      </c>
      <c r="Q109" t="str">
        <f>LEFT(N109,FIND("/",N109) - 1)</f>
        <v>theater</v>
      </c>
      <c r="R109" t="str">
        <f>MID(N109, FIND("/", N109) + 1, LEN(N109))</f>
        <v>plays</v>
      </c>
      <c r="S109" s="9">
        <f>(((J109/60)/60)/24)+DATE(1970,1,1)</f>
        <v>43213.208333333328</v>
      </c>
      <c r="T109" s="9">
        <f>(((K109/60)/60)/24)+DATE(1970,1,1)</f>
        <v>43230.208333333328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>
        <f>IF(G110 = 0, 0, E110/G110)</f>
        <v>107.57831325301204</v>
      </c>
      <c r="Q110" t="str">
        <f>LEFT(N110,FIND("/",N110) - 1)</f>
        <v>film &amp; video</v>
      </c>
      <c r="R110" t="str">
        <f>MID(N110, FIND("/", N110) + 1, LEN(N110))</f>
        <v>documentary</v>
      </c>
      <c r="S110" s="9">
        <f>(((J110/60)/60)/24)+DATE(1970,1,1)</f>
        <v>41005.208333333336</v>
      </c>
      <c r="T110" s="9">
        <f>(((K110/60)/60)/24)+DATE(1970,1,1)</f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>
        <f>IF(G111 = 0, 0, E111/G111)</f>
        <v>51.31666666666667</v>
      </c>
      <c r="Q111" t="str">
        <f>LEFT(N111,FIND("/",N111) - 1)</f>
        <v>film &amp; video</v>
      </c>
      <c r="R111" t="str">
        <f>MID(N111, FIND("/", N111) + 1, LEN(N111))</f>
        <v>television</v>
      </c>
      <c r="S111" s="9">
        <f>(((J111/60)/60)/24)+DATE(1970,1,1)</f>
        <v>41651.25</v>
      </c>
      <c r="T111" s="9">
        <f>(((K111/60)/60)/24)+DATE(1970,1,1)</f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>
        <f>IF(G112 = 0, 0, E112/G112)</f>
        <v>71.983108108108112</v>
      </c>
      <c r="Q112" t="str">
        <f>LEFT(N112,FIND("/",N112) - 1)</f>
        <v>food</v>
      </c>
      <c r="R112" t="str">
        <f>MID(N112, FIND("/", N112) + 1, LEN(N112))</f>
        <v>food trucks</v>
      </c>
      <c r="S112" s="9">
        <f>(((J112/60)/60)/24)+DATE(1970,1,1)</f>
        <v>43354.208333333328</v>
      </c>
      <c r="T112" s="9">
        <f>(((K112/60)/60)/24)+DATE(1970,1,1)</f>
        <v>43373.208333333328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>
        <f>IF(G113 = 0, 0, E113/G113)</f>
        <v>108.95414201183432</v>
      </c>
      <c r="Q113" t="str">
        <f>LEFT(N113,FIND("/",N113) - 1)</f>
        <v>publishing</v>
      </c>
      <c r="R113" t="str">
        <f>MID(N113, FIND("/", N113) + 1, LEN(N113))</f>
        <v>radio &amp; podcasts</v>
      </c>
      <c r="S113" s="9">
        <f>(((J113/60)/60)/24)+DATE(1970,1,1)</f>
        <v>41174.208333333336</v>
      </c>
      <c r="T113" s="9">
        <f>(((K113/60)/60)/24)+DATE(1970,1,1)</f>
        <v>41180.208333333336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>
        <f>IF(G114 = 0, 0, E114/G114)</f>
        <v>35</v>
      </c>
      <c r="Q114" t="str">
        <f>LEFT(N114,FIND("/",N114) - 1)</f>
        <v>technology</v>
      </c>
      <c r="R114" t="str">
        <f>MID(N114, FIND("/", N114) + 1, LEN(N114))</f>
        <v>web</v>
      </c>
      <c r="S114" s="9">
        <f>(((J114/60)/60)/24)+DATE(1970,1,1)</f>
        <v>41875.208333333336</v>
      </c>
      <c r="T114" s="9">
        <f>(((K114/60)/60)/24)+DATE(1970,1,1)</f>
        <v>41890.208333333336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>
        <f>IF(G115 = 0, 0, E115/G115)</f>
        <v>94.938931297709928</v>
      </c>
      <c r="Q115" t="str">
        <f>LEFT(N115,FIND("/",N115) - 1)</f>
        <v>food</v>
      </c>
      <c r="R115" t="str">
        <f>MID(N115, FIND("/", N115) + 1, LEN(N115))</f>
        <v>food trucks</v>
      </c>
      <c r="S115" s="9">
        <f>(((J115/60)/60)/24)+DATE(1970,1,1)</f>
        <v>42990.208333333328</v>
      </c>
      <c r="T115" s="9">
        <f>(((K115/60)/60)/24)+DATE(1970,1,1)</f>
        <v>42997.208333333328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>
        <f>IF(G116 = 0, 0, E116/G116)</f>
        <v>109.65079365079364</v>
      </c>
      <c r="Q116" t="str">
        <f>LEFT(N116,FIND("/",N116) - 1)</f>
        <v>technology</v>
      </c>
      <c r="R116" t="str">
        <f>MID(N116, FIND("/", N116) + 1, LEN(N116))</f>
        <v>wearables</v>
      </c>
      <c r="S116" s="9">
        <f>(((J116/60)/60)/24)+DATE(1970,1,1)</f>
        <v>43564.208333333328</v>
      </c>
      <c r="T116" s="9">
        <f>(((K116/60)/60)/24)+DATE(1970,1,1)</f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>
        <f>IF(G117 = 0, 0, E117/G117)</f>
        <v>44.001815980629537</v>
      </c>
      <c r="Q117" t="str">
        <f>LEFT(N117,FIND("/",N117) - 1)</f>
        <v>publishing</v>
      </c>
      <c r="R117" t="str">
        <f>MID(N117, FIND("/", N117) + 1, LEN(N117))</f>
        <v>fiction</v>
      </c>
      <c r="S117" s="9">
        <f>(((J117/60)/60)/24)+DATE(1970,1,1)</f>
        <v>43056.25</v>
      </c>
      <c r="T117" s="9">
        <f>(((K117/60)/60)/24)+DATE(1970,1,1)</f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>
        <f>IF(G118 = 0, 0, E118/G118)</f>
        <v>86.794520547945211</v>
      </c>
      <c r="Q118" t="str">
        <f>LEFT(N118,FIND("/",N118) - 1)</f>
        <v>theater</v>
      </c>
      <c r="R118" t="str">
        <f>MID(N118, FIND("/", N118) + 1, LEN(N118))</f>
        <v>plays</v>
      </c>
      <c r="S118" s="9">
        <f>(((J118/60)/60)/24)+DATE(1970,1,1)</f>
        <v>42265.208333333328</v>
      </c>
      <c r="T118" s="9">
        <f>(((K118/60)/60)/24)+DATE(1970,1,1)</f>
        <v>42266.208333333328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>
        <f>IF(G119 = 0, 0, E119/G119)</f>
        <v>30.992727272727272</v>
      </c>
      <c r="Q119" t="str">
        <f>LEFT(N119,FIND("/",N119) - 1)</f>
        <v>film &amp; video</v>
      </c>
      <c r="R119" t="str">
        <f>MID(N119, FIND("/", N119) + 1, LEN(N119))</f>
        <v>television</v>
      </c>
      <c r="S119" s="9">
        <f>(((J119/60)/60)/24)+DATE(1970,1,1)</f>
        <v>40808.208333333336</v>
      </c>
      <c r="T119" s="9">
        <f>(((K119/60)/60)/24)+DATE(1970,1,1)</f>
        <v>40814.208333333336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>
        <f>IF(G120 = 0, 0, E120/G120)</f>
        <v>94.791044776119406</v>
      </c>
      <c r="Q120" t="str">
        <f>LEFT(N120,FIND("/",N120) - 1)</f>
        <v>photography</v>
      </c>
      <c r="R120" t="str">
        <f>MID(N120, FIND("/", N120) + 1, LEN(N120))</f>
        <v>photography books</v>
      </c>
      <c r="S120" s="9">
        <f>(((J120/60)/60)/24)+DATE(1970,1,1)</f>
        <v>41665.25</v>
      </c>
      <c r="T120" s="9">
        <f>(((K120/60)/60)/24)+DATE(1970,1,1)</f>
        <v>41671.25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>
        <f>IF(G121 = 0, 0, E121/G121)</f>
        <v>69.79220779220779</v>
      </c>
      <c r="Q121" t="str">
        <f>LEFT(N121,FIND("/",N121) - 1)</f>
        <v>film &amp; video</v>
      </c>
      <c r="R121" t="str">
        <f>MID(N121, FIND("/", N121) + 1, LEN(N121))</f>
        <v>documentary</v>
      </c>
      <c r="S121" s="9">
        <f>(((J121/60)/60)/24)+DATE(1970,1,1)</f>
        <v>41806.208333333336</v>
      </c>
      <c r="T121" s="9">
        <f>(((K121/60)/60)/24)+DATE(1970,1,1)</f>
        <v>41823.208333333336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>
        <f>IF(G122 = 0, 0, E122/G122)</f>
        <v>63.003367003367003</v>
      </c>
      <c r="Q122" t="str">
        <f>LEFT(N122,FIND("/",N122) - 1)</f>
        <v>games</v>
      </c>
      <c r="R122" t="str">
        <f>MID(N122, FIND("/", N122) + 1, LEN(N122))</f>
        <v>mobile games</v>
      </c>
      <c r="S122" s="9">
        <f>(((J122/60)/60)/24)+DATE(1970,1,1)</f>
        <v>42111.208333333328</v>
      </c>
      <c r="T122" s="9">
        <f>(((K122/60)/60)/24)+DATE(1970,1,1)</f>
        <v>42115.208333333328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>
        <f>IF(G123 = 0, 0, E123/G123)</f>
        <v>110.0343300110742</v>
      </c>
      <c r="Q123" t="str">
        <f>LEFT(N123,FIND("/",N123) - 1)</f>
        <v>games</v>
      </c>
      <c r="R123" t="str">
        <f>MID(N123, FIND("/", N123) + 1, LEN(N123))</f>
        <v>video games</v>
      </c>
      <c r="S123" s="9">
        <f>(((J123/60)/60)/24)+DATE(1970,1,1)</f>
        <v>41917.208333333336</v>
      </c>
      <c r="T123" s="9">
        <f>(((K123/60)/60)/24)+DATE(1970,1,1)</f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>
        <f>IF(G124 = 0, 0, E124/G124)</f>
        <v>25.997933274284026</v>
      </c>
      <c r="Q124" t="str">
        <f>LEFT(N124,FIND("/",N124) - 1)</f>
        <v>publishing</v>
      </c>
      <c r="R124" t="str">
        <f>MID(N124, FIND("/", N124) + 1, LEN(N124))</f>
        <v>fiction</v>
      </c>
      <c r="S124" s="9">
        <f>(((J124/60)/60)/24)+DATE(1970,1,1)</f>
        <v>41970.25</v>
      </c>
      <c r="T124" s="9">
        <f>(((K124/60)/60)/24)+DATE(1970,1,1)</f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>
        <f>IF(G125 = 0, 0, E125/G125)</f>
        <v>49.987915407854985</v>
      </c>
      <c r="Q125" t="str">
        <f>LEFT(N125,FIND("/",N125) - 1)</f>
        <v>theater</v>
      </c>
      <c r="R125" t="str">
        <f>MID(N125, FIND("/", N125) + 1, LEN(N125))</f>
        <v>plays</v>
      </c>
      <c r="S125" s="9">
        <f>(((J125/60)/60)/24)+DATE(1970,1,1)</f>
        <v>42332.25</v>
      </c>
      <c r="T125" s="9">
        <f>(((K125/60)/60)/24)+DATE(1970,1,1)</f>
        <v>42335.25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>
        <f>IF(G126 = 0, 0, E126/G126)</f>
        <v>101.72340425531915</v>
      </c>
      <c r="Q126" t="str">
        <f>LEFT(N126,FIND("/",N126) - 1)</f>
        <v>photography</v>
      </c>
      <c r="R126" t="str">
        <f>MID(N126, FIND("/", N126) + 1, LEN(N126))</f>
        <v>photography books</v>
      </c>
      <c r="S126" s="9">
        <f>(((J126/60)/60)/24)+DATE(1970,1,1)</f>
        <v>43598.208333333328</v>
      </c>
      <c r="T126" s="9">
        <f>(((K126/60)/60)/24)+DATE(1970,1,1)</f>
        <v>43651.208333333328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>
        <f>IF(G127 = 0, 0, E127/G127)</f>
        <v>47.083333333333336</v>
      </c>
      <c r="Q127" t="str">
        <f>LEFT(N127,FIND("/",N127) - 1)</f>
        <v>theater</v>
      </c>
      <c r="R127" t="str">
        <f>MID(N127, FIND("/", N127) + 1, LEN(N127))</f>
        <v>plays</v>
      </c>
      <c r="S127" s="9">
        <f>(((J127/60)/60)/24)+DATE(1970,1,1)</f>
        <v>43362.208333333328</v>
      </c>
      <c r="T127" s="9">
        <f>(((K127/60)/60)/24)+DATE(1970,1,1)</f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>
        <f>IF(G128 = 0, 0, E128/G128)</f>
        <v>89.944444444444443</v>
      </c>
      <c r="Q128" t="str">
        <f>LEFT(N128,FIND("/",N128) - 1)</f>
        <v>theater</v>
      </c>
      <c r="R128" t="str">
        <f>MID(N128, FIND("/", N128) + 1, LEN(N128))</f>
        <v>plays</v>
      </c>
      <c r="S128" s="9">
        <f>(((J128/60)/60)/24)+DATE(1970,1,1)</f>
        <v>42596.208333333328</v>
      </c>
      <c r="T128" s="9">
        <f>(((K128/60)/60)/24)+DATE(1970,1,1)</f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>
        <f>IF(G129 = 0, 0, E129/G129)</f>
        <v>78.96875</v>
      </c>
      <c r="Q129" t="str">
        <f>LEFT(N129,FIND("/",N129) - 1)</f>
        <v>theater</v>
      </c>
      <c r="R129" t="str">
        <f>MID(N129, FIND("/", N129) + 1, LEN(N129))</f>
        <v>plays</v>
      </c>
      <c r="S129" s="9">
        <f>(((J129/60)/60)/24)+DATE(1970,1,1)</f>
        <v>40310.208333333336</v>
      </c>
      <c r="T129" s="9">
        <f>(((K129/60)/60)/24)+DATE(1970,1,1)</f>
        <v>40313.208333333336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>
        <f>IF(G130 = 0, 0, E130/G130)</f>
        <v>80.067669172932327</v>
      </c>
      <c r="Q130" t="str">
        <f>LEFT(N130,FIND("/",N130) - 1)</f>
        <v>music</v>
      </c>
      <c r="R130" t="str">
        <f>MID(N130, FIND("/", N130) + 1, LEN(N130))</f>
        <v>rock</v>
      </c>
      <c r="S130" s="9">
        <f>(((J130/60)/60)/24)+DATE(1970,1,1)</f>
        <v>40417.208333333336</v>
      </c>
      <c r="T130" s="9">
        <f>(((K130/60)/60)/24)+DATE(1970,1,1)</f>
        <v>40430.208333333336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>
        <f>IF(G131 = 0, 0, E131/G131)</f>
        <v>86.472727272727269</v>
      </c>
      <c r="Q131" t="str">
        <f>LEFT(N131,FIND("/",N131) - 1)</f>
        <v>food</v>
      </c>
      <c r="R131" t="str">
        <f>MID(N131, FIND("/", N131) + 1, LEN(N131))</f>
        <v>food trucks</v>
      </c>
      <c r="S131" s="9">
        <f>(((J131/60)/60)/24)+DATE(1970,1,1)</f>
        <v>42038.25</v>
      </c>
      <c r="T131" s="9">
        <f>(((K131/60)/60)/24)+DATE(1970,1,1)</f>
        <v>42063.25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>
        <f>IF(G132 = 0, 0, E132/G132)</f>
        <v>28.001876172607879</v>
      </c>
      <c r="Q132" t="str">
        <f>LEFT(N132,FIND("/",N132) - 1)</f>
        <v>film &amp; video</v>
      </c>
      <c r="R132" t="str">
        <f>MID(N132, FIND("/", N132) + 1, LEN(N132))</f>
        <v>drama</v>
      </c>
      <c r="S132" s="9">
        <f>(((J132/60)/60)/24)+DATE(1970,1,1)</f>
        <v>40842.208333333336</v>
      </c>
      <c r="T132" s="9">
        <f>(((K132/60)/60)/24)+DATE(1970,1,1)</f>
        <v>40858.25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>
        <f>IF(G133 = 0, 0, E133/G133)</f>
        <v>67.996725337699544</v>
      </c>
      <c r="Q133" t="str">
        <f>LEFT(N133,FIND("/",N133) - 1)</f>
        <v>technology</v>
      </c>
      <c r="R133" t="str">
        <f>MID(N133, FIND("/", N133) + 1, LEN(N133))</f>
        <v>web</v>
      </c>
      <c r="S133" s="9">
        <f>(((J133/60)/60)/24)+DATE(1970,1,1)</f>
        <v>41607.25</v>
      </c>
      <c r="T133" s="9">
        <f>(((K133/60)/60)/24)+DATE(1970,1,1)</f>
        <v>41620.25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>
        <f>IF(G134 = 0, 0, E134/G134)</f>
        <v>43.078651685393261</v>
      </c>
      <c r="Q134" t="str">
        <f>LEFT(N134,FIND("/",N134) - 1)</f>
        <v>theater</v>
      </c>
      <c r="R134" t="str">
        <f>MID(N134, FIND("/", N134) + 1, LEN(N134))</f>
        <v>plays</v>
      </c>
      <c r="S134" s="9">
        <f>(((J134/60)/60)/24)+DATE(1970,1,1)</f>
        <v>43112.25</v>
      </c>
      <c r="T134" s="9">
        <f>(((K134/60)/60)/24)+DATE(1970,1,1)</f>
        <v>43128.25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>
        <f>IF(G135 = 0, 0, E135/G135)</f>
        <v>87.95597484276729</v>
      </c>
      <c r="Q135" t="str">
        <f>LEFT(N135,FIND("/",N135) - 1)</f>
        <v>music</v>
      </c>
      <c r="R135" t="str">
        <f>MID(N135, FIND("/", N135) + 1, LEN(N135))</f>
        <v>world music</v>
      </c>
      <c r="S135" s="9">
        <f>(((J135/60)/60)/24)+DATE(1970,1,1)</f>
        <v>40767.208333333336</v>
      </c>
      <c r="T135" s="9">
        <f>(((K135/60)/60)/24)+DATE(1970,1,1)</f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>
        <f>IF(G136 = 0, 0, E136/G136)</f>
        <v>94.987234042553197</v>
      </c>
      <c r="Q136" t="str">
        <f>LEFT(N136,FIND("/",N136) - 1)</f>
        <v>film &amp; video</v>
      </c>
      <c r="R136" t="str">
        <f>MID(N136, FIND("/", N136) + 1, LEN(N136))</f>
        <v>documentary</v>
      </c>
      <c r="S136" s="9">
        <f>(((J136/60)/60)/24)+DATE(1970,1,1)</f>
        <v>40713.208333333336</v>
      </c>
      <c r="T136" s="9">
        <f>(((K136/60)/60)/24)+DATE(1970,1,1)</f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>
        <f>IF(G137 = 0, 0, E137/G137)</f>
        <v>46.905982905982903</v>
      </c>
      <c r="Q137" t="str">
        <f>LEFT(N137,FIND("/",N137) - 1)</f>
        <v>theater</v>
      </c>
      <c r="R137" t="str">
        <f>MID(N137, FIND("/", N137) + 1, LEN(N137))</f>
        <v>plays</v>
      </c>
      <c r="S137" s="9">
        <f>(((J137/60)/60)/24)+DATE(1970,1,1)</f>
        <v>41340.25</v>
      </c>
      <c r="T137" s="9">
        <f>(((K137/60)/60)/24)+DATE(1970,1,1)</f>
        <v>41345.208333333336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>
        <f>IF(G138 = 0, 0, E138/G138)</f>
        <v>46.913793103448278</v>
      </c>
      <c r="Q138" t="str">
        <f>LEFT(N138,FIND("/",N138) - 1)</f>
        <v>film &amp; video</v>
      </c>
      <c r="R138" t="str">
        <f>MID(N138, FIND("/", N138) + 1, LEN(N138))</f>
        <v>drama</v>
      </c>
      <c r="S138" s="9">
        <f>(((J138/60)/60)/24)+DATE(1970,1,1)</f>
        <v>41797.208333333336</v>
      </c>
      <c r="T138" s="9">
        <f>(((K138/60)/60)/24)+DATE(1970,1,1)</f>
        <v>41809.208333333336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>
        <f>IF(G139 = 0, 0, E139/G139)</f>
        <v>94.24</v>
      </c>
      <c r="Q139" t="str">
        <f>LEFT(N139,FIND("/",N139) - 1)</f>
        <v>publishing</v>
      </c>
      <c r="R139" t="str">
        <f>MID(N139, FIND("/", N139) + 1, LEN(N139))</f>
        <v>nonfiction</v>
      </c>
      <c r="S139" s="9">
        <f>(((J139/60)/60)/24)+DATE(1970,1,1)</f>
        <v>40457.208333333336</v>
      </c>
      <c r="T139" s="9">
        <f>(((K139/60)/60)/24)+DATE(1970,1,1)</f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>
        <f>IF(G140 = 0, 0, E140/G140)</f>
        <v>80.139130434782615</v>
      </c>
      <c r="Q140" t="str">
        <f>LEFT(N140,FIND("/",N140) - 1)</f>
        <v>games</v>
      </c>
      <c r="R140" t="str">
        <f>MID(N140, FIND("/", N140) + 1, LEN(N140))</f>
        <v>mobile games</v>
      </c>
      <c r="S140" s="9">
        <f>(((J140/60)/60)/24)+DATE(1970,1,1)</f>
        <v>41180.208333333336</v>
      </c>
      <c r="T140" s="9">
        <f>(((K140/60)/60)/24)+DATE(1970,1,1)</f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>
        <f>IF(G141 = 0, 0, E141/G141)</f>
        <v>59.036809815950917</v>
      </c>
      <c r="Q141" t="str">
        <f>LEFT(N141,FIND("/",N141) - 1)</f>
        <v>technology</v>
      </c>
      <c r="R141" t="str">
        <f>MID(N141, FIND("/", N141) + 1, LEN(N141))</f>
        <v>wearables</v>
      </c>
      <c r="S141" s="9">
        <f>(((J141/60)/60)/24)+DATE(1970,1,1)</f>
        <v>42115.208333333328</v>
      </c>
      <c r="T141" s="9">
        <f>(((K141/60)/60)/24)+DATE(1970,1,1)</f>
        <v>42131.208333333328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>
        <f>IF(G142 = 0, 0, E142/G142)</f>
        <v>65.989247311827953</v>
      </c>
      <c r="Q142" t="str">
        <f>LEFT(N142,FIND("/",N142) - 1)</f>
        <v>film &amp; video</v>
      </c>
      <c r="R142" t="str">
        <f>MID(N142, FIND("/", N142) + 1, LEN(N142))</f>
        <v>documentary</v>
      </c>
      <c r="S142" s="9">
        <f>(((J142/60)/60)/24)+DATE(1970,1,1)</f>
        <v>43156.25</v>
      </c>
      <c r="T142" s="9">
        <f>(((K142/60)/60)/24)+DATE(1970,1,1)</f>
        <v>43161.25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>
        <f>IF(G143 = 0, 0, E143/G143)</f>
        <v>60.992530345471522</v>
      </c>
      <c r="Q143" t="str">
        <f>LEFT(N143,FIND("/",N143) - 1)</f>
        <v>technology</v>
      </c>
      <c r="R143" t="str">
        <f>MID(N143, FIND("/", N143) + 1, LEN(N143))</f>
        <v>web</v>
      </c>
      <c r="S143" s="9">
        <f>(((J143/60)/60)/24)+DATE(1970,1,1)</f>
        <v>42167.208333333328</v>
      </c>
      <c r="T143" s="9">
        <f>(((K143/60)/60)/24)+DATE(1970,1,1)</f>
        <v>42173.208333333328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>
        <f>IF(G144 = 0, 0, E144/G144)</f>
        <v>98.307692307692307</v>
      </c>
      <c r="Q144" t="str">
        <f>LEFT(N144,FIND("/",N144) - 1)</f>
        <v>technology</v>
      </c>
      <c r="R144" t="str">
        <f>MID(N144, FIND("/", N144) + 1, LEN(N144))</f>
        <v>web</v>
      </c>
      <c r="S144" s="9">
        <f>(((J144/60)/60)/24)+DATE(1970,1,1)</f>
        <v>41005.208333333336</v>
      </c>
      <c r="T144" s="9">
        <f>(((K144/60)/60)/24)+DATE(1970,1,1)</f>
        <v>41046.208333333336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>
        <f>IF(G145 = 0, 0, E145/G145)</f>
        <v>104.6</v>
      </c>
      <c r="Q145" t="str">
        <f>LEFT(N145,FIND("/",N145) - 1)</f>
        <v>music</v>
      </c>
      <c r="R145" t="str">
        <f>MID(N145, FIND("/", N145) + 1, LEN(N145))</f>
        <v>indie rock</v>
      </c>
      <c r="S145" s="9">
        <f>(((J145/60)/60)/24)+DATE(1970,1,1)</f>
        <v>40357.208333333336</v>
      </c>
      <c r="T145" s="9">
        <f>(((K145/60)/60)/24)+DATE(1970,1,1)</f>
        <v>40377.208333333336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>
        <f>IF(G146 = 0, 0, E146/G146)</f>
        <v>86.066666666666663</v>
      </c>
      <c r="Q146" t="str">
        <f>LEFT(N146,FIND("/",N146) - 1)</f>
        <v>theater</v>
      </c>
      <c r="R146" t="str">
        <f>MID(N146, FIND("/", N146) + 1, LEN(N146))</f>
        <v>plays</v>
      </c>
      <c r="S146" s="9">
        <f>(((J146/60)/60)/24)+DATE(1970,1,1)</f>
        <v>43633.208333333328</v>
      </c>
      <c r="T146" s="9">
        <f>(((K146/60)/60)/24)+DATE(1970,1,1)</f>
        <v>43641.208333333328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>
        <f>IF(G147 = 0, 0, E147/G147)</f>
        <v>76.989583333333329</v>
      </c>
      <c r="Q147" t="str">
        <f>LEFT(N147,FIND("/",N147) - 1)</f>
        <v>technology</v>
      </c>
      <c r="R147" t="str">
        <f>MID(N147, FIND("/", N147) + 1, LEN(N147))</f>
        <v>wearables</v>
      </c>
      <c r="S147" s="9">
        <f>(((J147/60)/60)/24)+DATE(1970,1,1)</f>
        <v>41889.208333333336</v>
      </c>
      <c r="T147" s="9">
        <f>(((K147/60)/60)/24)+DATE(1970,1,1)</f>
        <v>41894.208333333336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>
        <f>IF(G148 = 0, 0, E148/G148)</f>
        <v>29.764705882352942</v>
      </c>
      <c r="Q148" t="str">
        <f>LEFT(N148,FIND("/",N148) - 1)</f>
        <v>theater</v>
      </c>
      <c r="R148" t="str">
        <f>MID(N148, FIND("/", N148) + 1, LEN(N148))</f>
        <v>plays</v>
      </c>
      <c r="S148" s="9">
        <f>(((J148/60)/60)/24)+DATE(1970,1,1)</f>
        <v>40855.25</v>
      </c>
      <c r="T148" s="9">
        <f>(((K148/60)/60)/24)+DATE(1970,1,1)</f>
        <v>40875.25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>
        <f>IF(G149 = 0, 0, E149/G149)</f>
        <v>46.91959798994975</v>
      </c>
      <c r="Q149" t="str">
        <f>LEFT(N149,FIND("/",N149) - 1)</f>
        <v>theater</v>
      </c>
      <c r="R149" t="str">
        <f>MID(N149, FIND("/", N149) + 1, LEN(N149))</f>
        <v>plays</v>
      </c>
      <c r="S149" s="9">
        <f>(((J149/60)/60)/24)+DATE(1970,1,1)</f>
        <v>42534.208333333328</v>
      </c>
      <c r="T149" s="9">
        <f>(((K149/60)/60)/24)+DATE(1970,1,1)</f>
        <v>42540.208333333328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>
        <f>IF(G150 = 0, 0, E150/G150)</f>
        <v>105.18691588785046</v>
      </c>
      <c r="Q150" t="str">
        <f>LEFT(N150,FIND("/",N150) - 1)</f>
        <v>technology</v>
      </c>
      <c r="R150" t="str">
        <f>MID(N150, FIND("/", N150) + 1, LEN(N150))</f>
        <v>wearables</v>
      </c>
      <c r="S150" s="9">
        <f>(((J150/60)/60)/24)+DATE(1970,1,1)</f>
        <v>42941.208333333328</v>
      </c>
      <c r="T150" s="9">
        <f>(((K150/60)/60)/24)+DATE(1970,1,1)</f>
        <v>42950.208333333328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>
        <f>IF(G151 = 0, 0, E151/G151)</f>
        <v>69.907692307692301</v>
      </c>
      <c r="Q151" t="str">
        <f>LEFT(N151,FIND("/",N151) - 1)</f>
        <v>music</v>
      </c>
      <c r="R151" t="str">
        <f>MID(N151, FIND("/", N151) + 1, LEN(N151))</f>
        <v>indie rock</v>
      </c>
      <c r="S151" s="9">
        <f>(((J151/60)/60)/24)+DATE(1970,1,1)</f>
        <v>41275.25</v>
      </c>
      <c r="T151" s="9">
        <f>(((K151/60)/60)/24)+DATE(1970,1,1)</f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>
        <f>IF(G152 = 0, 0, E152/G152)</f>
        <v>1</v>
      </c>
      <c r="Q152" t="str">
        <f>LEFT(N152,FIND("/",N152) - 1)</f>
        <v>music</v>
      </c>
      <c r="R152" t="str">
        <f>MID(N152, FIND("/", N152) + 1, LEN(N152))</f>
        <v>rock</v>
      </c>
      <c r="S152" s="9">
        <f>(((J152/60)/60)/24)+DATE(1970,1,1)</f>
        <v>43450.25</v>
      </c>
      <c r="T152" s="9">
        <f>(((K152/60)/60)/24)+DATE(1970,1,1)</f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>
        <f>IF(G153 = 0, 0, E153/G153)</f>
        <v>60.011588275391958</v>
      </c>
      <c r="Q153" t="str">
        <f>LEFT(N153,FIND("/",N153) - 1)</f>
        <v>music</v>
      </c>
      <c r="R153" t="str">
        <f>MID(N153, FIND("/", N153) + 1, LEN(N153))</f>
        <v>electric music</v>
      </c>
      <c r="S153" s="9">
        <f>(((J153/60)/60)/24)+DATE(1970,1,1)</f>
        <v>41799.208333333336</v>
      </c>
      <c r="T153" s="9">
        <f>(((K153/60)/60)/24)+DATE(1970,1,1)</f>
        <v>41850.208333333336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>
        <f>IF(G154 = 0, 0, E154/G154)</f>
        <v>52.006220379146917</v>
      </c>
      <c r="Q154" t="str">
        <f>LEFT(N154,FIND("/",N154) - 1)</f>
        <v>music</v>
      </c>
      <c r="R154" t="str">
        <f>MID(N154, FIND("/", N154) + 1, LEN(N154))</f>
        <v>indie rock</v>
      </c>
      <c r="S154" s="9">
        <f>(((J154/60)/60)/24)+DATE(1970,1,1)</f>
        <v>42783.25</v>
      </c>
      <c r="T154" s="9">
        <f>(((K154/60)/60)/24)+DATE(1970,1,1)</f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>
        <f>IF(G155 = 0, 0, E155/G155)</f>
        <v>31.000176025347649</v>
      </c>
      <c r="Q155" t="str">
        <f>LEFT(N155,FIND("/",N155) - 1)</f>
        <v>theater</v>
      </c>
      <c r="R155" t="str">
        <f>MID(N155, FIND("/", N155) + 1, LEN(N155))</f>
        <v>plays</v>
      </c>
      <c r="S155" s="9">
        <f>(((J155/60)/60)/24)+DATE(1970,1,1)</f>
        <v>41201.208333333336</v>
      </c>
      <c r="T155" s="9">
        <f>(((K155/60)/60)/24)+DATE(1970,1,1)</f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>
        <f>IF(G156 = 0, 0, E156/G156)</f>
        <v>95.042492917847028</v>
      </c>
      <c r="Q156" t="str">
        <f>LEFT(N156,FIND("/",N156) - 1)</f>
        <v>music</v>
      </c>
      <c r="R156" t="str">
        <f>MID(N156, FIND("/", N156) + 1, LEN(N156))</f>
        <v>indie rock</v>
      </c>
      <c r="S156" s="9">
        <f>(((J156/60)/60)/24)+DATE(1970,1,1)</f>
        <v>42502.208333333328</v>
      </c>
      <c r="T156" s="9">
        <f>(((K156/60)/60)/24)+DATE(1970,1,1)</f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>
        <f>IF(G157 = 0, 0, E157/G157)</f>
        <v>75.968174204355108</v>
      </c>
      <c r="Q157" t="str">
        <f>LEFT(N157,FIND("/",N157) - 1)</f>
        <v>theater</v>
      </c>
      <c r="R157" t="str">
        <f>MID(N157, FIND("/", N157) + 1, LEN(N157))</f>
        <v>plays</v>
      </c>
      <c r="S157" s="9">
        <f>(((J157/60)/60)/24)+DATE(1970,1,1)</f>
        <v>40262.208333333336</v>
      </c>
      <c r="T157" s="9">
        <f>(((K157/60)/60)/24)+DATE(1970,1,1)</f>
        <v>40277.208333333336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>
        <f>IF(G158 = 0, 0, E158/G158)</f>
        <v>71.013192612137203</v>
      </c>
      <c r="Q158" t="str">
        <f>LEFT(N158,FIND("/",N158) - 1)</f>
        <v>music</v>
      </c>
      <c r="R158" t="str">
        <f>MID(N158, FIND("/", N158) + 1, LEN(N158))</f>
        <v>rock</v>
      </c>
      <c r="S158" s="9">
        <f>(((J158/60)/60)/24)+DATE(1970,1,1)</f>
        <v>43743.208333333328</v>
      </c>
      <c r="T158" s="9">
        <f>(((K158/60)/60)/24)+DATE(1970,1,1)</f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>
        <f>IF(G159 = 0, 0, E159/G159)</f>
        <v>73.733333333333334</v>
      </c>
      <c r="Q159" t="str">
        <f>LEFT(N159,FIND("/",N159) - 1)</f>
        <v>photography</v>
      </c>
      <c r="R159" t="str">
        <f>MID(N159, FIND("/", N159) + 1, LEN(N159))</f>
        <v>photography books</v>
      </c>
      <c r="S159" s="9">
        <f>(((J159/60)/60)/24)+DATE(1970,1,1)</f>
        <v>41638.25</v>
      </c>
      <c r="T159" s="9">
        <f>(((K159/60)/60)/24)+DATE(1970,1,1)</f>
        <v>41650.25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>
        <f>IF(G160 = 0, 0, E160/G160)</f>
        <v>113.17073170731707</v>
      </c>
      <c r="Q160" t="str">
        <f>LEFT(N160,FIND("/",N160) - 1)</f>
        <v>music</v>
      </c>
      <c r="R160" t="str">
        <f>MID(N160, FIND("/", N160) + 1, LEN(N160))</f>
        <v>rock</v>
      </c>
      <c r="S160" s="9">
        <f>(((J160/60)/60)/24)+DATE(1970,1,1)</f>
        <v>42346.25</v>
      </c>
      <c r="T160" s="9">
        <f>(((K160/60)/60)/24)+DATE(1970,1,1)</f>
        <v>42347.25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>
        <f>IF(G161 = 0, 0, E161/G161)</f>
        <v>105.00933552992861</v>
      </c>
      <c r="Q161" t="str">
        <f>LEFT(N161,FIND("/",N161) - 1)</f>
        <v>theater</v>
      </c>
      <c r="R161" t="str">
        <f>MID(N161, FIND("/", N161) + 1, LEN(N161))</f>
        <v>plays</v>
      </c>
      <c r="S161" s="9">
        <f>(((J161/60)/60)/24)+DATE(1970,1,1)</f>
        <v>43551.208333333328</v>
      </c>
      <c r="T161" s="9">
        <f>(((K161/60)/60)/24)+DATE(1970,1,1)</f>
        <v>43569.208333333328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>
        <f>IF(G162 = 0, 0, E162/G162)</f>
        <v>79.176829268292678</v>
      </c>
      <c r="Q162" t="str">
        <f>LEFT(N162,FIND("/",N162) - 1)</f>
        <v>technology</v>
      </c>
      <c r="R162" t="str">
        <f>MID(N162, FIND("/", N162) + 1, LEN(N162))</f>
        <v>wearables</v>
      </c>
      <c r="S162" s="9">
        <f>(((J162/60)/60)/24)+DATE(1970,1,1)</f>
        <v>43582.208333333328</v>
      </c>
      <c r="T162" s="9">
        <f>(((K162/60)/60)/24)+DATE(1970,1,1)</f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>
        <f>IF(G163 = 0, 0, E163/G163)</f>
        <v>57.333333333333336</v>
      </c>
      <c r="Q163" t="str">
        <f>LEFT(N163,FIND("/",N163) - 1)</f>
        <v>technology</v>
      </c>
      <c r="R163" t="str">
        <f>MID(N163, FIND("/", N163) + 1, LEN(N163))</f>
        <v>web</v>
      </c>
      <c r="S163" s="9">
        <f>(((J163/60)/60)/24)+DATE(1970,1,1)</f>
        <v>42270.208333333328</v>
      </c>
      <c r="T163" s="9">
        <f>(((K163/60)/60)/24)+DATE(1970,1,1)</f>
        <v>42276.208333333328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>
        <f>IF(G164 = 0, 0, E164/G164)</f>
        <v>58.178343949044589</v>
      </c>
      <c r="Q164" t="str">
        <f>LEFT(N164,FIND("/",N164) - 1)</f>
        <v>music</v>
      </c>
      <c r="R164" t="str">
        <f>MID(N164, FIND("/", N164) + 1, LEN(N164))</f>
        <v>rock</v>
      </c>
      <c r="S164" s="9">
        <f>(((J164/60)/60)/24)+DATE(1970,1,1)</f>
        <v>43442.25</v>
      </c>
      <c r="T164" s="9">
        <f>(((K164/60)/60)/24)+DATE(1970,1,1)</f>
        <v>43472.25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>
        <f>IF(G165 = 0, 0, E165/G165)</f>
        <v>36.032520325203251</v>
      </c>
      <c r="Q165" t="str">
        <f>LEFT(N165,FIND("/",N165) - 1)</f>
        <v>photography</v>
      </c>
      <c r="R165" t="str">
        <f>MID(N165, FIND("/", N165) + 1, LEN(N165))</f>
        <v>photography books</v>
      </c>
      <c r="S165" s="9">
        <f>(((J165/60)/60)/24)+DATE(1970,1,1)</f>
        <v>43028.208333333328</v>
      </c>
      <c r="T165" s="9">
        <f>(((K165/60)/60)/24)+DATE(1970,1,1)</f>
        <v>43077.25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>
        <f>IF(G166 = 0, 0, E166/G166)</f>
        <v>107.99068767908309</v>
      </c>
      <c r="Q166" t="str">
        <f>LEFT(N166,FIND("/",N166) - 1)</f>
        <v>theater</v>
      </c>
      <c r="R166" t="str">
        <f>MID(N166, FIND("/", N166) + 1, LEN(N166))</f>
        <v>plays</v>
      </c>
      <c r="S166" s="9">
        <f>(((J166/60)/60)/24)+DATE(1970,1,1)</f>
        <v>43016.208333333328</v>
      </c>
      <c r="T166" s="9">
        <f>(((K166/60)/60)/24)+DATE(1970,1,1)</f>
        <v>43017.208333333328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>
        <f>IF(G167 = 0, 0, E167/G167)</f>
        <v>44.005985634477256</v>
      </c>
      <c r="Q167" t="str">
        <f>LEFT(N167,FIND("/",N167) - 1)</f>
        <v>technology</v>
      </c>
      <c r="R167" t="str">
        <f>MID(N167, FIND("/", N167) + 1, LEN(N167))</f>
        <v>web</v>
      </c>
      <c r="S167" s="9">
        <f>(((J167/60)/60)/24)+DATE(1970,1,1)</f>
        <v>42948.208333333328</v>
      </c>
      <c r="T167" s="9">
        <f>(((K167/60)/60)/24)+DATE(1970,1,1)</f>
        <v>42980.208333333328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>
        <f>IF(G168 = 0, 0, E168/G168)</f>
        <v>55.077868852459019</v>
      </c>
      <c r="Q168" t="str">
        <f>LEFT(N168,FIND("/",N168) - 1)</f>
        <v>photography</v>
      </c>
      <c r="R168" t="str">
        <f>MID(N168, FIND("/", N168) + 1, LEN(N168))</f>
        <v>photography books</v>
      </c>
      <c r="S168" s="9">
        <f>(((J168/60)/60)/24)+DATE(1970,1,1)</f>
        <v>40534.25</v>
      </c>
      <c r="T168" s="9">
        <f>(((K168/60)/60)/24)+DATE(1970,1,1)</f>
        <v>40538.25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>
        <f>IF(G169 = 0, 0, E169/G169)</f>
        <v>74</v>
      </c>
      <c r="Q169" t="str">
        <f>LEFT(N169,FIND("/",N169) - 1)</f>
        <v>theater</v>
      </c>
      <c r="R169" t="str">
        <f>MID(N169, FIND("/", N169) + 1, LEN(N169))</f>
        <v>plays</v>
      </c>
      <c r="S169" s="9">
        <f>(((J169/60)/60)/24)+DATE(1970,1,1)</f>
        <v>41435.208333333336</v>
      </c>
      <c r="T169" s="9">
        <f>(((K169/60)/60)/24)+DATE(1970,1,1)</f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>
        <f>IF(G170 = 0, 0, E170/G170)</f>
        <v>41.996858638743454</v>
      </c>
      <c r="Q170" t="str">
        <f>LEFT(N170,FIND("/",N170) - 1)</f>
        <v>music</v>
      </c>
      <c r="R170" t="str">
        <f>MID(N170, FIND("/", N170) + 1, LEN(N170))</f>
        <v>indie rock</v>
      </c>
      <c r="S170" s="9">
        <f>(((J170/60)/60)/24)+DATE(1970,1,1)</f>
        <v>43518.25</v>
      </c>
      <c r="T170" s="9">
        <f>(((K170/60)/60)/24)+DATE(1970,1,1)</f>
        <v>43541.208333333328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>
        <f>IF(G171 = 0, 0, E171/G171)</f>
        <v>77.988161010260455</v>
      </c>
      <c r="Q171" t="str">
        <f>LEFT(N171,FIND("/",N171) - 1)</f>
        <v>film &amp; video</v>
      </c>
      <c r="R171" t="str">
        <f>MID(N171, FIND("/", N171) + 1, LEN(N171))</f>
        <v>shorts</v>
      </c>
      <c r="S171" s="9">
        <f>(((J171/60)/60)/24)+DATE(1970,1,1)</f>
        <v>41077.208333333336</v>
      </c>
      <c r="T171" s="9">
        <f>(((K171/60)/60)/24)+DATE(1970,1,1)</f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>
        <f>IF(G172 = 0, 0, E172/G172)</f>
        <v>82.507462686567166</v>
      </c>
      <c r="Q172" t="str">
        <f>LEFT(N172,FIND("/",N172) - 1)</f>
        <v>music</v>
      </c>
      <c r="R172" t="str">
        <f>MID(N172, FIND("/", N172) + 1, LEN(N172))</f>
        <v>indie rock</v>
      </c>
      <c r="S172" s="9">
        <f>(((J172/60)/60)/24)+DATE(1970,1,1)</f>
        <v>42950.208333333328</v>
      </c>
      <c r="T172" s="9">
        <f>(((K172/60)/60)/24)+DATE(1970,1,1)</f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>
        <f>IF(G173 = 0, 0, E173/G173)</f>
        <v>104.2</v>
      </c>
      <c r="Q173" t="str">
        <f>LEFT(N173,FIND("/",N173) - 1)</f>
        <v>publishing</v>
      </c>
      <c r="R173" t="str">
        <f>MID(N173, FIND("/", N173) + 1, LEN(N173))</f>
        <v>translations</v>
      </c>
      <c r="S173" s="9">
        <f>(((J173/60)/60)/24)+DATE(1970,1,1)</f>
        <v>41718.208333333336</v>
      </c>
      <c r="T173" s="9">
        <f>(((K173/60)/60)/24)+DATE(1970,1,1)</f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>
        <f>IF(G174 = 0, 0, E174/G174)</f>
        <v>25.5</v>
      </c>
      <c r="Q174" t="str">
        <f>LEFT(N174,FIND("/",N174) - 1)</f>
        <v>film &amp; video</v>
      </c>
      <c r="R174" t="str">
        <f>MID(N174, FIND("/", N174) + 1, LEN(N174))</f>
        <v>documentary</v>
      </c>
      <c r="S174" s="9">
        <f>(((J174/60)/60)/24)+DATE(1970,1,1)</f>
        <v>41839.208333333336</v>
      </c>
      <c r="T174" s="9">
        <f>(((K174/60)/60)/24)+DATE(1970,1,1)</f>
        <v>41854.208333333336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>
        <f>IF(G175 = 0, 0, E175/G175)</f>
        <v>100.98334401024984</v>
      </c>
      <c r="Q175" t="str">
        <f>LEFT(N175,FIND("/",N175) - 1)</f>
        <v>theater</v>
      </c>
      <c r="R175" t="str">
        <f>MID(N175, FIND("/", N175) + 1, LEN(N175))</f>
        <v>plays</v>
      </c>
      <c r="S175" s="9">
        <f>(((J175/60)/60)/24)+DATE(1970,1,1)</f>
        <v>41412.208333333336</v>
      </c>
      <c r="T175" s="9">
        <f>(((K175/60)/60)/24)+DATE(1970,1,1)</f>
        <v>41418.208333333336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>
        <f>IF(G176 = 0, 0, E176/G176)</f>
        <v>111.83333333333333</v>
      </c>
      <c r="Q176" t="str">
        <f>LEFT(N176,FIND("/",N176) - 1)</f>
        <v>technology</v>
      </c>
      <c r="R176" t="str">
        <f>MID(N176, FIND("/", N176) + 1, LEN(N176))</f>
        <v>wearables</v>
      </c>
      <c r="S176" s="9">
        <f>(((J176/60)/60)/24)+DATE(1970,1,1)</f>
        <v>42282.208333333328</v>
      </c>
      <c r="T176" s="9">
        <f>(((K176/60)/60)/24)+DATE(1970,1,1)</f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>
        <f>IF(G177 = 0, 0, E177/G177)</f>
        <v>41.999115044247787</v>
      </c>
      <c r="Q177" t="str">
        <f>LEFT(N177,FIND("/",N177) - 1)</f>
        <v>theater</v>
      </c>
      <c r="R177" t="str">
        <f>MID(N177, FIND("/", N177) + 1, LEN(N177))</f>
        <v>plays</v>
      </c>
      <c r="S177" s="9">
        <f>(((J177/60)/60)/24)+DATE(1970,1,1)</f>
        <v>42613.208333333328</v>
      </c>
      <c r="T177" s="9">
        <f>(((K177/60)/60)/24)+DATE(1970,1,1)</f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>
        <f>IF(G178 = 0, 0, E178/G178)</f>
        <v>110.05115089514067</v>
      </c>
      <c r="Q178" t="str">
        <f>LEFT(N178,FIND("/",N178) - 1)</f>
        <v>theater</v>
      </c>
      <c r="R178" t="str">
        <f>MID(N178, FIND("/", N178) + 1, LEN(N178))</f>
        <v>plays</v>
      </c>
      <c r="S178" s="9">
        <f>(((J178/60)/60)/24)+DATE(1970,1,1)</f>
        <v>42616.208333333328</v>
      </c>
      <c r="T178" s="9">
        <f>(((K178/60)/60)/24)+DATE(1970,1,1)</f>
        <v>42625.208333333328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>
        <f>IF(G179 = 0, 0, E179/G179)</f>
        <v>58.997079225994888</v>
      </c>
      <c r="Q179" t="str">
        <f>LEFT(N179,FIND("/",N179) - 1)</f>
        <v>theater</v>
      </c>
      <c r="R179" t="str">
        <f>MID(N179, FIND("/", N179) + 1, LEN(N179))</f>
        <v>plays</v>
      </c>
      <c r="S179" s="9">
        <f>(((J179/60)/60)/24)+DATE(1970,1,1)</f>
        <v>40497.25</v>
      </c>
      <c r="T179" s="9">
        <f>(((K179/60)/60)/24)+DATE(1970,1,1)</f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>
        <f>IF(G180 = 0, 0, E180/G180)</f>
        <v>32.985714285714288</v>
      </c>
      <c r="Q180" t="str">
        <f>LEFT(N180,FIND("/",N180) - 1)</f>
        <v>food</v>
      </c>
      <c r="R180" t="str">
        <f>MID(N180, FIND("/", N180) + 1, LEN(N180))</f>
        <v>food trucks</v>
      </c>
      <c r="S180" s="9">
        <f>(((J180/60)/60)/24)+DATE(1970,1,1)</f>
        <v>42999.208333333328</v>
      </c>
      <c r="T180" s="9">
        <f>(((K180/60)/60)/24)+DATE(1970,1,1)</f>
        <v>43008.208333333328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>
        <f>IF(G181 = 0, 0, E181/G181)</f>
        <v>45.005654509471306</v>
      </c>
      <c r="Q181" t="str">
        <f>LEFT(N181,FIND("/",N181) - 1)</f>
        <v>theater</v>
      </c>
      <c r="R181" t="str">
        <f>MID(N181, FIND("/", N181) + 1, LEN(N181))</f>
        <v>plays</v>
      </c>
      <c r="S181" s="9">
        <f>(((J181/60)/60)/24)+DATE(1970,1,1)</f>
        <v>41350.208333333336</v>
      </c>
      <c r="T181" s="9">
        <f>(((K181/60)/60)/24)+DATE(1970,1,1)</f>
        <v>41351.208333333336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>
        <f>IF(G182 = 0, 0, E182/G182)</f>
        <v>81.98196487897485</v>
      </c>
      <c r="Q182" t="str">
        <f>LEFT(N182,FIND("/",N182) - 1)</f>
        <v>technology</v>
      </c>
      <c r="R182" t="str">
        <f>MID(N182, FIND("/", N182) + 1, LEN(N182))</f>
        <v>wearables</v>
      </c>
      <c r="S182" s="9">
        <f>(((J182/60)/60)/24)+DATE(1970,1,1)</f>
        <v>40259.208333333336</v>
      </c>
      <c r="T182" s="9">
        <f>(((K182/60)/60)/24)+DATE(1970,1,1)</f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>
        <f>IF(G183 = 0, 0, E183/G183)</f>
        <v>39.080882352941174</v>
      </c>
      <c r="Q183" t="str">
        <f>LEFT(N183,FIND("/",N183) - 1)</f>
        <v>technology</v>
      </c>
      <c r="R183" t="str">
        <f>MID(N183, FIND("/", N183) + 1, LEN(N183))</f>
        <v>web</v>
      </c>
      <c r="S183" s="9">
        <f>(((J183/60)/60)/24)+DATE(1970,1,1)</f>
        <v>43012.208333333328</v>
      </c>
      <c r="T183" s="9">
        <f>(((K183/60)/60)/24)+DATE(1970,1,1)</f>
        <v>43030.208333333328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>
        <f>IF(G184 = 0, 0, E184/G184)</f>
        <v>58.996383363471971</v>
      </c>
      <c r="Q184" t="str">
        <f>LEFT(N184,FIND("/",N184) - 1)</f>
        <v>theater</v>
      </c>
      <c r="R184" t="str">
        <f>MID(N184, FIND("/", N184) + 1, LEN(N184))</f>
        <v>plays</v>
      </c>
      <c r="S184" s="9">
        <f>(((J184/60)/60)/24)+DATE(1970,1,1)</f>
        <v>43631.208333333328</v>
      </c>
      <c r="T184" s="9">
        <f>(((K184/60)/60)/24)+DATE(1970,1,1)</f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>
        <f>IF(G185 = 0, 0, E185/G185)</f>
        <v>40.988372093023258</v>
      </c>
      <c r="Q185" t="str">
        <f>LEFT(N185,FIND("/",N185) - 1)</f>
        <v>music</v>
      </c>
      <c r="R185" t="str">
        <f>MID(N185, FIND("/", N185) + 1, LEN(N185))</f>
        <v>rock</v>
      </c>
      <c r="S185" s="9">
        <f>(((J185/60)/60)/24)+DATE(1970,1,1)</f>
        <v>40430.208333333336</v>
      </c>
      <c r="T185" s="9">
        <f>(((K185/60)/60)/24)+DATE(1970,1,1)</f>
        <v>40443.208333333336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>
        <f>IF(G186 = 0, 0, E186/G186)</f>
        <v>31.029411764705884</v>
      </c>
      <c r="Q186" t="str">
        <f>LEFT(N186,FIND("/",N186) - 1)</f>
        <v>theater</v>
      </c>
      <c r="R186" t="str">
        <f>MID(N186, FIND("/", N186) + 1, LEN(N186))</f>
        <v>plays</v>
      </c>
      <c r="S186" s="9">
        <f>(((J186/60)/60)/24)+DATE(1970,1,1)</f>
        <v>43588.208333333328</v>
      </c>
      <c r="T186" s="9">
        <f>(((K186/60)/60)/24)+DATE(1970,1,1)</f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>
        <f>IF(G187 = 0, 0, E187/G187)</f>
        <v>37.789473684210527</v>
      </c>
      <c r="Q187" t="str">
        <f>LEFT(N187,FIND("/",N187) - 1)</f>
        <v>film &amp; video</v>
      </c>
      <c r="R187" t="str">
        <f>MID(N187, FIND("/", N187) + 1, LEN(N187))</f>
        <v>television</v>
      </c>
      <c r="S187" s="9">
        <f>(((J187/60)/60)/24)+DATE(1970,1,1)</f>
        <v>43233.208333333328</v>
      </c>
      <c r="T187" s="9">
        <f>(((K187/60)/60)/24)+DATE(1970,1,1)</f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>
        <f>IF(G188 = 0, 0, E188/G188)</f>
        <v>32.006772009029348</v>
      </c>
      <c r="Q188" t="str">
        <f>LEFT(N188,FIND("/",N188) - 1)</f>
        <v>theater</v>
      </c>
      <c r="R188" t="str">
        <f>MID(N188, FIND("/", N188) + 1, LEN(N188))</f>
        <v>plays</v>
      </c>
      <c r="S188" s="9">
        <f>(((J188/60)/60)/24)+DATE(1970,1,1)</f>
        <v>41782.208333333336</v>
      </c>
      <c r="T188" s="9">
        <f>(((K188/60)/60)/24)+DATE(1970,1,1)</f>
        <v>41797.208333333336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>
        <f>IF(G189 = 0, 0, E189/G189)</f>
        <v>95.966712898751737</v>
      </c>
      <c r="Q189" t="str">
        <f>LEFT(N189,FIND("/",N189) - 1)</f>
        <v>film &amp; video</v>
      </c>
      <c r="R189" t="str">
        <f>MID(N189, FIND("/", N189) + 1, LEN(N189))</f>
        <v>shorts</v>
      </c>
      <c r="S189" s="9">
        <f>(((J189/60)/60)/24)+DATE(1970,1,1)</f>
        <v>41328.25</v>
      </c>
      <c r="T189" s="9">
        <f>(((K189/60)/60)/24)+DATE(1970,1,1)</f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>
        <f>IF(G190 = 0, 0, E190/G190)</f>
        <v>75</v>
      </c>
      <c r="Q190" t="str">
        <f>LEFT(N190,FIND("/",N190) - 1)</f>
        <v>theater</v>
      </c>
      <c r="R190" t="str">
        <f>MID(N190, FIND("/", N190) + 1, LEN(N190))</f>
        <v>plays</v>
      </c>
      <c r="S190" s="9">
        <f>(((J190/60)/60)/24)+DATE(1970,1,1)</f>
        <v>41975.25</v>
      </c>
      <c r="T190" s="9">
        <f>(((K190/60)/60)/24)+DATE(1970,1,1)</f>
        <v>41976.25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>
        <f>IF(G191 = 0, 0, E191/G191)</f>
        <v>102.0498866213152</v>
      </c>
      <c r="Q191" t="str">
        <f>LEFT(N191,FIND("/",N191) - 1)</f>
        <v>theater</v>
      </c>
      <c r="R191" t="str">
        <f>MID(N191, FIND("/", N191) + 1, LEN(N191))</f>
        <v>plays</v>
      </c>
      <c r="S191" s="9">
        <f>(((J191/60)/60)/24)+DATE(1970,1,1)</f>
        <v>42433.25</v>
      </c>
      <c r="T191" s="9">
        <f>(((K191/60)/60)/24)+DATE(1970,1,1)</f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>
        <f>IF(G192 = 0, 0, E192/G192)</f>
        <v>105.75</v>
      </c>
      <c r="Q192" t="str">
        <f>LEFT(N192,FIND("/",N192) - 1)</f>
        <v>theater</v>
      </c>
      <c r="R192" t="str">
        <f>MID(N192, FIND("/", N192) + 1, LEN(N192))</f>
        <v>plays</v>
      </c>
      <c r="S192" s="9">
        <f>(((J192/60)/60)/24)+DATE(1970,1,1)</f>
        <v>41429.208333333336</v>
      </c>
      <c r="T192" s="9">
        <f>(((K192/60)/60)/24)+DATE(1970,1,1)</f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>
        <f>IF(G193 = 0, 0, E193/G193)</f>
        <v>37.069767441860463</v>
      </c>
      <c r="Q193" t="str">
        <f>LEFT(N193,FIND("/",N193) - 1)</f>
        <v>theater</v>
      </c>
      <c r="R193" t="str">
        <f>MID(N193, FIND("/", N193) + 1, LEN(N193))</f>
        <v>plays</v>
      </c>
      <c r="S193" s="9">
        <f>(((J193/60)/60)/24)+DATE(1970,1,1)</f>
        <v>43536.208333333328</v>
      </c>
      <c r="T193" s="9">
        <f>(((K193/60)/60)/24)+DATE(1970,1,1)</f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>
        <f>IF(G194 = 0, 0, E194/G194)</f>
        <v>35.049382716049379</v>
      </c>
      <c r="Q194" t="str">
        <f>LEFT(N194,FIND("/",N194) - 1)</f>
        <v>music</v>
      </c>
      <c r="R194" t="str">
        <f>MID(N194, FIND("/", N194) + 1, LEN(N194))</f>
        <v>rock</v>
      </c>
      <c r="S194" s="9">
        <f>(((J194/60)/60)/24)+DATE(1970,1,1)</f>
        <v>41817.208333333336</v>
      </c>
      <c r="T194" s="9">
        <f>(((K194/60)/60)/24)+DATE(1970,1,1)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>
        <f>IF(G195 = 0, 0, E195/G195)</f>
        <v>46.338461538461537</v>
      </c>
      <c r="Q195" t="str">
        <f>LEFT(N195,FIND("/",N195) - 1)</f>
        <v>music</v>
      </c>
      <c r="R195" t="str">
        <f>MID(N195, FIND("/", N195) + 1, LEN(N195))</f>
        <v>indie rock</v>
      </c>
      <c r="S195" s="9">
        <f>(((J195/60)/60)/24)+DATE(1970,1,1)</f>
        <v>43198.208333333328</v>
      </c>
      <c r="T195" s="9">
        <f>(((K195/60)/60)/24)+DATE(1970,1,1)</f>
        <v>43202.208333333328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>
        <f>IF(G196 = 0, 0, E196/G196)</f>
        <v>69.174603174603178</v>
      </c>
      <c r="Q196" t="str">
        <f>LEFT(N196,FIND("/",N196) - 1)</f>
        <v>music</v>
      </c>
      <c r="R196" t="str">
        <f>MID(N196, FIND("/", N196) + 1, LEN(N196))</f>
        <v>metal</v>
      </c>
      <c r="S196" s="9">
        <f>(((J196/60)/60)/24)+DATE(1970,1,1)</f>
        <v>42261.208333333328</v>
      </c>
      <c r="T196" s="9">
        <f>(((K196/60)/60)/24)+DATE(1970,1,1)</f>
        <v>42277.208333333328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>
        <f>IF(G197 = 0, 0, E197/G197)</f>
        <v>109.07824427480917</v>
      </c>
      <c r="Q197" t="str">
        <f>LEFT(N197,FIND("/",N197) - 1)</f>
        <v>music</v>
      </c>
      <c r="R197" t="str">
        <f>MID(N197, FIND("/", N197) + 1, LEN(N197))</f>
        <v>electric music</v>
      </c>
      <c r="S197" s="9">
        <f>(((J197/60)/60)/24)+DATE(1970,1,1)</f>
        <v>43310.208333333328</v>
      </c>
      <c r="T197" s="9">
        <f>(((K197/60)/60)/24)+DATE(1970,1,1)</f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>
        <f>IF(G198 = 0, 0, E198/G198)</f>
        <v>51.78</v>
      </c>
      <c r="Q198" t="str">
        <f>LEFT(N198,FIND("/",N198) - 1)</f>
        <v>technology</v>
      </c>
      <c r="R198" t="str">
        <f>MID(N198, FIND("/", N198) + 1, LEN(N198))</f>
        <v>wearables</v>
      </c>
      <c r="S198" s="9">
        <f>(((J198/60)/60)/24)+DATE(1970,1,1)</f>
        <v>42616.208333333328</v>
      </c>
      <c r="T198" s="9">
        <f>(((K198/60)/60)/24)+DATE(1970,1,1)</f>
        <v>42635.208333333328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>
        <f>IF(G199 = 0, 0, E199/G199)</f>
        <v>82.010055304172951</v>
      </c>
      <c r="Q199" t="str">
        <f>LEFT(N199,FIND("/",N199) - 1)</f>
        <v>film &amp; video</v>
      </c>
      <c r="R199" t="str">
        <f>MID(N199, FIND("/", N199) + 1, LEN(N199))</f>
        <v>drama</v>
      </c>
      <c r="S199" s="9">
        <f>(((J199/60)/60)/24)+DATE(1970,1,1)</f>
        <v>42909.208333333328</v>
      </c>
      <c r="T199" s="9">
        <f>(((K199/60)/60)/24)+DATE(1970,1,1)</f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>
        <f>IF(G200 = 0, 0, E200/G200)</f>
        <v>35.958333333333336</v>
      </c>
      <c r="Q200" t="str">
        <f>LEFT(N200,FIND("/",N200) - 1)</f>
        <v>music</v>
      </c>
      <c r="R200" t="str">
        <f>MID(N200, FIND("/", N200) + 1, LEN(N200))</f>
        <v>electric music</v>
      </c>
      <c r="S200" s="9">
        <f>(((J200/60)/60)/24)+DATE(1970,1,1)</f>
        <v>40396.208333333336</v>
      </c>
      <c r="T200" s="9">
        <f>(((K200/60)/60)/24)+DATE(1970,1,1)</f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>
        <f>IF(G201 = 0, 0, E201/G201)</f>
        <v>74.461538461538467</v>
      </c>
      <c r="Q201" t="str">
        <f>LEFT(N201,FIND("/",N201) - 1)</f>
        <v>music</v>
      </c>
      <c r="R201" t="str">
        <f>MID(N201, FIND("/", N201) + 1, LEN(N201))</f>
        <v>rock</v>
      </c>
      <c r="S201" s="9">
        <f>(((J201/60)/60)/24)+DATE(1970,1,1)</f>
        <v>42192.208333333328</v>
      </c>
      <c r="T201" s="9">
        <f>(((K201/60)/60)/24)+DATE(1970,1,1)</f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>
        <f>IF(G202 = 0, 0, E202/G202)</f>
        <v>2</v>
      </c>
      <c r="Q202" t="str">
        <f>LEFT(N202,FIND("/",N202) - 1)</f>
        <v>theater</v>
      </c>
      <c r="R202" t="str">
        <f>MID(N202, FIND("/", N202) + 1, LEN(N202))</f>
        <v>plays</v>
      </c>
      <c r="S202" s="9">
        <f>(((J202/60)/60)/24)+DATE(1970,1,1)</f>
        <v>40262.208333333336</v>
      </c>
      <c r="T202" s="9">
        <f>(((K202/60)/60)/24)+DATE(1970,1,1)</f>
        <v>40273.208333333336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>
        <f>IF(G203 = 0, 0, E203/G203)</f>
        <v>91.114649681528661</v>
      </c>
      <c r="Q203" t="str">
        <f>LEFT(N203,FIND("/",N203) - 1)</f>
        <v>technology</v>
      </c>
      <c r="R203" t="str">
        <f>MID(N203, FIND("/", N203) + 1, LEN(N203))</f>
        <v>web</v>
      </c>
      <c r="S203" s="9">
        <f>(((J203/60)/60)/24)+DATE(1970,1,1)</f>
        <v>41845.208333333336</v>
      </c>
      <c r="T203" s="9">
        <f>(((K203/60)/60)/24)+DATE(1970,1,1)</f>
        <v>41863.208333333336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>
        <f>IF(G204 = 0, 0, E204/G204)</f>
        <v>79.792682926829272</v>
      </c>
      <c r="Q204" t="str">
        <f>LEFT(N204,FIND("/",N204) - 1)</f>
        <v>food</v>
      </c>
      <c r="R204" t="str">
        <f>MID(N204, FIND("/", N204) + 1, LEN(N204))</f>
        <v>food trucks</v>
      </c>
      <c r="S204" s="9">
        <f>(((J204/60)/60)/24)+DATE(1970,1,1)</f>
        <v>40818.208333333336</v>
      </c>
      <c r="T204" s="9">
        <f>(((K204/60)/60)/24)+DATE(1970,1,1)</f>
        <v>40822.208333333336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>
        <f>IF(G205 = 0, 0, E205/G205)</f>
        <v>42.999777678968428</v>
      </c>
      <c r="Q205" t="str">
        <f>LEFT(N205,FIND("/",N205) - 1)</f>
        <v>theater</v>
      </c>
      <c r="R205" t="str">
        <f>MID(N205, FIND("/", N205) + 1, LEN(N205))</f>
        <v>plays</v>
      </c>
      <c r="S205" s="9">
        <f>(((J205/60)/60)/24)+DATE(1970,1,1)</f>
        <v>42752.25</v>
      </c>
      <c r="T205" s="9">
        <f>(((K205/60)/60)/24)+DATE(1970,1,1)</f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>
        <f>IF(G206 = 0, 0, E206/G206)</f>
        <v>63.225000000000001</v>
      </c>
      <c r="Q206" t="str">
        <f>LEFT(N206,FIND("/",N206) - 1)</f>
        <v>music</v>
      </c>
      <c r="R206" t="str">
        <f>MID(N206, FIND("/", N206) + 1, LEN(N206))</f>
        <v>jazz</v>
      </c>
      <c r="S206" s="9">
        <f>(((J206/60)/60)/24)+DATE(1970,1,1)</f>
        <v>40636.208333333336</v>
      </c>
      <c r="T206" s="9">
        <f>(((K206/60)/60)/24)+DATE(1970,1,1)</f>
        <v>40646.208333333336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>
        <f>IF(G207 = 0, 0, E207/G207)</f>
        <v>70.174999999999997</v>
      </c>
      <c r="Q207" t="str">
        <f>LEFT(N207,FIND("/",N207) - 1)</f>
        <v>theater</v>
      </c>
      <c r="R207" t="str">
        <f>MID(N207, FIND("/", N207) + 1, LEN(N207))</f>
        <v>plays</v>
      </c>
      <c r="S207" s="9">
        <f>(((J207/60)/60)/24)+DATE(1970,1,1)</f>
        <v>43390.208333333328</v>
      </c>
      <c r="T207" s="9">
        <f>(((K207/60)/60)/24)+DATE(1970,1,1)</f>
        <v>43402.208333333328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>
        <f>IF(G208 = 0, 0, E208/G208)</f>
        <v>61.333333333333336</v>
      </c>
      <c r="Q208" t="str">
        <f>LEFT(N208,FIND("/",N208) - 1)</f>
        <v>publishing</v>
      </c>
      <c r="R208" t="str">
        <f>MID(N208, FIND("/", N208) + 1, LEN(N208))</f>
        <v>fiction</v>
      </c>
      <c r="S208" s="9">
        <f>(((J208/60)/60)/24)+DATE(1970,1,1)</f>
        <v>40236.25</v>
      </c>
      <c r="T208" s="9">
        <f>(((K208/60)/60)/24)+DATE(1970,1,1)</f>
        <v>40245.25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>
        <f>IF(G209 = 0, 0, E209/G209)</f>
        <v>99</v>
      </c>
      <c r="Q209" t="str">
        <f>LEFT(N209,FIND("/",N209) - 1)</f>
        <v>music</v>
      </c>
      <c r="R209" t="str">
        <f>MID(N209, FIND("/", N209) + 1, LEN(N209))</f>
        <v>rock</v>
      </c>
      <c r="S209" s="9">
        <f>(((J209/60)/60)/24)+DATE(1970,1,1)</f>
        <v>43340.208333333328</v>
      </c>
      <c r="T209" s="9">
        <f>(((K209/60)/60)/24)+DATE(1970,1,1)</f>
        <v>43360.208333333328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>
        <f>IF(G210 = 0, 0, E210/G210)</f>
        <v>96.984900146127615</v>
      </c>
      <c r="Q210" t="str">
        <f>LEFT(N210,FIND("/",N210) - 1)</f>
        <v>film &amp; video</v>
      </c>
      <c r="R210" t="str">
        <f>MID(N210, FIND("/", N210) + 1, LEN(N210))</f>
        <v>documentary</v>
      </c>
      <c r="S210" s="9">
        <f>(((J210/60)/60)/24)+DATE(1970,1,1)</f>
        <v>43048.25</v>
      </c>
      <c r="T210" s="9">
        <f>(((K210/60)/60)/24)+DATE(1970,1,1)</f>
        <v>43072.25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>
        <f>IF(G211 = 0, 0, E211/G211)</f>
        <v>51.004950495049506</v>
      </c>
      <c r="Q211" t="str">
        <f>LEFT(N211,FIND("/",N211) - 1)</f>
        <v>film &amp; video</v>
      </c>
      <c r="R211" t="str">
        <f>MID(N211, FIND("/", N211) + 1, LEN(N211))</f>
        <v>documentary</v>
      </c>
      <c r="S211" s="9">
        <f>(((J211/60)/60)/24)+DATE(1970,1,1)</f>
        <v>42496.208333333328</v>
      </c>
      <c r="T211" s="9">
        <f>(((K211/60)/60)/24)+DATE(1970,1,1)</f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>
        <f>IF(G212 = 0, 0, E212/G212)</f>
        <v>28.044247787610619</v>
      </c>
      <c r="Q212" t="str">
        <f>LEFT(N212,FIND("/",N212) - 1)</f>
        <v>film &amp; video</v>
      </c>
      <c r="R212" t="str">
        <f>MID(N212, FIND("/", N212) + 1, LEN(N212))</f>
        <v>science fiction</v>
      </c>
      <c r="S212" s="9">
        <f>(((J212/60)/60)/24)+DATE(1970,1,1)</f>
        <v>42797.25</v>
      </c>
      <c r="T212" s="9">
        <f>(((K212/60)/60)/24)+DATE(1970,1,1)</f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>
        <f>IF(G213 = 0, 0, E213/G213)</f>
        <v>60.984615384615381</v>
      </c>
      <c r="Q213" t="str">
        <f>LEFT(N213,FIND("/",N213) - 1)</f>
        <v>theater</v>
      </c>
      <c r="R213" t="str">
        <f>MID(N213, FIND("/", N213) + 1, LEN(N213))</f>
        <v>plays</v>
      </c>
      <c r="S213" s="9">
        <f>(((J213/60)/60)/24)+DATE(1970,1,1)</f>
        <v>41513.208333333336</v>
      </c>
      <c r="T213" s="9">
        <f>(((K213/60)/60)/24)+DATE(1970,1,1)</f>
        <v>41537.208333333336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>
        <f>IF(G214 = 0, 0, E214/G214)</f>
        <v>73.214285714285708</v>
      </c>
      <c r="Q214" t="str">
        <f>LEFT(N214,FIND("/",N214) - 1)</f>
        <v>theater</v>
      </c>
      <c r="R214" t="str">
        <f>MID(N214, FIND("/", N214) + 1, LEN(N214))</f>
        <v>plays</v>
      </c>
      <c r="S214" s="9">
        <f>(((J214/60)/60)/24)+DATE(1970,1,1)</f>
        <v>43814.25</v>
      </c>
      <c r="T214" s="9">
        <f>(((K214/60)/60)/24)+DATE(1970,1,1)</f>
        <v>43860.25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>
        <f>IF(G215 = 0, 0, E215/G215)</f>
        <v>39.997435299603637</v>
      </c>
      <c r="Q215" t="str">
        <f>LEFT(N215,FIND("/",N215) - 1)</f>
        <v>music</v>
      </c>
      <c r="R215" t="str">
        <f>MID(N215, FIND("/", N215) + 1, LEN(N215))</f>
        <v>indie rock</v>
      </c>
      <c r="S215" s="9">
        <f>(((J215/60)/60)/24)+DATE(1970,1,1)</f>
        <v>40488.208333333336</v>
      </c>
      <c r="T215" s="9">
        <f>(((K215/60)/60)/24)+DATE(1970,1,1)</f>
        <v>40496.25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>
        <f>IF(G216 = 0, 0, E216/G216)</f>
        <v>86.812121212121212</v>
      </c>
      <c r="Q216" t="str">
        <f>LEFT(N216,FIND("/",N216) - 1)</f>
        <v>music</v>
      </c>
      <c r="R216" t="str">
        <f>MID(N216, FIND("/", N216) + 1, LEN(N216))</f>
        <v>rock</v>
      </c>
      <c r="S216" s="9">
        <f>(((J216/60)/60)/24)+DATE(1970,1,1)</f>
        <v>40409.208333333336</v>
      </c>
      <c r="T216" s="9">
        <f>(((K216/60)/60)/24)+DATE(1970,1,1)</f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>
        <f>IF(G217 = 0, 0, E217/G217)</f>
        <v>42.125874125874127</v>
      </c>
      <c r="Q217" t="str">
        <f>LEFT(N217,FIND("/",N217) - 1)</f>
        <v>theater</v>
      </c>
      <c r="R217" t="str">
        <f>MID(N217, FIND("/", N217) + 1, LEN(N217))</f>
        <v>plays</v>
      </c>
      <c r="S217" s="9">
        <f>(((J217/60)/60)/24)+DATE(1970,1,1)</f>
        <v>43509.25</v>
      </c>
      <c r="T217" s="9">
        <f>(((K217/60)/60)/24)+DATE(1970,1,1)</f>
        <v>43511.25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>
        <f>IF(G218 = 0, 0, E218/G218)</f>
        <v>103.97851239669421</v>
      </c>
      <c r="Q218" t="str">
        <f>LEFT(N218,FIND("/",N218) - 1)</f>
        <v>theater</v>
      </c>
      <c r="R218" t="str">
        <f>MID(N218, FIND("/", N218) + 1, LEN(N218))</f>
        <v>plays</v>
      </c>
      <c r="S218" s="9">
        <f>(((J218/60)/60)/24)+DATE(1970,1,1)</f>
        <v>40869.25</v>
      </c>
      <c r="T218" s="9">
        <f>(((K218/60)/60)/24)+DATE(1970,1,1)</f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>
        <f>IF(G219 = 0, 0, E219/G219)</f>
        <v>62.003211991434689</v>
      </c>
      <c r="Q219" t="str">
        <f>LEFT(N219,FIND("/",N219) - 1)</f>
        <v>film &amp; video</v>
      </c>
      <c r="R219" t="str">
        <f>MID(N219, FIND("/", N219) + 1, LEN(N219))</f>
        <v>science fiction</v>
      </c>
      <c r="S219" s="9">
        <f>(((J219/60)/60)/24)+DATE(1970,1,1)</f>
        <v>43583.208333333328</v>
      </c>
      <c r="T219" s="9">
        <f>(((K219/60)/60)/24)+DATE(1970,1,1)</f>
        <v>43592.208333333328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>
        <f>IF(G220 = 0, 0, E220/G220)</f>
        <v>31.005037783375315</v>
      </c>
      <c r="Q220" t="str">
        <f>LEFT(N220,FIND("/",N220) - 1)</f>
        <v>film &amp; video</v>
      </c>
      <c r="R220" t="str">
        <f>MID(N220, FIND("/", N220) + 1, LEN(N220))</f>
        <v>shorts</v>
      </c>
      <c r="S220" s="9">
        <f>(((J220/60)/60)/24)+DATE(1970,1,1)</f>
        <v>40858.25</v>
      </c>
      <c r="T220" s="9">
        <f>(((K220/60)/60)/24)+DATE(1970,1,1)</f>
        <v>40892.25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>
        <f>IF(G221 = 0, 0, E221/G221)</f>
        <v>89.991552956465242</v>
      </c>
      <c r="Q221" t="str">
        <f>LEFT(N221,FIND("/",N221) - 1)</f>
        <v>film &amp; video</v>
      </c>
      <c r="R221" t="str">
        <f>MID(N221, FIND("/", N221) + 1, LEN(N221))</f>
        <v>animation</v>
      </c>
      <c r="S221" s="9">
        <f>(((J221/60)/60)/24)+DATE(1970,1,1)</f>
        <v>41137.208333333336</v>
      </c>
      <c r="T221" s="9">
        <f>(((K221/60)/60)/24)+DATE(1970,1,1)</f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>
        <f>IF(G222 = 0, 0, E222/G222)</f>
        <v>39.235294117647058</v>
      </c>
      <c r="Q222" t="str">
        <f>LEFT(N222,FIND("/",N222) - 1)</f>
        <v>theater</v>
      </c>
      <c r="R222" t="str">
        <f>MID(N222, FIND("/", N222) + 1, LEN(N222))</f>
        <v>plays</v>
      </c>
      <c r="S222" s="9">
        <f>(((J222/60)/60)/24)+DATE(1970,1,1)</f>
        <v>40725.208333333336</v>
      </c>
      <c r="T222" s="9">
        <f>(((K222/60)/60)/24)+DATE(1970,1,1)</f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>
        <f>IF(G223 = 0, 0, E223/G223)</f>
        <v>54.993116108306566</v>
      </c>
      <c r="Q223" t="str">
        <f>LEFT(N223,FIND("/",N223) - 1)</f>
        <v>food</v>
      </c>
      <c r="R223" t="str">
        <f>MID(N223, FIND("/", N223) + 1, LEN(N223))</f>
        <v>food trucks</v>
      </c>
      <c r="S223" s="9">
        <f>(((J223/60)/60)/24)+DATE(1970,1,1)</f>
        <v>41081.208333333336</v>
      </c>
      <c r="T223" s="9">
        <f>(((K223/60)/60)/24)+DATE(1970,1,1)</f>
        <v>41083.208333333336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>
        <f>IF(G224 = 0, 0, E224/G224)</f>
        <v>47.992753623188406</v>
      </c>
      <c r="Q224" t="str">
        <f>LEFT(N224,FIND("/",N224) - 1)</f>
        <v>photography</v>
      </c>
      <c r="R224" t="str">
        <f>MID(N224, FIND("/", N224) + 1, LEN(N224))</f>
        <v>photography books</v>
      </c>
      <c r="S224" s="9">
        <f>(((J224/60)/60)/24)+DATE(1970,1,1)</f>
        <v>41914.208333333336</v>
      </c>
      <c r="T224" s="9">
        <f>(((K224/60)/60)/24)+DATE(1970,1,1)</f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>
        <f>IF(G225 = 0, 0, E225/G225)</f>
        <v>87.966702470461868</v>
      </c>
      <c r="Q225" t="str">
        <f>LEFT(N225,FIND("/",N225) - 1)</f>
        <v>theater</v>
      </c>
      <c r="R225" t="str">
        <f>MID(N225, FIND("/", N225) + 1, LEN(N225))</f>
        <v>plays</v>
      </c>
      <c r="S225" s="9">
        <f>(((J225/60)/60)/24)+DATE(1970,1,1)</f>
        <v>42445.208333333328</v>
      </c>
      <c r="T225" s="9">
        <f>(((K225/60)/60)/24)+DATE(1970,1,1)</f>
        <v>42459.208333333328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>
        <f>IF(G226 = 0, 0, E226/G226)</f>
        <v>51.999165275459099</v>
      </c>
      <c r="Q226" t="str">
        <f>LEFT(N226,FIND("/",N226) - 1)</f>
        <v>film &amp; video</v>
      </c>
      <c r="R226" t="str">
        <f>MID(N226, FIND("/", N226) + 1, LEN(N226))</f>
        <v>science fiction</v>
      </c>
      <c r="S226" s="9">
        <f>(((J226/60)/60)/24)+DATE(1970,1,1)</f>
        <v>41906.208333333336</v>
      </c>
      <c r="T226" s="9">
        <f>(((K226/60)/60)/24)+DATE(1970,1,1)</f>
        <v>41951.25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>
        <f>IF(G227 = 0, 0, E227/G227)</f>
        <v>29.999659863945578</v>
      </c>
      <c r="Q227" t="str">
        <f>LEFT(N227,FIND("/",N227) - 1)</f>
        <v>music</v>
      </c>
      <c r="R227" t="str">
        <f>MID(N227, FIND("/", N227) + 1, LEN(N227))</f>
        <v>rock</v>
      </c>
      <c r="S227" s="9">
        <f>(((J227/60)/60)/24)+DATE(1970,1,1)</f>
        <v>41762.208333333336</v>
      </c>
      <c r="T227" s="9">
        <f>(((K227/60)/60)/24)+DATE(1970,1,1)</f>
        <v>41762.208333333336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>
        <f>IF(G228 = 0, 0, E228/G228)</f>
        <v>98.205357142857139</v>
      </c>
      <c r="Q228" t="str">
        <f>LEFT(N228,FIND("/",N228) - 1)</f>
        <v>photography</v>
      </c>
      <c r="R228" t="str">
        <f>MID(N228, FIND("/", N228) + 1, LEN(N228))</f>
        <v>photography books</v>
      </c>
      <c r="S228" s="9">
        <f>(((J228/60)/60)/24)+DATE(1970,1,1)</f>
        <v>40276.208333333336</v>
      </c>
      <c r="T228" s="9">
        <f>(((K228/60)/60)/24)+DATE(1970,1,1)</f>
        <v>40313.208333333336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>
        <f>IF(G229 = 0, 0, E229/G229)</f>
        <v>108.96182396606575</v>
      </c>
      <c r="Q229" t="str">
        <f>LEFT(N229,FIND("/",N229) - 1)</f>
        <v>games</v>
      </c>
      <c r="R229" t="str">
        <f>MID(N229, FIND("/", N229) + 1, LEN(N229))</f>
        <v>mobile games</v>
      </c>
      <c r="S229" s="9">
        <f>(((J229/60)/60)/24)+DATE(1970,1,1)</f>
        <v>42139.208333333328</v>
      </c>
      <c r="T229" s="9">
        <f>(((K229/60)/60)/24)+DATE(1970,1,1)</f>
        <v>42145.208333333328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>
        <f>IF(G230 = 0, 0, E230/G230)</f>
        <v>66.998379254457049</v>
      </c>
      <c r="Q230" t="str">
        <f>LEFT(N230,FIND("/",N230) - 1)</f>
        <v>film &amp; video</v>
      </c>
      <c r="R230" t="str">
        <f>MID(N230, FIND("/", N230) + 1, LEN(N230))</f>
        <v>animation</v>
      </c>
      <c r="S230" s="9">
        <f>(((J230/60)/60)/24)+DATE(1970,1,1)</f>
        <v>42613.208333333328</v>
      </c>
      <c r="T230" s="9">
        <f>(((K230/60)/60)/24)+DATE(1970,1,1)</f>
        <v>42638.208333333328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>
        <f>IF(G231 = 0, 0, E231/G231)</f>
        <v>64.99333594668758</v>
      </c>
      <c r="Q231" t="str">
        <f>LEFT(N231,FIND("/",N231) - 1)</f>
        <v>games</v>
      </c>
      <c r="R231" t="str">
        <f>MID(N231, FIND("/", N231) + 1, LEN(N231))</f>
        <v>mobile games</v>
      </c>
      <c r="S231" s="9">
        <f>(((J231/60)/60)/24)+DATE(1970,1,1)</f>
        <v>42887.208333333328</v>
      </c>
      <c r="T231" s="9">
        <f>(((K231/60)/60)/24)+DATE(1970,1,1)</f>
        <v>42935.208333333328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>
        <f>IF(G232 = 0, 0, E232/G232)</f>
        <v>99.841584158415841</v>
      </c>
      <c r="Q232" t="str">
        <f>LEFT(N232,FIND("/",N232) - 1)</f>
        <v>games</v>
      </c>
      <c r="R232" t="str">
        <f>MID(N232, FIND("/", N232) + 1, LEN(N232))</f>
        <v>video games</v>
      </c>
      <c r="S232" s="9">
        <f>(((J232/60)/60)/24)+DATE(1970,1,1)</f>
        <v>43805.25</v>
      </c>
      <c r="T232" s="9">
        <f>(((K232/60)/60)/24)+DATE(1970,1,1)</f>
        <v>43805.25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>
        <f>IF(G233 = 0, 0, E233/G233)</f>
        <v>82.432835820895519</v>
      </c>
      <c r="Q233" t="str">
        <f>LEFT(N233,FIND("/",N233) - 1)</f>
        <v>theater</v>
      </c>
      <c r="R233" t="str">
        <f>MID(N233, FIND("/", N233) + 1, LEN(N233))</f>
        <v>plays</v>
      </c>
      <c r="S233" s="9">
        <f>(((J233/60)/60)/24)+DATE(1970,1,1)</f>
        <v>41415.208333333336</v>
      </c>
      <c r="T233" s="9">
        <f>(((K233/60)/60)/24)+DATE(1970,1,1)</f>
        <v>41473.208333333336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>
        <f>IF(G234 = 0, 0, E234/G234)</f>
        <v>63.293478260869563</v>
      </c>
      <c r="Q234" t="str">
        <f>LEFT(N234,FIND("/",N234) - 1)</f>
        <v>theater</v>
      </c>
      <c r="R234" t="str">
        <f>MID(N234, FIND("/", N234) + 1, LEN(N234))</f>
        <v>plays</v>
      </c>
      <c r="S234" s="9">
        <f>(((J234/60)/60)/24)+DATE(1970,1,1)</f>
        <v>42576.208333333328</v>
      </c>
      <c r="T234" s="9">
        <f>(((K234/60)/60)/24)+DATE(1970,1,1)</f>
        <v>42577.208333333328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>
        <f>IF(G235 = 0, 0, E235/G235)</f>
        <v>96.774193548387103</v>
      </c>
      <c r="Q235" t="str">
        <f>LEFT(N235,FIND("/",N235) - 1)</f>
        <v>film &amp; video</v>
      </c>
      <c r="R235" t="str">
        <f>MID(N235, FIND("/", N235) + 1, LEN(N235))</f>
        <v>animation</v>
      </c>
      <c r="S235" s="9">
        <f>(((J235/60)/60)/24)+DATE(1970,1,1)</f>
        <v>40706.208333333336</v>
      </c>
      <c r="T235" s="9">
        <f>(((K235/60)/60)/24)+DATE(1970,1,1)</f>
        <v>40722.208333333336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>
        <f>IF(G236 = 0, 0, E236/G236)</f>
        <v>54.906040268456373</v>
      </c>
      <c r="Q236" t="str">
        <f>LEFT(N236,FIND("/",N236) - 1)</f>
        <v>games</v>
      </c>
      <c r="R236" t="str">
        <f>MID(N236, FIND("/", N236) + 1, LEN(N236))</f>
        <v>video games</v>
      </c>
      <c r="S236" s="9">
        <f>(((J236/60)/60)/24)+DATE(1970,1,1)</f>
        <v>42969.208333333328</v>
      </c>
      <c r="T236" s="9">
        <f>(((K236/60)/60)/24)+DATE(1970,1,1)</f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>
        <f>IF(G237 = 0, 0, E237/G237)</f>
        <v>39.010869565217391</v>
      </c>
      <c r="Q237" t="str">
        <f>LEFT(N237,FIND("/",N237) - 1)</f>
        <v>film &amp; video</v>
      </c>
      <c r="R237" t="str">
        <f>MID(N237, FIND("/", N237) + 1, LEN(N237))</f>
        <v>animation</v>
      </c>
      <c r="S237" s="9">
        <f>(((J237/60)/60)/24)+DATE(1970,1,1)</f>
        <v>42779.25</v>
      </c>
      <c r="T237" s="9">
        <f>(((K237/60)/60)/24)+DATE(1970,1,1)</f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>
        <f>IF(G238 = 0, 0, E238/G238)</f>
        <v>75.84210526315789</v>
      </c>
      <c r="Q238" t="str">
        <f>LEFT(N238,FIND("/",N238) - 1)</f>
        <v>music</v>
      </c>
      <c r="R238" t="str">
        <f>MID(N238, FIND("/", N238) + 1, LEN(N238))</f>
        <v>rock</v>
      </c>
      <c r="S238" s="9">
        <f>(((J238/60)/60)/24)+DATE(1970,1,1)</f>
        <v>43641.208333333328</v>
      </c>
      <c r="T238" s="9">
        <f>(((K238/60)/60)/24)+DATE(1970,1,1)</f>
        <v>43648.208333333328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>
        <f>IF(G239 = 0, 0, E239/G239)</f>
        <v>45.051671732522799</v>
      </c>
      <c r="Q239" t="str">
        <f>LEFT(N239,FIND("/",N239) - 1)</f>
        <v>film &amp; video</v>
      </c>
      <c r="R239" t="str">
        <f>MID(N239, FIND("/", N239) + 1, LEN(N239))</f>
        <v>animation</v>
      </c>
      <c r="S239" s="9">
        <f>(((J239/60)/60)/24)+DATE(1970,1,1)</f>
        <v>41754.208333333336</v>
      </c>
      <c r="T239" s="9">
        <f>(((K239/60)/60)/24)+DATE(1970,1,1)</f>
        <v>41756.208333333336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>
        <f>IF(G240 = 0, 0, E240/G240)</f>
        <v>104.51546391752578</v>
      </c>
      <c r="Q240" t="str">
        <f>LEFT(N240,FIND("/",N240) - 1)</f>
        <v>theater</v>
      </c>
      <c r="R240" t="str">
        <f>MID(N240, FIND("/", N240) + 1, LEN(N240))</f>
        <v>plays</v>
      </c>
      <c r="S240" s="9">
        <f>(((J240/60)/60)/24)+DATE(1970,1,1)</f>
        <v>43083.25</v>
      </c>
      <c r="T240" s="9">
        <f>(((K240/60)/60)/24)+DATE(1970,1,1)</f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>
        <f>IF(G241 = 0, 0, E241/G241)</f>
        <v>76.268292682926827</v>
      </c>
      <c r="Q241" t="str">
        <f>LEFT(N241,FIND("/",N241) - 1)</f>
        <v>technology</v>
      </c>
      <c r="R241" t="str">
        <f>MID(N241, FIND("/", N241) + 1, LEN(N241))</f>
        <v>wearables</v>
      </c>
      <c r="S241" s="9">
        <f>(((J241/60)/60)/24)+DATE(1970,1,1)</f>
        <v>42245.208333333328</v>
      </c>
      <c r="T241" s="9">
        <f>(((K241/60)/60)/24)+DATE(1970,1,1)</f>
        <v>42249.208333333328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>
        <f>IF(G242 = 0, 0, E242/G242)</f>
        <v>69.015695067264573</v>
      </c>
      <c r="Q242" t="str">
        <f>LEFT(N242,FIND("/",N242) - 1)</f>
        <v>theater</v>
      </c>
      <c r="R242" t="str">
        <f>MID(N242, FIND("/", N242) + 1, LEN(N242))</f>
        <v>plays</v>
      </c>
      <c r="S242" s="9">
        <f>(((J242/60)/60)/24)+DATE(1970,1,1)</f>
        <v>40396.208333333336</v>
      </c>
      <c r="T242" s="9">
        <f>(((K242/60)/60)/24)+DATE(1970,1,1)</f>
        <v>40397.208333333336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>
        <f>IF(G243 = 0, 0, E243/G243)</f>
        <v>101.97684085510689</v>
      </c>
      <c r="Q243" t="str">
        <f>LEFT(N243,FIND("/",N243) - 1)</f>
        <v>publishing</v>
      </c>
      <c r="R243" t="str">
        <f>MID(N243, FIND("/", N243) + 1, LEN(N243))</f>
        <v>nonfiction</v>
      </c>
      <c r="S243" s="9">
        <f>(((J243/60)/60)/24)+DATE(1970,1,1)</f>
        <v>41742.208333333336</v>
      </c>
      <c r="T243" s="9">
        <f>(((K243/60)/60)/24)+DATE(1970,1,1)</f>
        <v>41752.208333333336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>
        <f>IF(G244 = 0, 0, E244/G244)</f>
        <v>42.915999999999997</v>
      </c>
      <c r="Q244" t="str">
        <f>LEFT(N244,FIND("/",N244) - 1)</f>
        <v>music</v>
      </c>
      <c r="R244" t="str">
        <f>MID(N244, FIND("/", N244) + 1, LEN(N244))</f>
        <v>rock</v>
      </c>
      <c r="S244" s="9">
        <f>(((J244/60)/60)/24)+DATE(1970,1,1)</f>
        <v>42865.208333333328</v>
      </c>
      <c r="T244" s="9">
        <f>(((K244/60)/60)/24)+DATE(1970,1,1)</f>
        <v>42875.208333333328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>
        <f>IF(G245 = 0, 0, E245/G245)</f>
        <v>43.025210084033617</v>
      </c>
      <c r="Q245" t="str">
        <f>LEFT(N245,FIND("/",N245) - 1)</f>
        <v>theater</v>
      </c>
      <c r="R245" t="str">
        <f>MID(N245, FIND("/", N245) + 1, LEN(N245))</f>
        <v>plays</v>
      </c>
      <c r="S245" s="9">
        <f>(((J245/60)/60)/24)+DATE(1970,1,1)</f>
        <v>43163.25</v>
      </c>
      <c r="T245" s="9">
        <f>(((K245/60)/60)/24)+DATE(1970,1,1)</f>
        <v>43166.25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>
        <f>IF(G246 = 0, 0, E246/G246)</f>
        <v>75.245283018867923</v>
      </c>
      <c r="Q246" t="str">
        <f>LEFT(N246,FIND("/",N246) - 1)</f>
        <v>theater</v>
      </c>
      <c r="R246" t="str">
        <f>MID(N246, FIND("/", N246) + 1, LEN(N246))</f>
        <v>plays</v>
      </c>
      <c r="S246" s="9">
        <f>(((J246/60)/60)/24)+DATE(1970,1,1)</f>
        <v>41834.208333333336</v>
      </c>
      <c r="T246" s="9">
        <f>(((K246/60)/60)/24)+DATE(1970,1,1)</f>
        <v>41886.208333333336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>
        <f>IF(G247 = 0, 0, E247/G247)</f>
        <v>69.023364485981304</v>
      </c>
      <c r="Q247" t="str">
        <f>LEFT(N247,FIND("/",N247) - 1)</f>
        <v>theater</v>
      </c>
      <c r="R247" t="str">
        <f>MID(N247, FIND("/", N247) + 1, LEN(N247))</f>
        <v>plays</v>
      </c>
      <c r="S247" s="9">
        <f>(((J247/60)/60)/24)+DATE(1970,1,1)</f>
        <v>41736.208333333336</v>
      </c>
      <c r="T247" s="9">
        <f>(((K247/60)/60)/24)+DATE(1970,1,1)</f>
        <v>41737.208333333336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>
        <f>IF(G248 = 0, 0, E248/G248)</f>
        <v>65.986486486486484</v>
      </c>
      <c r="Q248" t="str">
        <f>LEFT(N248,FIND("/",N248) - 1)</f>
        <v>technology</v>
      </c>
      <c r="R248" t="str">
        <f>MID(N248, FIND("/", N248) + 1, LEN(N248))</f>
        <v>web</v>
      </c>
      <c r="S248" s="9">
        <f>(((J248/60)/60)/24)+DATE(1970,1,1)</f>
        <v>41491.208333333336</v>
      </c>
      <c r="T248" s="9">
        <f>(((K248/60)/60)/24)+DATE(1970,1,1)</f>
        <v>41495.208333333336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>
        <f>IF(G249 = 0, 0, E249/G249)</f>
        <v>98.013800424628457</v>
      </c>
      <c r="Q249" t="str">
        <f>LEFT(N249,FIND("/",N249) - 1)</f>
        <v>publishing</v>
      </c>
      <c r="R249" t="str">
        <f>MID(N249, FIND("/", N249) + 1, LEN(N249))</f>
        <v>fiction</v>
      </c>
      <c r="S249" s="9">
        <f>(((J249/60)/60)/24)+DATE(1970,1,1)</f>
        <v>42726.25</v>
      </c>
      <c r="T249" s="9">
        <f>(((K249/60)/60)/24)+DATE(1970,1,1)</f>
        <v>42741.25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>
        <f>IF(G250 = 0, 0, E250/G250)</f>
        <v>60.105504587155963</v>
      </c>
      <c r="Q250" t="str">
        <f>LEFT(N250,FIND("/",N250) - 1)</f>
        <v>games</v>
      </c>
      <c r="R250" t="str">
        <f>MID(N250, FIND("/", N250) + 1, LEN(N250))</f>
        <v>mobile games</v>
      </c>
      <c r="S250" s="9">
        <f>(((J250/60)/60)/24)+DATE(1970,1,1)</f>
        <v>42004.25</v>
      </c>
      <c r="T250" s="9">
        <f>(((K250/60)/60)/24)+DATE(1970,1,1)</f>
        <v>42009.25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>
        <f>IF(G251 = 0, 0, E251/G251)</f>
        <v>26.000773395204948</v>
      </c>
      <c r="Q251" t="str">
        <f>LEFT(N251,FIND("/",N251) - 1)</f>
        <v>publishing</v>
      </c>
      <c r="R251" t="str">
        <f>MID(N251, FIND("/", N251) + 1, LEN(N251))</f>
        <v>translations</v>
      </c>
      <c r="S251" s="9">
        <f>(((J251/60)/60)/24)+DATE(1970,1,1)</f>
        <v>42006.25</v>
      </c>
      <c r="T251" s="9">
        <f>(((K251/60)/60)/24)+DATE(1970,1,1)</f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>
        <f>IF(G252 = 0, 0, E252/G252)</f>
        <v>3</v>
      </c>
      <c r="Q252" t="str">
        <f>LEFT(N252,FIND("/",N252) - 1)</f>
        <v>music</v>
      </c>
      <c r="R252" t="str">
        <f>MID(N252, FIND("/", N252) + 1, LEN(N252))</f>
        <v>rock</v>
      </c>
      <c r="S252" s="9">
        <f>(((J252/60)/60)/24)+DATE(1970,1,1)</f>
        <v>40203.25</v>
      </c>
      <c r="T252" s="9">
        <f>(((K252/60)/60)/24)+DATE(1970,1,1)</f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>
        <f>IF(G253 = 0, 0, E253/G253)</f>
        <v>38.019801980198018</v>
      </c>
      <c r="Q253" t="str">
        <f>LEFT(N253,FIND("/",N253) - 1)</f>
        <v>theater</v>
      </c>
      <c r="R253" t="str">
        <f>MID(N253, FIND("/", N253) + 1, LEN(N253))</f>
        <v>plays</v>
      </c>
      <c r="S253" s="9">
        <f>(((J253/60)/60)/24)+DATE(1970,1,1)</f>
        <v>41252.25</v>
      </c>
      <c r="T253" s="9">
        <f>(((K253/60)/60)/24)+DATE(1970,1,1)</f>
        <v>41254.25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>
        <f>IF(G254 = 0, 0, E254/G254)</f>
        <v>106.15254237288136</v>
      </c>
      <c r="Q254" t="str">
        <f>LEFT(N254,FIND("/",N254) - 1)</f>
        <v>theater</v>
      </c>
      <c r="R254" t="str">
        <f>MID(N254, FIND("/", N254) + 1, LEN(N254))</f>
        <v>plays</v>
      </c>
      <c r="S254" s="9">
        <f>(((J254/60)/60)/24)+DATE(1970,1,1)</f>
        <v>41572.208333333336</v>
      </c>
      <c r="T254" s="9">
        <f>(((K254/60)/60)/24)+DATE(1970,1,1)</f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>
        <f>IF(G255 = 0, 0, E255/G255)</f>
        <v>81.019475655430711</v>
      </c>
      <c r="Q255" t="str">
        <f>LEFT(N255,FIND("/",N255) - 1)</f>
        <v>film &amp; video</v>
      </c>
      <c r="R255" t="str">
        <f>MID(N255, FIND("/", N255) + 1, LEN(N255))</f>
        <v>drama</v>
      </c>
      <c r="S255" s="9">
        <f>(((J255/60)/60)/24)+DATE(1970,1,1)</f>
        <v>40641.208333333336</v>
      </c>
      <c r="T255" s="9">
        <f>(((K255/60)/60)/24)+DATE(1970,1,1)</f>
        <v>40653.208333333336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>
        <f>IF(G256 = 0, 0, E256/G256)</f>
        <v>96.647727272727266</v>
      </c>
      <c r="Q256" t="str">
        <f>LEFT(N256,FIND("/",N256) - 1)</f>
        <v>publishing</v>
      </c>
      <c r="R256" t="str">
        <f>MID(N256, FIND("/", N256) + 1, LEN(N256))</f>
        <v>nonfiction</v>
      </c>
      <c r="S256" s="9">
        <f>(((J256/60)/60)/24)+DATE(1970,1,1)</f>
        <v>42787.25</v>
      </c>
      <c r="T256" s="9">
        <f>(((K256/60)/60)/24)+DATE(1970,1,1)</f>
        <v>42789.25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>
        <f>IF(G257 = 0, 0, E257/G257)</f>
        <v>57.003535651149086</v>
      </c>
      <c r="Q257" t="str">
        <f>LEFT(N257,FIND("/",N257) - 1)</f>
        <v>music</v>
      </c>
      <c r="R257" t="str">
        <f>MID(N257, FIND("/", N257) + 1, LEN(N257))</f>
        <v>rock</v>
      </c>
      <c r="S257" s="9">
        <f>(((J257/60)/60)/24)+DATE(1970,1,1)</f>
        <v>40590.25</v>
      </c>
      <c r="T257" s="9">
        <f>(((K257/60)/60)/24)+DATE(1970,1,1)</f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>
        <f>IF(G258 = 0, 0, E258/G258)</f>
        <v>63.93333333333333</v>
      </c>
      <c r="Q258" t="str">
        <f>LEFT(N258,FIND("/",N258) - 1)</f>
        <v>music</v>
      </c>
      <c r="R258" t="str">
        <f>MID(N258, FIND("/", N258) + 1, LEN(N258))</f>
        <v>rock</v>
      </c>
      <c r="S258" s="9">
        <f>(((J258/60)/60)/24)+DATE(1970,1,1)</f>
        <v>42393.25</v>
      </c>
      <c r="T258" s="9">
        <f>(((K258/60)/60)/24)+DATE(1970,1,1)</f>
        <v>42430.25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>
        <f>IF(G259 = 0, 0, E259/G259)</f>
        <v>90.456521739130437</v>
      </c>
      <c r="Q259" t="str">
        <f>LEFT(N259,FIND("/",N259) - 1)</f>
        <v>theater</v>
      </c>
      <c r="R259" t="str">
        <f>MID(N259, FIND("/", N259) + 1, LEN(N259))</f>
        <v>plays</v>
      </c>
      <c r="S259" s="9">
        <f>(((J259/60)/60)/24)+DATE(1970,1,1)</f>
        <v>41338.25</v>
      </c>
      <c r="T259" s="9">
        <f>(((K259/60)/60)/24)+DATE(1970,1,1)</f>
        <v>41352.208333333336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>
        <f>IF(G260 = 0, 0, E260/G260)</f>
        <v>72.172043010752688</v>
      </c>
      <c r="Q260" t="str">
        <f>LEFT(N260,FIND("/",N260) - 1)</f>
        <v>theater</v>
      </c>
      <c r="R260" t="str">
        <f>MID(N260, FIND("/", N260) + 1, LEN(N260))</f>
        <v>plays</v>
      </c>
      <c r="S260" s="9">
        <f>(((J260/60)/60)/24)+DATE(1970,1,1)</f>
        <v>42712.25</v>
      </c>
      <c r="T260" s="9">
        <f>(((K260/60)/60)/24)+DATE(1970,1,1)</f>
        <v>42732.25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>
        <f>IF(G261 = 0, 0, E261/G261)</f>
        <v>77.934782608695656</v>
      </c>
      <c r="Q261" t="str">
        <f>LEFT(N261,FIND("/",N261) - 1)</f>
        <v>photography</v>
      </c>
      <c r="R261" t="str">
        <f>MID(N261, FIND("/", N261) + 1, LEN(N261))</f>
        <v>photography books</v>
      </c>
      <c r="S261" s="9">
        <f>(((J261/60)/60)/24)+DATE(1970,1,1)</f>
        <v>41251.25</v>
      </c>
      <c r="T261" s="9">
        <f>(((K261/60)/60)/24)+DATE(1970,1,1)</f>
        <v>41270.25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>
        <f>IF(G262 = 0, 0, E262/G262)</f>
        <v>38.065134099616856</v>
      </c>
      <c r="Q262" t="str">
        <f>LEFT(N262,FIND("/",N262) - 1)</f>
        <v>music</v>
      </c>
      <c r="R262" t="str">
        <f>MID(N262, FIND("/", N262) + 1, LEN(N262))</f>
        <v>rock</v>
      </c>
      <c r="S262" s="9">
        <f>(((J262/60)/60)/24)+DATE(1970,1,1)</f>
        <v>41180.208333333336</v>
      </c>
      <c r="T262" s="9">
        <f>(((K262/60)/60)/24)+DATE(1970,1,1)</f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>
        <f>IF(G263 = 0, 0, E263/G263)</f>
        <v>57.936123348017624</v>
      </c>
      <c r="Q263" t="str">
        <f>LEFT(N263,FIND("/",N263) - 1)</f>
        <v>music</v>
      </c>
      <c r="R263" t="str">
        <f>MID(N263, FIND("/", N263) + 1, LEN(N263))</f>
        <v>rock</v>
      </c>
      <c r="S263" s="9">
        <f>(((J263/60)/60)/24)+DATE(1970,1,1)</f>
        <v>40415.208333333336</v>
      </c>
      <c r="T263" s="9">
        <f>(((K263/60)/60)/24)+DATE(1970,1,1)</f>
        <v>40419.208333333336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>
        <f>IF(G264 = 0, 0, E264/G264)</f>
        <v>49.794392523364486</v>
      </c>
      <c r="Q264" t="str">
        <f>LEFT(N264,FIND("/",N264) - 1)</f>
        <v>music</v>
      </c>
      <c r="R264" t="str">
        <f>MID(N264, FIND("/", N264) + 1, LEN(N264))</f>
        <v>indie rock</v>
      </c>
      <c r="S264" s="9">
        <f>(((J264/60)/60)/24)+DATE(1970,1,1)</f>
        <v>40638.208333333336</v>
      </c>
      <c r="T264" s="9">
        <f>(((K264/60)/60)/24)+DATE(1970,1,1)</f>
        <v>40664.208333333336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>
        <f>IF(G265 = 0, 0, E265/G265)</f>
        <v>54.050251256281406</v>
      </c>
      <c r="Q265" t="str">
        <f>LEFT(N265,FIND("/",N265) - 1)</f>
        <v>photography</v>
      </c>
      <c r="R265" t="str">
        <f>MID(N265, FIND("/", N265) + 1, LEN(N265))</f>
        <v>photography books</v>
      </c>
      <c r="S265" s="9">
        <f>(((J265/60)/60)/24)+DATE(1970,1,1)</f>
        <v>40187.25</v>
      </c>
      <c r="T265" s="9">
        <f>(((K265/60)/60)/24)+DATE(1970,1,1)</f>
        <v>40187.25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>
        <f>IF(G266 = 0, 0, E266/G266)</f>
        <v>30.002721335268504</v>
      </c>
      <c r="Q266" t="str">
        <f>LEFT(N266,FIND("/",N266) - 1)</f>
        <v>theater</v>
      </c>
      <c r="R266" t="str">
        <f>MID(N266, FIND("/", N266) + 1, LEN(N266))</f>
        <v>plays</v>
      </c>
      <c r="S266" s="9">
        <f>(((J266/60)/60)/24)+DATE(1970,1,1)</f>
        <v>41317.25</v>
      </c>
      <c r="T266" s="9">
        <f>(((K266/60)/60)/24)+DATE(1970,1,1)</f>
        <v>41333.25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>
        <f>IF(G267 = 0, 0, E267/G267)</f>
        <v>70.127906976744185</v>
      </c>
      <c r="Q267" t="str">
        <f>LEFT(N267,FIND("/",N267) - 1)</f>
        <v>theater</v>
      </c>
      <c r="R267" t="str">
        <f>MID(N267, FIND("/", N267) + 1, LEN(N267))</f>
        <v>plays</v>
      </c>
      <c r="S267" s="9">
        <f>(((J267/60)/60)/24)+DATE(1970,1,1)</f>
        <v>42372.25</v>
      </c>
      <c r="T267" s="9">
        <f>(((K267/60)/60)/24)+DATE(1970,1,1)</f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>
        <f>IF(G268 = 0, 0, E268/G268)</f>
        <v>26.996228786926462</v>
      </c>
      <c r="Q268" t="str">
        <f>LEFT(N268,FIND("/",N268) - 1)</f>
        <v>music</v>
      </c>
      <c r="R268" t="str">
        <f>MID(N268, FIND("/", N268) + 1, LEN(N268))</f>
        <v>jazz</v>
      </c>
      <c r="S268" s="9">
        <f>(((J268/60)/60)/24)+DATE(1970,1,1)</f>
        <v>41950.25</v>
      </c>
      <c r="T268" s="9">
        <f>(((K268/60)/60)/24)+DATE(1970,1,1)</f>
        <v>41983.25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>
        <f>IF(G269 = 0, 0, E269/G269)</f>
        <v>51.990606936416185</v>
      </c>
      <c r="Q269" t="str">
        <f>LEFT(N269,FIND("/",N269) - 1)</f>
        <v>theater</v>
      </c>
      <c r="R269" t="str">
        <f>MID(N269, FIND("/", N269) + 1, LEN(N269))</f>
        <v>plays</v>
      </c>
      <c r="S269" s="9">
        <f>(((J269/60)/60)/24)+DATE(1970,1,1)</f>
        <v>41206.208333333336</v>
      </c>
      <c r="T269" s="9">
        <f>(((K269/60)/60)/24)+DATE(1970,1,1)</f>
        <v>41222.25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>
        <f>IF(G270 = 0, 0, E270/G270)</f>
        <v>56.416666666666664</v>
      </c>
      <c r="Q270" t="str">
        <f>LEFT(N270,FIND("/",N270) - 1)</f>
        <v>film &amp; video</v>
      </c>
      <c r="R270" t="str">
        <f>MID(N270, FIND("/", N270) + 1, LEN(N270))</f>
        <v>documentary</v>
      </c>
      <c r="S270" s="9">
        <f>(((J270/60)/60)/24)+DATE(1970,1,1)</f>
        <v>41186.208333333336</v>
      </c>
      <c r="T270" s="9">
        <f>(((K270/60)/60)/24)+DATE(1970,1,1)</f>
        <v>41232.25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>
        <f>IF(G271 = 0, 0, E271/G271)</f>
        <v>101.63218390804597</v>
      </c>
      <c r="Q271" t="str">
        <f>LEFT(N271,FIND("/",N271) - 1)</f>
        <v>film &amp; video</v>
      </c>
      <c r="R271" t="str">
        <f>MID(N271, FIND("/", N271) + 1, LEN(N271))</f>
        <v>television</v>
      </c>
      <c r="S271" s="9">
        <f>(((J271/60)/60)/24)+DATE(1970,1,1)</f>
        <v>43496.25</v>
      </c>
      <c r="T271" s="9">
        <f>(((K271/60)/60)/24)+DATE(1970,1,1)</f>
        <v>43517.25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>
        <f>IF(G272 = 0, 0, E272/G272)</f>
        <v>25.005291005291006</v>
      </c>
      <c r="Q272" t="str">
        <f>LEFT(N272,FIND("/",N272) - 1)</f>
        <v>games</v>
      </c>
      <c r="R272" t="str">
        <f>MID(N272, FIND("/", N272) + 1, LEN(N272))</f>
        <v>video games</v>
      </c>
      <c r="S272" s="9">
        <f>(((J272/60)/60)/24)+DATE(1970,1,1)</f>
        <v>40514.25</v>
      </c>
      <c r="T272" s="9">
        <f>(((K272/60)/60)/24)+DATE(1970,1,1)</f>
        <v>40516.25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>
        <f>IF(G273 = 0, 0, E273/G273)</f>
        <v>32.016393442622949</v>
      </c>
      <c r="Q273" t="str">
        <f>LEFT(N273,FIND("/",N273) - 1)</f>
        <v>photography</v>
      </c>
      <c r="R273" t="str">
        <f>MID(N273, FIND("/", N273) + 1, LEN(N273))</f>
        <v>photography books</v>
      </c>
      <c r="S273" s="9">
        <f>(((J273/60)/60)/24)+DATE(1970,1,1)</f>
        <v>42345.25</v>
      </c>
      <c r="T273" s="9">
        <f>(((K273/60)/60)/24)+DATE(1970,1,1)</f>
        <v>42376.25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>
        <f>IF(G274 = 0, 0, E274/G274)</f>
        <v>82.021647307286173</v>
      </c>
      <c r="Q274" t="str">
        <f>LEFT(N274,FIND("/",N274) - 1)</f>
        <v>theater</v>
      </c>
      <c r="R274" t="str">
        <f>MID(N274, FIND("/", N274) + 1, LEN(N274))</f>
        <v>plays</v>
      </c>
      <c r="S274" s="9">
        <f>(((J274/60)/60)/24)+DATE(1970,1,1)</f>
        <v>43656.208333333328</v>
      </c>
      <c r="T274" s="9">
        <f>(((K274/60)/60)/24)+DATE(1970,1,1)</f>
        <v>43681.208333333328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>
        <f>IF(G275 = 0, 0, E275/G275)</f>
        <v>37.957446808510639</v>
      </c>
      <c r="Q275" t="str">
        <f>LEFT(N275,FIND("/",N275) - 1)</f>
        <v>theater</v>
      </c>
      <c r="R275" t="str">
        <f>MID(N275, FIND("/", N275) + 1, LEN(N275))</f>
        <v>plays</v>
      </c>
      <c r="S275" s="9">
        <f>(((J275/60)/60)/24)+DATE(1970,1,1)</f>
        <v>42995.208333333328</v>
      </c>
      <c r="T275" s="9">
        <f>(((K275/60)/60)/24)+DATE(1970,1,1)</f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>
        <f>IF(G276 = 0, 0, E276/G276)</f>
        <v>51.533333333333331</v>
      </c>
      <c r="Q276" t="str">
        <f>LEFT(N276,FIND("/",N276) - 1)</f>
        <v>theater</v>
      </c>
      <c r="R276" t="str">
        <f>MID(N276, FIND("/", N276) + 1, LEN(N276))</f>
        <v>plays</v>
      </c>
      <c r="S276" s="9">
        <f>(((J276/60)/60)/24)+DATE(1970,1,1)</f>
        <v>43045.25</v>
      </c>
      <c r="T276" s="9">
        <f>(((K276/60)/60)/24)+DATE(1970,1,1)</f>
        <v>43050.25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>
        <f>IF(G277 = 0, 0, E277/G277)</f>
        <v>81.198275862068968</v>
      </c>
      <c r="Q277" t="str">
        <f>LEFT(N277,FIND("/",N277) - 1)</f>
        <v>publishing</v>
      </c>
      <c r="R277" t="str">
        <f>MID(N277, FIND("/", N277) + 1, LEN(N277))</f>
        <v>translations</v>
      </c>
      <c r="S277" s="9">
        <f>(((J277/60)/60)/24)+DATE(1970,1,1)</f>
        <v>43561.208333333328</v>
      </c>
      <c r="T277" s="9">
        <f>(((K277/60)/60)/24)+DATE(1970,1,1)</f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>
        <f>IF(G278 = 0, 0, E278/G278)</f>
        <v>40.030075187969928</v>
      </c>
      <c r="Q278" t="str">
        <f>LEFT(N278,FIND("/",N278) - 1)</f>
        <v>games</v>
      </c>
      <c r="R278" t="str">
        <f>MID(N278, FIND("/", N278) + 1, LEN(N278))</f>
        <v>video games</v>
      </c>
      <c r="S278" s="9">
        <f>(((J278/60)/60)/24)+DATE(1970,1,1)</f>
        <v>41018.208333333336</v>
      </c>
      <c r="T278" s="9">
        <f>(((K278/60)/60)/24)+DATE(1970,1,1)</f>
        <v>41023.208333333336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>
        <f>IF(G279 = 0, 0, E279/G279)</f>
        <v>89.939759036144579</v>
      </c>
      <c r="Q279" t="str">
        <f>LEFT(N279,FIND("/",N279) - 1)</f>
        <v>theater</v>
      </c>
      <c r="R279" t="str">
        <f>MID(N279, FIND("/", N279) + 1, LEN(N279))</f>
        <v>plays</v>
      </c>
      <c r="S279" s="9">
        <f>(((J279/60)/60)/24)+DATE(1970,1,1)</f>
        <v>40378.208333333336</v>
      </c>
      <c r="T279" s="9">
        <f>(((K279/60)/60)/24)+DATE(1970,1,1)</f>
        <v>40380.208333333336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>
        <f>IF(G280 = 0, 0, E280/G280)</f>
        <v>96.692307692307693</v>
      </c>
      <c r="Q280" t="str">
        <f>LEFT(N280,FIND("/",N280) - 1)</f>
        <v>technology</v>
      </c>
      <c r="R280" t="str">
        <f>MID(N280, FIND("/", N280) + 1, LEN(N280))</f>
        <v>web</v>
      </c>
      <c r="S280" s="9">
        <f>(((J280/60)/60)/24)+DATE(1970,1,1)</f>
        <v>41239.25</v>
      </c>
      <c r="T280" s="9">
        <f>(((K280/60)/60)/24)+DATE(1970,1,1)</f>
        <v>41264.25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>
        <f>IF(G281 = 0, 0, E281/G281)</f>
        <v>25.010989010989011</v>
      </c>
      <c r="Q281" t="str">
        <f>LEFT(N281,FIND("/",N281) - 1)</f>
        <v>theater</v>
      </c>
      <c r="R281" t="str">
        <f>MID(N281, FIND("/", N281) + 1, LEN(N281))</f>
        <v>plays</v>
      </c>
      <c r="S281" s="9">
        <f>(((J281/60)/60)/24)+DATE(1970,1,1)</f>
        <v>43346.208333333328</v>
      </c>
      <c r="T281" s="9">
        <f>(((K281/60)/60)/24)+DATE(1970,1,1)</f>
        <v>43349.208333333328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>
        <f>IF(G282 = 0, 0, E282/G282)</f>
        <v>36.987277353689571</v>
      </c>
      <c r="Q282" t="str">
        <f>LEFT(N282,FIND("/",N282) - 1)</f>
        <v>film &amp; video</v>
      </c>
      <c r="R282" t="str">
        <f>MID(N282, FIND("/", N282) + 1, LEN(N282))</f>
        <v>animation</v>
      </c>
      <c r="S282" s="9">
        <f>(((J282/60)/60)/24)+DATE(1970,1,1)</f>
        <v>43060.25</v>
      </c>
      <c r="T282" s="9">
        <f>(((K282/60)/60)/24)+DATE(1970,1,1)</f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>
        <f>IF(G283 = 0, 0, E283/G283)</f>
        <v>73.012609117361791</v>
      </c>
      <c r="Q283" t="str">
        <f>LEFT(N283,FIND("/",N283) - 1)</f>
        <v>theater</v>
      </c>
      <c r="R283" t="str">
        <f>MID(N283, FIND("/", N283) + 1, LEN(N283))</f>
        <v>plays</v>
      </c>
      <c r="S283" s="9">
        <f>(((J283/60)/60)/24)+DATE(1970,1,1)</f>
        <v>40979.25</v>
      </c>
      <c r="T283" s="9">
        <f>(((K283/60)/60)/24)+DATE(1970,1,1)</f>
        <v>41000.208333333336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>
        <f>IF(G284 = 0, 0, E284/G284)</f>
        <v>68.240601503759393</v>
      </c>
      <c r="Q284" t="str">
        <f>LEFT(N284,FIND("/",N284) - 1)</f>
        <v>film &amp; video</v>
      </c>
      <c r="R284" t="str">
        <f>MID(N284, FIND("/", N284) + 1, LEN(N284))</f>
        <v>television</v>
      </c>
      <c r="S284" s="9">
        <f>(((J284/60)/60)/24)+DATE(1970,1,1)</f>
        <v>42701.25</v>
      </c>
      <c r="T284" s="9">
        <f>(((K284/60)/60)/24)+DATE(1970,1,1)</f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>
        <f>IF(G285 = 0, 0, E285/G285)</f>
        <v>52.310344827586206</v>
      </c>
      <c r="Q285" t="str">
        <f>LEFT(N285,FIND("/",N285) - 1)</f>
        <v>music</v>
      </c>
      <c r="R285" t="str">
        <f>MID(N285, FIND("/", N285) + 1, LEN(N285))</f>
        <v>rock</v>
      </c>
      <c r="S285" s="9">
        <f>(((J285/60)/60)/24)+DATE(1970,1,1)</f>
        <v>42520.208333333328</v>
      </c>
      <c r="T285" s="9">
        <f>(((K285/60)/60)/24)+DATE(1970,1,1)</f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>
        <f>IF(G286 = 0, 0, E286/G286)</f>
        <v>61.765151515151516</v>
      </c>
      <c r="Q286" t="str">
        <f>LEFT(N286,FIND("/",N286) - 1)</f>
        <v>technology</v>
      </c>
      <c r="R286" t="str">
        <f>MID(N286, FIND("/", N286) + 1, LEN(N286))</f>
        <v>web</v>
      </c>
      <c r="S286" s="9">
        <f>(((J286/60)/60)/24)+DATE(1970,1,1)</f>
        <v>41030.208333333336</v>
      </c>
      <c r="T286" s="9">
        <f>(((K286/60)/60)/24)+DATE(1970,1,1)</f>
        <v>41035.208333333336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>
        <f>IF(G287 = 0, 0, E287/G287)</f>
        <v>25.027559055118111</v>
      </c>
      <c r="Q287" t="str">
        <f>LEFT(N287,FIND("/",N287) - 1)</f>
        <v>theater</v>
      </c>
      <c r="R287" t="str">
        <f>MID(N287, FIND("/", N287) + 1, LEN(N287))</f>
        <v>plays</v>
      </c>
      <c r="S287" s="9">
        <f>(((J287/60)/60)/24)+DATE(1970,1,1)</f>
        <v>42623.208333333328</v>
      </c>
      <c r="T287" s="9">
        <f>(((K287/60)/60)/24)+DATE(1970,1,1)</f>
        <v>42661.208333333328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>
        <f>IF(G288 = 0, 0, E288/G288)</f>
        <v>106.28804347826087</v>
      </c>
      <c r="Q288" t="str">
        <f>LEFT(N288,FIND("/",N288) - 1)</f>
        <v>theater</v>
      </c>
      <c r="R288" t="str">
        <f>MID(N288, FIND("/", N288) + 1, LEN(N288))</f>
        <v>plays</v>
      </c>
      <c r="S288" s="9">
        <f>(((J288/60)/60)/24)+DATE(1970,1,1)</f>
        <v>42697.25</v>
      </c>
      <c r="T288" s="9">
        <f>(((K288/60)/60)/24)+DATE(1970,1,1)</f>
        <v>42704.25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>
        <f>IF(G289 = 0, 0, E289/G289)</f>
        <v>75.07386363636364</v>
      </c>
      <c r="Q289" t="str">
        <f>LEFT(N289,FIND("/",N289) - 1)</f>
        <v>music</v>
      </c>
      <c r="R289" t="str">
        <f>MID(N289, FIND("/", N289) + 1, LEN(N289))</f>
        <v>electric music</v>
      </c>
      <c r="S289" s="9">
        <f>(((J289/60)/60)/24)+DATE(1970,1,1)</f>
        <v>42122.208333333328</v>
      </c>
      <c r="T289" s="9">
        <f>(((K289/60)/60)/24)+DATE(1970,1,1)</f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>
        <f>IF(G290 = 0, 0, E290/G290)</f>
        <v>39.970802919708028</v>
      </c>
      <c r="Q290" t="str">
        <f>LEFT(N290,FIND("/",N290) - 1)</f>
        <v>music</v>
      </c>
      <c r="R290" t="str">
        <f>MID(N290, FIND("/", N290) + 1, LEN(N290))</f>
        <v>metal</v>
      </c>
      <c r="S290" s="9">
        <f>(((J290/60)/60)/24)+DATE(1970,1,1)</f>
        <v>40982.208333333336</v>
      </c>
      <c r="T290" s="9">
        <f>(((K290/60)/60)/24)+DATE(1970,1,1)</f>
        <v>40983.208333333336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>
        <f>IF(G291 = 0, 0, E291/G291)</f>
        <v>39.982195845697326</v>
      </c>
      <c r="Q291" t="str">
        <f>LEFT(N291,FIND("/",N291) - 1)</f>
        <v>theater</v>
      </c>
      <c r="R291" t="str">
        <f>MID(N291, FIND("/", N291) + 1, LEN(N291))</f>
        <v>plays</v>
      </c>
      <c r="S291" s="9">
        <f>(((J291/60)/60)/24)+DATE(1970,1,1)</f>
        <v>42219.208333333328</v>
      </c>
      <c r="T291" s="9">
        <f>(((K291/60)/60)/24)+DATE(1970,1,1)</f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>
        <f>IF(G292 = 0, 0, E292/G292)</f>
        <v>101.01541850220265</v>
      </c>
      <c r="Q292" t="str">
        <f>LEFT(N292,FIND("/",N292) - 1)</f>
        <v>film &amp; video</v>
      </c>
      <c r="R292" t="str">
        <f>MID(N292, FIND("/", N292) + 1, LEN(N292))</f>
        <v>documentary</v>
      </c>
      <c r="S292" s="9">
        <f>(((J292/60)/60)/24)+DATE(1970,1,1)</f>
        <v>41404.208333333336</v>
      </c>
      <c r="T292" s="9">
        <f>(((K292/60)/60)/24)+DATE(1970,1,1)</f>
        <v>41436.208333333336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>
        <f>IF(G293 = 0, 0, E293/G293)</f>
        <v>76.813084112149539</v>
      </c>
      <c r="Q293" t="str">
        <f>LEFT(N293,FIND("/",N293) - 1)</f>
        <v>technology</v>
      </c>
      <c r="R293" t="str">
        <f>MID(N293, FIND("/", N293) + 1, LEN(N293))</f>
        <v>web</v>
      </c>
      <c r="S293" s="9">
        <f>(((J293/60)/60)/24)+DATE(1970,1,1)</f>
        <v>40831.208333333336</v>
      </c>
      <c r="T293" s="9">
        <f>(((K293/60)/60)/24)+DATE(1970,1,1)</f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>
        <f>IF(G294 = 0, 0, E294/G294)</f>
        <v>71.7</v>
      </c>
      <c r="Q294" t="str">
        <f>LEFT(N294,FIND("/",N294) - 1)</f>
        <v>food</v>
      </c>
      <c r="R294" t="str">
        <f>MID(N294, FIND("/", N294) + 1, LEN(N294))</f>
        <v>food trucks</v>
      </c>
      <c r="S294" s="9">
        <f>(((J294/60)/60)/24)+DATE(1970,1,1)</f>
        <v>40984.208333333336</v>
      </c>
      <c r="T294" s="9">
        <f>(((K294/60)/60)/24)+DATE(1970,1,1)</f>
        <v>41002.208333333336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>
        <f>IF(G295 = 0, 0, E295/G295)</f>
        <v>33.28125</v>
      </c>
      <c r="Q295" t="str">
        <f>LEFT(N295,FIND("/",N295) - 1)</f>
        <v>theater</v>
      </c>
      <c r="R295" t="str">
        <f>MID(N295, FIND("/", N295) + 1, LEN(N295))</f>
        <v>plays</v>
      </c>
      <c r="S295" s="9">
        <f>(((J295/60)/60)/24)+DATE(1970,1,1)</f>
        <v>40456.208333333336</v>
      </c>
      <c r="T295" s="9">
        <f>(((K295/60)/60)/24)+DATE(1970,1,1)</f>
        <v>40465.208333333336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>
        <f>IF(G296 = 0, 0, E296/G296)</f>
        <v>43.923497267759565</v>
      </c>
      <c r="Q296" t="str">
        <f>LEFT(N296,FIND("/",N296) - 1)</f>
        <v>theater</v>
      </c>
      <c r="R296" t="str">
        <f>MID(N296, FIND("/", N296) + 1, LEN(N296))</f>
        <v>plays</v>
      </c>
      <c r="S296" s="9">
        <f>(((J296/60)/60)/24)+DATE(1970,1,1)</f>
        <v>43399.208333333328</v>
      </c>
      <c r="T296" s="9">
        <f>(((K296/60)/60)/24)+DATE(1970,1,1)</f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>
        <f>IF(G297 = 0, 0, E297/G297)</f>
        <v>36.004712041884815</v>
      </c>
      <c r="Q297" t="str">
        <f>LEFT(N297,FIND("/",N297) - 1)</f>
        <v>theater</v>
      </c>
      <c r="R297" t="str">
        <f>MID(N297, FIND("/", N297) + 1, LEN(N297))</f>
        <v>plays</v>
      </c>
      <c r="S297" s="9">
        <f>(((J297/60)/60)/24)+DATE(1970,1,1)</f>
        <v>41562.208333333336</v>
      </c>
      <c r="T297" s="9">
        <f>(((K297/60)/60)/24)+DATE(1970,1,1)</f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>
        <f>IF(G298 = 0, 0, E298/G298)</f>
        <v>88.21052631578948</v>
      </c>
      <c r="Q298" t="str">
        <f>LEFT(N298,FIND("/",N298) - 1)</f>
        <v>theater</v>
      </c>
      <c r="R298" t="str">
        <f>MID(N298, FIND("/", N298) + 1, LEN(N298))</f>
        <v>plays</v>
      </c>
      <c r="S298" s="9">
        <f>(((J298/60)/60)/24)+DATE(1970,1,1)</f>
        <v>43493.25</v>
      </c>
      <c r="T298" s="9">
        <f>(((K298/60)/60)/24)+DATE(1970,1,1)</f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>
        <f>IF(G299 = 0, 0, E299/G299)</f>
        <v>65.240384615384613</v>
      </c>
      <c r="Q299" t="str">
        <f>LEFT(N299,FIND("/",N299) - 1)</f>
        <v>theater</v>
      </c>
      <c r="R299" t="str">
        <f>MID(N299, FIND("/", N299) + 1, LEN(N299))</f>
        <v>plays</v>
      </c>
      <c r="S299" s="9">
        <f>(((J299/60)/60)/24)+DATE(1970,1,1)</f>
        <v>41653.25</v>
      </c>
      <c r="T299" s="9">
        <f>(((K299/60)/60)/24)+DATE(1970,1,1)</f>
        <v>41662.25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>
        <f>IF(G300 = 0, 0, E300/G300)</f>
        <v>69.958333333333329</v>
      </c>
      <c r="Q300" t="str">
        <f>LEFT(N300,FIND("/",N300) - 1)</f>
        <v>music</v>
      </c>
      <c r="R300" t="str">
        <f>MID(N300, FIND("/", N300) + 1, LEN(N300))</f>
        <v>rock</v>
      </c>
      <c r="S300" s="9">
        <f>(((J300/60)/60)/24)+DATE(1970,1,1)</f>
        <v>42426.25</v>
      </c>
      <c r="T300" s="9">
        <f>(((K300/60)/60)/24)+DATE(1970,1,1)</f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>
        <f>IF(G301 = 0, 0, E301/G301)</f>
        <v>39.877551020408163</v>
      </c>
      <c r="Q301" t="str">
        <f>LEFT(N301,FIND("/",N301) - 1)</f>
        <v>food</v>
      </c>
      <c r="R301" t="str">
        <f>MID(N301, FIND("/", N301) + 1, LEN(N301))</f>
        <v>food trucks</v>
      </c>
      <c r="S301" s="9">
        <f>(((J301/60)/60)/24)+DATE(1970,1,1)</f>
        <v>42432.25</v>
      </c>
      <c r="T301" s="9">
        <f>(((K301/60)/60)/24)+DATE(1970,1,1)</f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>
        <f>IF(G302 = 0, 0, E302/G302)</f>
        <v>5</v>
      </c>
      <c r="Q302" t="str">
        <f>LEFT(N302,FIND("/",N302) - 1)</f>
        <v>publishing</v>
      </c>
      <c r="R302" t="str">
        <f>MID(N302, FIND("/", N302) + 1, LEN(N302))</f>
        <v>nonfiction</v>
      </c>
      <c r="S302" s="9">
        <f>(((J302/60)/60)/24)+DATE(1970,1,1)</f>
        <v>42977.208333333328</v>
      </c>
      <c r="T302" s="9">
        <f>(((K302/60)/60)/24)+DATE(1970,1,1)</f>
        <v>42978.208333333328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>
        <f>IF(G303 = 0, 0, E303/G303)</f>
        <v>41.023728813559323</v>
      </c>
      <c r="Q303" t="str">
        <f>LEFT(N303,FIND("/",N303) - 1)</f>
        <v>film &amp; video</v>
      </c>
      <c r="R303" t="str">
        <f>MID(N303, FIND("/", N303) + 1, LEN(N303))</f>
        <v>documentary</v>
      </c>
      <c r="S303" s="9">
        <f>(((J303/60)/60)/24)+DATE(1970,1,1)</f>
        <v>42061.25</v>
      </c>
      <c r="T303" s="9">
        <f>(((K303/60)/60)/24)+DATE(1970,1,1)</f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>
        <f>IF(G304 = 0, 0, E304/G304)</f>
        <v>98.914285714285711</v>
      </c>
      <c r="Q304" t="str">
        <f>LEFT(N304,FIND("/",N304) - 1)</f>
        <v>theater</v>
      </c>
      <c r="R304" t="str">
        <f>MID(N304, FIND("/", N304) + 1, LEN(N304))</f>
        <v>plays</v>
      </c>
      <c r="S304" s="9">
        <f>(((J304/60)/60)/24)+DATE(1970,1,1)</f>
        <v>43345.208333333328</v>
      </c>
      <c r="T304" s="9">
        <f>(((K304/60)/60)/24)+DATE(1970,1,1)</f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>
        <f>IF(G305 = 0, 0, E305/G305)</f>
        <v>87.78125</v>
      </c>
      <c r="Q305" t="str">
        <f>LEFT(N305,FIND("/",N305) - 1)</f>
        <v>music</v>
      </c>
      <c r="R305" t="str">
        <f>MID(N305, FIND("/", N305) + 1, LEN(N305))</f>
        <v>indie rock</v>
      </c>
      <c r="S305" s="9">
        <f>(((J305/60)/60)/24)+DATE(1970,1,1)</f>
        <v>42376.25</v>
      </c>
      <c r="T305" s="9">
        <f>(((K305/60)/60)/24)+DATE(1970,1,1)</f>
        <v>42381.25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>
        <f>IF(G306 = 0, 0, E306/G306)</f>
        <v>80.767605633802816</v>
      </c>
      <c r="Q306" t="str">
        <f>LEFT(N306,FIND("/",N306) - 1)</f>
        <v>film &amp; video</v>
      </c>
      <c r="R306" t="str">
        <f>MID(N306, FIND("/", N306) + 1, LEN(N306))</f>
        <v>documentary</v>
      </c>
      <c r="S306" s="9">
        <f>(((J306/60)/60)/24)+DATE(1970,1,1)</f>
        <v>42589.208333333328</v>
      </c>
      <c r="T306" s="9">
        <f>(((K306/60)/60)/24)+DATE(1970,1,1)</f>
        <v>42630.208333333328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>
        <f>IF(G307 = 0, 0, E307/G307)</f>
        <v>94.28235294117647</v>
      </c>
      <c r="Q307" t="str">
        <f>LEFT(N307,FIND("/",N307) - 1)</f>
        <v>theater</v>
      </c>
      <c r="R307" t="str">
        <f>MID(N307, FIND("/", N307) + 1, LEN(N307))</f>
        <v>plays</v>
      </c>
      <c r="S307" s="9">
        <f>(((J307/60)/60)/24)+DATE(1970,1,1)</f>
        <v>42448.208333333328</v>
      </c>
      <c r="T307" s="9">
        <f>(((K307/60)/60)/24)+DATE(1970,1,1)</f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>
        <f>IF(G308 = 0, 0, E308/G308)</f>
        <v>73.428571428571431</v>
      </c>
      <c r="Q308" t="str">
        <f>LEFT(N308,FIND("/",N308) - 1)</f>
        <v>theater</v>
      </c>
      <c r="R308" t="str">
        <f>MID(N308, FIND("/", N308) + 1, LEN(N308))</f>
        <v>plays</v>
      </c>
      <c r="S308" s="9">
        <f>(((J308/60)/60)/24)+DATE(1970,1,1)</f>
        <v>42930.208333333328</v>
      </c>
      <c r="T308" s="9">
        <f>(((K308/60)/60)/24)+DATE(1970,1,1)</f>
        <v>42933.208333333328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>
        <f>IF(G309 = 0, 0, E309/G309)</f>
        <v>65.968133535660087</v>
      </c>
      <c r="Q309" t="str">
        <f>LEFT(N309,FIND("/",N309) - 1)</f>
        <v>publishing</v>
      </c>
      <c r="R309" t="str">
        <f>MID(N309, FIND("/", N309) + 1, LEN(N309))</f>
        <v>fiction</v>
      </c>
      <c r="S309" s="9">
        <f>(((J309/60)/60)/24)+DATE(1970,1,1)</f>
        <v>41066.208333333336</v>
      </c>
      <c r="T309" s="9">
        <f>(((K309/60)/60)/24)+DATE(1970,1,1)</f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>
        <f>IF(G310 = 0, 0, E310/G310)</f>
        <v>109.04109589041096</v>
      </c>
      <c r="Q310" t="str">
        <f>LEFT(N310,FIND("/",N310) - 1)</f>
        <v>theater</v>
      </c>
      <c r="R310" t="str">
        <f>MID(N310, FIND("/", N310) + 1, LEN(N310))</f>
        <v>plays</v>
      </c>
      <c r="S310" s="9">
        <f>(((J310/60)/60)/24)+DATE(1970,1,1)</f>
        <v>40651.208333333336</v>
      </c>
      <c r="T310" s="9">
        <f>(((K310/60)/60)/24)+DATE(1970,1,1)</f>
        <v>40652.208333333336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>
        <f>IF(G311 = 0, 0, E311/G311)</f>
        <v>41.16</v>
      </c>
      <c r="Q311" t="str">
        <f>LEFT(N311,FIND("/",N311) - 1)</f>
        <v>music</v>
      </c>
      <c r="R311" t="str">
        <f>MID(N311, FIND("/", N311) + 1, LEN(N311))</f>
        <v>indie rock</v>
      </c>
      <c r="S311" s="9">
        <f>(((J311/60)/60)/24)+DATE(1970,1,1)</f>
        <v>40807.208333333336</v>
      </c>
      <c r="T311" s="9">
        <f>(((K311/60)/60)/24)+DATE(1970,1,1)</f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>
        <f>IF(G312 = 0, 0, E312/G312)</f>
        <v>99.125</v>
      </c>
      <c r="Q312" t="str">
        <f>LEFT(N312,FIND("/",N312) - 1)</f>
        <v>games</v>
      </c>
      <c r="R312" t="str">
        <f>MID(N312, FIND("/", N312) + 1, LEN(N312))</f>
        <v>video games</v>
      </c>
      <c r="S312" s="9">
        <f>(((J312/60)/60)/24)+DATE(1970,1,1)</f>
        <v>40277.208333333336</v>
      </c>
      <c r="T312" s="9">
        <f>(((K312/60)/60)/24)+DATE(1970,1,1)</f>
        <v>40293.208333333336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>
        <f>IF(G313 = 0, 0, E313/G313)</f>
        <v>105.88429752066116</v>
      </c>
      <c r="Q313" t="str">
        <f>LEFT(N313,FIND("/",N313) - 1)</f>
        <v>theater</v>
      </c>
      <c r="R313" t="str">
        <f>MID(N313, FIND("/", N313) + 1, LEN(N313))</f>
        <v>plays</v>
      </c>
      <c r="S313" s="9">
        <f>(((J313/60)/60)/24)+DATE(1970,1,1)</f>
        <v>40590.25</v>
      </c>
      <c r="T313" s="9">
        <f>(((K313/60)/60)/24)+DATE(1970,1,1)</f>
        <v>40602.25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>
        <f>IF(G314 = 0, 0, E314/G314)</f>
        <v>48.996525921966864</v>
      </c>
      <c r="Q314" t="str">
        <f>LEFT(N314,FIND("/",N314) - 1)</f>
        <v>theater</v>
      </c>
      <c r="R314" t="str">
        <f>MID(N314, FIND("/", N314) + 1, LEN(N314))</f>
        <v>plays</v>
      </c>
      <c r="S314" s="9">
        <f>(((J314/60)/60)/24)+DATE(1970,1,1)</f>
        <v>41572.208333333336</v>
      </c>
      <c r="T314" s="9">
        <f>(((K314/60)/60)/24)+DATE(1970,1,1)</f>
        <v>41579.208333333336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>
        <f>IF(G315 = 0, 0, E315/G315)</f>
        <v>39</v>
      </c>
      <c r="Q315" t="str">
        <f>LEFT(N315,FIND("/",N315) - 1)</f>
        <v>music</v>
      </c>
      <c r="R315" t="str">
        <f>MID(N315, FIND("/", N315) + 1, LEN(N315))</f>
        <v>rock</v>
      </c>
      <c r="S315" s="9">
        <f>(((J315/60)/60)/24)+DATE(1970,1,1)</f>
        <v>40966.25</v>
      </c>
      <c r="T315" s="9">
        <f>(((K315/60)/60)/24)+DATE(1970,1,1)</f>
        <v>40968.25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>
        <f>IF(G316 = 0, 0, E316/G316)</f>
        <v>31.022556390977442</v>
      </c>
      <c r="Q316" t="str">
        <f>LEFT(N316,FIND("/",N316) - 1)</f>
        <v>film &amp; video</v>
      </c>
      <c r="R316" t="str">
        <f>MID(N316, FIND("/", N316) + 1, LEN(N316))</f>
        <v>documentary</v>
      </c>
      <c r="S316" s="9">
        <f>(((J316/60)/60)/24)+DATE(1970,1,1)</f>
        <v>43536.208333333328</v>
      </c>
      <c r="T316" s="9">
        <f>(((K316/60)/60)/24)+DATE(1970,1,1)</f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>
        <f>IF(G317 = 0, 0, E317/G317)</f>
        <v>103.87096774193549</v>
      </c>
      <c r="Q317" t="str">
        <f>LEFT(N317,FIND("/",N317) - 1)</f>
        <v>theater</v>
      </c>
      <c r="R317" t="str">
        <f>MID(N317, FIND("/", N317) + 1, LEN(N317))</f>
        <v>plays</v>
      </c>
      <c r="S317" s="9">
        <f>(((J317/60)/60)/24)+DATE(1970,1,1)</f>
        <v>41783.208333333336</v>
      </c>
      <c r="T317" s="9">
        <f>(((K317/60)/60)/24)+DATE(1970,1,1)</f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>
        <f>IF(G318 = 0, 0, E318/G318)</f>
        <v>59.268518518518519</v>
      </c>
      <c r="Q318" t="str">
        <f>LEFT(N318,FIND("/",N318) - 1)</f>
        <v>food</v>
      </c>
      <c r="R318" t="str">
        <f>MID(N318, FIND("/", N318) + 1, LEN(N318))</f>
        <v>food trucks</v>
      </c>
      <c r="S318" s="9">
        <f>(((J318/60)/60)/24)+DATE(1970,1,1)</f>
        <v>43788.25</v>
      </c>
      <c r="T318" s="9">
        <f>(((K318/60)/60)/24)+DATE(1970,1,1)</f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>
        <f>IF(G319 = 0, 0, E319/G319)</f>
        <v>42.3</v>
      </c>
      <c r="Q319" t="str">
        <f>LEFT(N319,FIND("/",N319) - 1)</f>
        <v>theater</v>
      </c>
      <c r="R319" t="str">
        <f>MID(N319, FIND("/", N319) + 1, LEN(N319))</f>
        <v>plays</v>
      </c>
      <c r="S319" s="9">
        <f>(((J319/60)/60)/24)+DATE(1970,1,1)</f>
        <v>42869.208333333328</v>
      </c>
      <c r="T319" s="9">
        <f>(((K319/60)/60)/24)+DATE(1970,1,1)</f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>
        <f>IF(G320 = 0, 0, E320/G320)</f>
        <v>53.117647058823529</v>
      </c>
      <c r="Q320" t="str">
        <f>LEFT(N320,FIND("/",N320) - 1)</f>
        <v>music</v>
      </c>
      <c r="R320" t="str">
        <f>MID(N320, FIND("/", N320) + 1, LEN(N320))</f>
        <v>rock</v>
      </c>
      <c r="S320" s="9">
        <f>(((J320/60)/60)/24)+DATE(1970,1,1)</f>
        <v>41684.25</v>
      </c>
      <c r="T320" s="9">
        <f>(((K320/60)/60)/24)+DATE(1970,1,1)</f>
        <v>41686.25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>
        <f>IF(G321 = 0, 0, E321/G321)</f>
        <v>50.796875</v>
      </c>
      <c r="Q321" t="str">
        <f>LEFT(N321,FIND("/",N321) - 1)</f>
        <v>technology</v>
      </c>
      <c r="R321" t="str">
        <f>MID(N321, FIND("/", N321) + 1, LEN(N321))</f>
        <v>web</v>
      </c>
      <c r="S321" s="9">
        <f>(((J321/60)/60)/24)+DATE(1970,1,1)</f>
        <v>40402.208333333336</v>
      </c>
      <c r="T321" s="9">
        <f>(((K321/60)/60)/24)+DATE(1970,1,1)</f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>
        <f>IF(G322 = 0, 0, E322/G322)</f>
        <v>101.15</v>
      </c>
      <c r="Q322" t="str">
        <f>LEFT(N322,FIND("/",N322) - 1)</f>
        <v>publishing</v>
      </c>
      <c r="R322" t="str">
        <f>MID(N322, FIND("/", N322) + 1, LEN(N322))</f>
        <v>fiction</v>
      </c>
      <c r="S322" s="9">
        <f>(((J322/60)/60)/24)+DATE(1970,1,1)</f>
        <v>40673.208333333336</v>
      </c>
      <c r="T322" s="9">
        <f>(((K322/60)/60)/24)+DATE(1970,1,1)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>
        <f>IF(G323 = 0, 0, E323/G323)</f>
        <v>65.000810372771468</v>
      </c>
      <c r="Q323" t="str">
        <f>LEFT(N323,FIND("/",N323) - 1)</f>
        <v>film &amp; video</v>
      </c>
      <c r="R323" t="str">
        <f>MID(N323, FIND("/", N323) + 1, LEN(N323))</f>
        <v>shorts</v>
      </c>
      <c r="S323" s="9">
        <f>(((J323/60)/60)/24)+DATE(1970,1,1)</f>
        <v>40634.208333333336</v>
      </c>
      <c r="T323" s="9">
        <f>(((K323/60)/60)/24)+DATE(1970,1,1)</f>
        <v>40642.208333333336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>
        <f>IF(G324 = 0, 0, E324/G324)</f>
        <v>37.998645510835914</v>
      </c>
      <c r="Q324" t="str">
        <f>LEFT(N324,FIND("/",N324) - 1)</f>
        <v>theater</v>
      </c>
      <c r="R324" t="str">
        <f>MID(N324, FIND("/", N324) + 1, LEN(N324))</f>
        <v>plays</v>
      </c>
      <c r="S324" s="9">
        <f>(((J324/60)/60)/24)+DATE(1970,1,1)</f>
        <v>40507.25</v>
      </c>
      <c r="T324" s="9">
        <f>(((K324/60)/60)/24)+DATE(1970,1,1)</f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>
        <f>IF(G325 = 0, 0, E325/G325)</f>
        <v>82.615384615384613</v>
      </c>
      <c r="Q325" t="str">
        <f>LEFT(N325,FIND("/",N325) - 1)</f>
        <v>film &amp; video</v>
      </c>
      <c r="R325" t="str">
        <f>MID(N325, FIND("/", N325) + 1, LEN(N325))</f>
        <v>documentary</v>
      </c>
      <c r="S325" s="9">
        <f>(((J325/60)/60)/24)+DATE(1970,1,1)</f>
        <v>41725.208333333336</v>
      </c>
      <c r="T325" s="9">
        <f>(((K325/60)/60)/24)+DATE(1970,1,1)</f>
        <v>41727.208333333336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>
        <f>IF(G326 = 0, 0, E326/G326)</f>
        <v>37.941368078175898</v>
      </c>
      <c r="Q326" t="str">
        <f>LEFT(N326,FIND("/",N326) - 1)</f>
        <v>theater</v>
      </c>
      <c r="R326" t="str">
        <f>MID(N326, FIND("/", N326) + 1, LEN(N326))</f>
        <v>plays</v>
      </c>
      <c r="S326" s="9">
        <f>(((J326/60)/60)/24)+DATE(1970,1,1)</f>
        <v>42176.208333333328</v>
      </c>
      <c r="T326" s="9">
        <f>(((K326/60)/60)/24)+DATE(1970,1,1)</f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>
        <f>IF(G327 = 0, 0, E327/G327)</f>
        <v>80.780821917808225</v>
      </c>
      <c r="Q327" t="str">
        <f>LEFT(N327,FIND("/",N327) - 1)</f>
        <v>theater</v>
      </c>
      <c r="R327" t="str">
        <f>MID(N327, FIND("/", N327) + 1, LEN(N327))</f>
        <v>plays</v>
      </c>
      <c r="S327" s="9">
        <f>(((J327/60)/60)/24)+DATE(1970,1,1)</f>
        <v>43267.208333333328</v>
      </c>
      <c r="T327" s="9">
        <f>(((K327/60)/60)/24)+DATE(1970,1,1)</f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>
        <f>IF(G328 = 0, 0, E328/G328)</f>
        <v>25.984375</v>
      </c>
      <c r="Q328" t="str">
        <f>LEFT(N328,FIND("/",N328) - 1)</f>
        <v>film &amp; video</v>
      </c>
      <c r="R328" t="str">
        <f>MID(N328, FIND("/", N328) + 1, LEN(N328))</f>
        <v>animation</v>
      </c>
      <c r="S328" s="9">
        <f>(((J328/60)/60)/24)+DATE(1970,1,1)</f>
        <v>42364.25</v>
      </c>
      <c r="T328" s="9">
        <f>(((K328/60)/60)/24)+DATE(1970,1,1)</f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>
        <f>IF(G329 = 0, 0, E329/G329)</f>
        <v>30.363636363636363</v>
      </c>
      <c r="Q329" t="str">
        <f>LEFT(N329,FIND("/",N329) - 1)</f>
        <v>theater</v>
      </c>
      <c r="R329" t="str">
        <f>MID(N329, FIND("/", N329) + 1, LEN(N329))</f>
        <v>plays</v>
      </c>
      <c r="S329" s="9">
        <f>(((J329/60)/60)/24)+DATE(1970,1,1)</f>
        <v>43705.208333333328</v>
      </c>
      <c r="T329" s="9">
        <f>(((K329/60)/60)/24)+DATE(1970,1,1)</f>
        <v>43709.208333333328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>
        <f>IF(G330 = 0, 0, E330/G330)</f>
        <v>54.004916018025398</v>
      </c>
      <c r="Q330" t="str">
        <f>LEFT(N330,FIND("/",N330) - 1)</f>
        <v>music</v>
      </c>
      <c r="R330" t="str">
        <f>MID(N330, FIND("/", N330) + 1, LEN(N330))</f>
        <v>rock</v>
      </c>
      <c r="S330" s="9">
        <f>(((J330/60)/60)/24)+DATE(1970,1,1)</f>
        <v>43434.25</v>
      </c>
      <c r="T330" s="9">
        <f>(((K330/60)/60)/24)+DATE(1970,1,1)</f>
        <v>43445.25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>
        <f>IF(G331 = 0, 0, E331/G331)</f>
        <v>101.78672985781991</v>
      </c>
      <c r="Q331" t="str">
        <f>LEFT(N331,FIND("/",N331) - 1)</f>
        <v>games</v>
      </c>
      <c r="R331" t="str">
        <f>MID(N331, FIND("/", N331) + 1, LEN(N331))</f>
        <v>video games</v>
      </c>
      <c r="S331" s="9">
        <f>(((J331/60)/60)/24)+DATE(1970,1,1)</f>
        <v>42716.25</v>
      </c>
      <c r="T331" s="9">
        <f>(((K331/60)/60)/24)+DATE(1970,1,1)</f>
        <v>42727.25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>
        <f>IF(G332 = 0, 0, E332/G332)</f>
        <v>45.003610108303249</v>
      </c>
      <c r="Q332" t="str">
        <f>LEFT(N332,FIND("/",N332) - 1)</f>
        <v>film &amp; video</v>
      </c>
      <c r="R332" t="str">
        <f>MID(N332, FIND("/", N332) + 1, LEN(N332))</f>
        <v>documentary</v>
      </c>
      <c r="S332" s="9">
        <f>(((J332/60)/60)/24)+DATE(1970,1,1)</f>
        <v>43077.25</v>
      </c>
      <c r="T332" s="9">
        <f>(((K332/60)/60)/24)+DATE(1970,1,1)</f>
        <v>43078.25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>
        <f>IF(G333 = 0, 0, E333/G333)</f>
        <v>77.068421052631578</v>
      </c>
      <c r="Q333" t="str">
        <f>LEFT(N333,FIND("/",N333) - 1)</f>
        <v>food</v>
      </c>
      <c r="R333" t="str">
        <f>MID(N333, FIND("/", N333) + 1, LEN(N333))</f>
        <v>food trucks</v>
      </c>
      <c r="S333" s="9">
        <f>(((J333/60)/60)/24)+DATE(1970,1,1)</f>
        <v>40896.25</v>
      </c>
      <c r="T333" s="9">
        <f>(((K333/60)/60)/24)+DATE(1970,1,1)</f>
        <v>40897.25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>
        <f>IF(G334 = 0, 0, E334/G334)</f>
        <v>88.076595744680844</v>
      </c>
      <c r="Q334" t="str">
        <f>LEFT(N334,FIND("/",N334) - 1)</f>
        <v>technology</v>
      </c>
      <c r="R334" t="str">
        <f>MID(N334, FIND("/", N334) + 1, LEN(N334))</f>
        <v>wearables</v>
      </c>
      <c r="S334" s="9">
        <f>(((J334/60)/60)/24)+DATE(1970,1,1)</f>
        <v>41361.208333333336</v>
      </c>
      <c r="T334" s="9">
        <f>(((K334/60)/60)/24)+DATE(1970,1,1)</f>
        <v>41362.208333333336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>
        <f>IF(G335 = 0, 0, E335/G335)</f>
        <v>47.035573122529641</v>
      </c>
      <c r="Q335" t="str">
        <f>LEFT(N335,FIND("/",N335) - 1)</f>
        <v>theater</v>
      </c>
      <c r="R335" t="str">
        <f>MID(N335, FIND("/", N335) + 1, LEN(N335))</f>
        <v>plays</v>
      </c>
      <c r="S335" s="9">
        <f>(((J335/60)/60)/24)+DATE(1970,1,1)</f>
        <v>43424.25</v>
      </c>
      <c r="T335" s="9">
        <f>(((K335/60)/60)/24)+DATE(1970,1,1)</f>
        <v>43452.25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>
        <f>IF(G336 = 0, 0, E336/G336)</f>
        <v>110.99550763701707</v>
      </c>
      <c r="Q336" t="str">
        <f>LEFT(N336,FIND("/",N336) - 1)</f>
        <v>music</v>
      </c>
      <c r="R336" t="str">
        <f>MID(N336, FIND("/", N336) + 1, LEN(N336))</f>
        <v>rock</v>
      </c>
      <c r="S336" s="9">
        <f>(((J336/60)/60)/24)+DATE(1970,1,1)</f>
        <v>43110.25</v>
      </c>
      <c r="T336" s="9">
        <f>(((K336/60)/60)/24)+DATE(1970,1,1)</f>
        <v>43117.25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>
        <f>IF(G337 = 0, 0, E337/G337)</f>
        <v>87.003066141042481</v>
      </c>
      <c r="Q337" t="str">
        <f>LEFT(N337,FIND("/",N337) - 1)</f>
        <v>music</v>
      </c>
      <c r="R337" t="str">
        <f>MID(N337, FIND("/", N337) + 1, LEN(N337))</f>
        <v>rock</v>
      </c>
      <c r="S337" s="9">
        <f>(((J337/60)/60)/24)+DATE(1970,1,1)</f>
        <v>43784.25</v>
      </c>
      <c r="T337" s="9">
        <f>(((K337/60)/60)/24)+DATE(1970,1,1)</f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>
        <f>IF(G338 = 0, 0, E338/G338)</f>
        <v>63.994402985074629</v>
      </c>
      <c r="Q338" t="str">
        <f>LEFT(N338,FIND("/",N338) - 1)</f>
        <v>music</v>
      </c>
      <c r="R338" t="str">
        <f>MID(N338, FIND("/", N338) + 1, LEN(N338))</f>
        <v>rock</v>
      </c>
      <c r="S338" s="9">
        <f>(((J338/60)/60)/24)+DATE(1970,1,1)</f>
        <v>40527.25</v>
      </c>
      <c r="T338" s="9">
        <f>(((K338/60)/60)/24)+DATE(1970,1,1)</f>
        <v>40528.25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>
        <f>IF(G339 = 0, 0, E339/G339)</f>
        <v>105.9945205479452</v>
      </c>
      <c r="Q339" t="str">
        <f>LEFT(N339,FIND("/",N339) - 1)</f>
        <v>theater</v>
      </c>
      <c r="R339" t="str">
        <f>MID(N339, FIND("/", N339) + 1, LEN(N339))</f>
        <v>plays</v>
      </c>
      <c r="S339" s="9">
        <f>(((J339/60)/60)/24)+DATE(1970,1,1)</f>
        <v>43780.25</v>
      </c>
      <c r="T339" s="9">
        <f>(((K339/60)/60)/24)+DATE(1970,1,1)</f>
        <v>43781.25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>
        <f>IF(G340 = 0, 0, E340/G340)</f>
        <v>73.989349112426041</v>
      </c>
      <c r="Q340" t="str">
        <f>LEFT(N340,FIND("/",N340) - 1)</f>
        <v>theater</v>
      </c>
      <c r="R340" t="str">
        <f>MID(N340, FIND("/", N340) + 1, LEN(N340))</f>
        <v>plays</v>
      </c>
      <c r="S340" s="9">
        <f>(((J340/60)/60)/24)+DATE(1970,1,1)</f>
        <v>40821.208333333336</v>
      </c>
      <c r="T340" s="9">
        <f>(((K340/60)/60)/24)+DATE(1970,1,1)</f>
        <v>40851.208333333336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>
        <f>IF(G341 = 0, 0, E341/G341)</f>
        <v>84.02004626060139</v>
      </c>
      <c r="Q341" t="str">
        <f>LEFT(N341,FIND("/",N341) - 1)</f>
        <v>theater</v>
      </c>
      <c r="R341" t="str">
        <f>MID(N341, FIND("/", N341) + 1, LEN(N341))</f>
        <v>plays</v>
      </c>
      <c r="S341" s="9">
        <f>(((J341/60)/60)/24)+DATE(1970,1,1)</f>
        <v>42949.208333333328</v>
      </c>
      <c r="T341" s="9">
        <f>(((K341/60)/60)/24)+DATE(1970,1,1)</f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>
        <f>IF(G342 = 0, 0, E342/G342)</f>
        <v>88.966921119592882</v>
      </c>
      <c r="Q342" t="str">
        <f>LEFT(N342,FIND("/",N342) - 1)</f>
        <v>photography</v>
      </c>
      <c r="R342" t="str">
        <f>MID(N342, FIND("/", N342) + 1, LEN(N342))</f>
        <v>photography books</v>
      </c>
      <c r="S342" s="9">
        <f>(((J342/60)/60)/24)+DATE(1970,1,1)</f>
        <v>40889.25</v>
      </c>
      <c r="T342" s="9">
        <f>(((K342/60)/60)/24)+DATE(1970,1,1)</f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>
        <f>IF(G343 = 0, 0, E343/G343)</f>
        <v>76.990453460620529</v>
      </c>
      <c r="Q343" t="str">
        <f>LEFT(N343,FIND("/",N343) - 1)</f>
        <v>music</v>
      </c>
      <c r="R343" t="str">
        <f>MID(N343, FIND("/", N343) + 1, LEN(N343))</f>
        <v>indie rock</v>
      </c>
      <c r="S343" s="9">
        <f>(((J343/60)/60)/24)+DATE(1970,1,1)</f>
        <v>42244.208333333328</v>
      </c>
      <c r="T343" s="9">
        <f>(((K343/60)/60)/24)+DATE(1970,1,1)</f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>
        <f>IF(G344 = 0, 0, E344/G344)</f>
        <v>97.146341463414629</v>
      </c>
      <c r="Q344" t="str">
        <f>LEFT(N344,FIND("/",N344) - 1)</f>
        <v>theater</v>
      </c>
      <c r="R344" t="str">
        <f>MID(N344, FIND("/", N344) + 1, LEN(N344))</f>
        <v>plays</v>
      </c>
      <c r="S344" s="9">
        <f>(((J344/60)/60)/24)+DATE(1970,1,1)</f>
        <v>41475.208333333336</v>
      </c>
      <c r="T344" s="9">
        <f>(((K344/60)/60)/24)+DATE(1970,1,1)</f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>
        <f>IF(G345 = 0, 0, E345/G345)</f>
        <v>33.013605442176868</v>
      </c>
      <c r="Q345" t="str">
        <f>LEFT(N345,FIND("/",N345) - 1)</f>
        <v>theater</v>
      </c>
      <c r="R345" t="str">
        <f>MID(N345, FIND("/", N345) + 1, LEN(N345))</f>
        <v>plays</v>
      </c>
      <c r="S345" s="9">
        <f>(((J345/60)/60)/24)+DATE(1970,1,1)</f>
        <v>41597.25</v>
      </c>
      <c r="T345" s="9">
        <f>(((K345/60)/60)/24)+DATE(1970,1,1)</f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>
        <f>IF(G346 = 0, 0, E346/G346)</f>
        <v>99.950602409638549</v>
      </c>
      <c r="Q346" t="str">
        <f>LEFT(N346,FIND("/",N346) - 1)</f>
        <v>games</v>
      </c>
      <c r="R346" t="str">
        <f>MID(N346, FIND("/", N346) + 1, LEN(N346))</f>
        <v>video games</v>
      </c>
      <c r="S346" s="9">
        <f>(((J346/60)/60)/24)+DATE(1970,1,1)</f>
        <v>43122.25</v>
      </c>
      <c r="T346" s="9">
        <f>(((K346/60)/60)/24)+DATE(1970,1,1)</f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>
        <f>IF(G347 = 0, 0, E347/G347)</f>
        <v>69.966767371601208</v>
      </c>
      <c r="Q347" t="str">
        <f>LEFT(N347,FIND("/",N347) - 1)</f>
        <v>film &amp; video</v>
      </c>
      <c r="R347" t="str">
        <f>MID(N347, FIND("/", N347) + 1, LEN(N347))</f>
        <v>drama</v>
      </c>
      <c r="S347" s="9">
        <f>(((J347/60)/60)/24)+DATE(1970,1,1)</f>
        <v>42194.208333333328</v>
      </c>
      <c r="T347" s="9">
        <f>(((K347/60)/60)/24)+DATE(1970,1,1)</f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>
        <f>IF(G348 = 0, 0, E348/G348)</f>
        <v>110.32</v>
      </c>
      <c r="Q348" t="str">
        <f>LEFT(N348,FIND("/",N348) - 1)</f>
        <v>music</v>
      </c>
      <c r="R348" t="str">
        <f>MID(N348, FIND("/", N348) + 1, LEN(N348))</f>
        <v>indie rock</v>
      </c>
      <c r="S348" s="9">
        <f>(((J348/60)/60)/24)+DATE(1970,1,1)</f>
        <v>42971.208333333328</v>
      </c>
      <c r="T348" s="9">
        <f>(((K348/60)/60)/24)+DATE(1970,1,1)</f>
        <v>43026.208333333328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>
        <f>IF(G349 = 0, 0, E349/G349)</f>
        <v>66.005235602094245</v>
      </c>
      <c r="Q349" t="str">
        <f>LEFT(N349,FIND("/",N349) - 1)</f>
        <v>technology</v>
      </c>
      <c r="R349" t="str">
        <f>MID(N349, FIND("/", N349) + 1, LEN(N349))</f>
        <v>web</v>
      </c>
      <c r="S349" s="9">
        <f>(((J349/60)/60)/24)+DATE(1970,1,1)</f>
        <v>42046.25</v>
      </c>
      <c r="T349" s="9">
        <f>(((K349/60)/60)/24)+DATE(1970,1,1)</f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>
        <f>IF(G350 = 0, 0, E350/G350)</f>
        <v>41.005742176284812</v>
      </c>
      <c r="Q350" t="str">
        <f>LEFT(N350,FIND("/",N350) - 1)</f>
        <v>food</v>
      </c>
      <c r="R350" t="str">
        <f>MID(N350, FIND("/", N350) + 1, LEN(N350))</f>
        <v>food trucks</v>
      </c>
      <c r="S350" s="9">
        <f>(((J350/60)/60)/24)+DATE(1970,1,1)</f>
        <v>42782.25</v>
      </c>
      <c r="T350" s="9">
        <f>(((K350/60)/60)/24)+DATE(1970,1,1)</f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>
        <f>IF(G351 = 0, 0, E351/G351)</f>
        <v>103.96316359696641</v>
      </c>
      <c r="Q351" t="str">
        <f>LEFT(N351,FIND("/",N351) - 1)</f>
        <v>theater</v>
      </c>
      <c r="R351" t="str">
        <f>MID(N351, FIND("/", N351) + 1, LEN(N351))</f>
        <v>plays</v>
      </c>
      <c r="S351" s="9">
        <f>(((J351/60)/60)/24)+DATE(1970,1,1)</f>
        <v>42930.208333333328</v>
      </c>
      <c r="T351" s="9">
        <f>(((K351/60)/60)/24)+DATE(1970,1,1)</f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>
        <f>IF(G352 = 0, 0, E352/G352)</f>
        <v>5</v>
      </c>
      <c r="Q352" t="str">
        <f>LEFT(N352,FIND("/",N352) - 1)</f>
        <v>music</v>
      </c>
      <c r="R352" t="str">
        <f>MID(N352, FIND("/", N352) + 1, LEN(N352))</f>
        <v>jazz</v>
      </c>
      <c r="S352" s="9">
        <f>(((J352/60)/60)/24)+DATE(1970,1,1)</f>
        <v>42144.208333333328</v>
      </c>
      <c r="T352" s="9">
        <f>(((K352/60)/60)/24)+DATE(1970,1,1)</f>
        <v>42162.208333333328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>
        <f>IF(G353 = 0, 0, E353/G353)</f>
        <v>47.009935419771487</v>
      </c>
      <c r="Q353" t="str">
        <f>LEFT(N353,FIND("/",N353) - 1)</f>
        <v>music</v>
      </c>
      <c r="R353" t="str">
        <f>MID(N353, FIND("/", N353) + 1, LEN(N353))</f>
        <v>rock</v>
      </c>
      <c r="S353" s="9">
        <f>(((J353/60)/60)/24)+DATE(1970,1,1)</f>
        <v>42240.208333333328</v>
      </c>
      <c r="T353" s="9">
        <f>(((K353/60)/60)/24)+DATE(1970,1,1)</f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>
        <f>IF(G354 = 0, 0, E354/G354)</f>
        <v>29.606060606060606</v>
      </c>
      <c r="Q354" t="str">
        <f>LEFT(N354,FIND("/",N354) - 1)</f>
        <v>theater</v>
      </c>
      <c r="R354" t="str">
        <f>MID(N354, FIND("/", N354) + 1, LEN(N354))</f>
        <v>plays</v>
      </c>
      <c r="S354" s="9">
        <f>(((J354/60)/60)/24)+DATE(1970,1,1)</f>
        <v>42315.25</v>
      </c>
      <c r="T354" s="9">
        <f>(((K354/60)/60)/24)+DATE(1970,1,1)</f>
        <v>42323.25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>
        <f>IF(G355 = 0, 0, E355/G355)</f>
        <v>81.010569583088667</v>
      </c>
      <c r="Q355" t="str">
        <f>LEFT(N355,FIND("/",N355) - 1)</f>
        <v>theater</v>
      </c>
      <c r="R355" t="str">
        <f>MID(N355, FIND("/", N355) + 1, LEN(N355))</f>
        <v>plays</v>
      </c>
      <c r="S355" s="9">
        <f>(((J355/60)/60)/24)+DATE(1970,1,1)</f>
        <v>43651.208333333328</v>
      </c>
      <c r="T355" s="9">
        <f>(((K355/60)/60)/24)+DATE(1970,1,1)</f>
        <v>43652.208333333328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>
        <f>IF(G356 = 0, 0, E356/G356)</f>
        <v>94.35</v>
      </c>
      <c r="Q356" t="str">
        <f>LEFT(N356,FIND("/",N356) - 1)</f>
        <v>film &amp; video</v>
      </c>
      <c r="R356" t="str">
        <f>MID(N356, FIND("/", N356) + 1, LEN(N356))</f>
        <v>documentary</v>
      </c>
      <c r="S356" s="9">
        <f>(((J356/60)/60)/24)+DATE(1970,1,1)</f>
        <v>41520.208333333336</v>
      </c>
      <c r="T356" s="9">
        <f>(((K356/60)/60)/24)+DATE(1970,1,1)</f>
        <v>41527.208333333336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>
        <f>IF(G357 = 0, 0, E357/G357)</f>
        <v>26.058139534883722</v>
      </c>
      <c r="Q357" t="str">
        <f>LEFT(N357,FIND("/",N357) - 1)</f>
        <v>technology</v>
      </c>
      <c r="R357" t="str">
        <f>MID(N357, FIND("/", N357) + 1, LEN(N357))</f>
        <v>wearables</v>
      </c>
      <c r="S357" s="9">
        <f>(((J357/60)/60)/24)+DATE(1970,1,1)</f>
        <v>42757.25</v>
      </c>
      <c r="T357" s="9">
        <f>(((K357/60)/60)/24)+DATE(1970,1,1)</f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>
        <f>IF(G358 = 0, 0, E358/G358)</f>
        <v>85.775000000000006</v>
      </c>
      <c r="Q358" t="str">
        <f>LEFT(N358,FIND("/",N358) - 1)</f>
        <v>theater</v>
      </c>
      <c r="R358" t="str">
        <f>MID(N358, FIND("/", N358) + 1, LEN(N358))</f>
        <v>plays</v>
      </c>
      <c r="S358" s="9">
        <f>(((J358/60)/60)/24)+DATE(1970,1,1)</f>
        <v>40922.25</v>
      </c>
      <c r="T358" s="9">
        <f>(((K358/60)/60)/24)+DATE(1970,1,1)</f>
        <v>40931.25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>
        <f>IF(G359 = 0, 0, E359/G359)</f>
        <v>103.73170731707317</v>
      </c>
      <c r="Q359" t="str">
        <f>LEFT(N359,FIND("/",N359) - 1)</f>
        <v>games</v>
      </c>
      <c r="R359" t="str">
        <f>MID(N359, FIND("/", N359) + 1, LEN(N359))</f>
        <v>video games</v>
      </c>
      <c r="S359" s="9">
        <f>(((J359/60)/60)/24)+DATE(1970,1,1)</f>
        <v>42250.208333333328</v>
      </c>
      <c r="T359" s="9">
        <f>(((K359/60)/60)/24)+DATE(1970,1,1)</f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>
        <f>IF(G360 = 0, 0, E360/G360)</f>
        <v>49.826086956521742</v>
      </c>
      <c r="Q360" t="str">
        <f>LEFT(N360,FIND("/",N360) - 1)</f>
        <v>photography</v>
      </c>
      <c r="R360" t="str">
        <f>MID(N360, FIND("/", N360) + 1, LEN(N360))</f>
        <v>photography books</v>
      </c>
      <c r="S360" s="9">
        <f>(((J360/60)/60)/24)+DATE(1970,1,1)</f>
        <v>43322.208333333328</v>
      </c>
      <c r="T360" s="9">
        <f>(((K360/60)/60)/24)+DATE(1970,1,1)</f>
        <v>43325.208333333328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>
        <f>IF(G361 = 0, 0, E361/G361)</f>
        <v>63.893048128342244</v>
      </c>
      <c r="Q361" t="str">
        <f>LEFT(N361,FIND("/",N361) - 1)</f>
        <v>film &amp; video</v>
      </c>
      <c r="R361" t="str">
        <f>MID(N361, FIND("/", N361) + 1, LEN(N361))</f>
        <v>animation</v>
      </c>
      <c r="S361" s="9">
        <f>(((J361/60)/60)/24)+DATE(1970,1,1)</f>
        <v>40782.208333333336</v>
      </c>
      <c r="T361" s="9">
        <f>(((K361/60)/60)/24)+DATE(1970,1,1)</f>
        <v>40789.208333333336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>
        <f>IF(G362 = 0, 0, E362/G362)</f>
        <v>47.002434782608695</v>
      </c>
      <c r="Q362" t="str">
        <f>LEFT(N362,FIND("/",N362) - 1)</f>
        <v>theater</v>
      </c>
      <c r="R362" t="str">
        <f>MID(N362, FIND("/", N362) + 1, LEN(N362))</f>
        <v>plays</v>
      </c>
      <c r="S362" s="9">
        <f>(((J362/60)/60)/24)+DATE(1970,1,1)</f>
        <v>40544.25</v>
      </c>
      <c r="T362" s="9">
        <f>(((K362/60)/60)/24)+DATE(1970,1,1)</f>
        <v>40558.25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>
        <f>IF(G363 = 0, 0, E363/G363)</f>
        <v>108.47727272727273</v>
      </c>
      <c r="Q363" t="str">
        <f>LEFT(N363,FIND("/",N363) - 1)</f>
        <v>theater</v>
      </c>
      <c r="R363" t="str">
        <f>MID(N363, FIND("/", N363) + 1, LEN(N363))</f>
        <v>plays</v>
      </c>
      <c r="S363" s="9">
        <f>(((J363/60)/60)/24)+DATE(1970,1,1)</f>
        <v>43015.208333333328</v>
      </c>
      <c r="T363" s="9">
        <f>(((K363/60)/60)/24)+DATE(1970,1,1)</f>
        <v>43039.208333333328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>
        <f>IF(G364 = 0, 0, E364/G364)</f>
        <v>72.015706806282722</v>
      </c>
      <c r="Q364" t="str">
        <f>LEFT(N364,FIND("/",N364) - 1)</f>
        <v>music</v>
      </c>
      <c r="R364" t="str">
        <f>MID(N364, FIND("/", N364) + 1, LEN(N364))</f>
        <v>rock</v>
      </c>
      <c r="S364" s="9">
        <f>(((J364/60)/60)/24)+DATE(1970,1,1)</f>
        <v>40570.25</v>
      </c>
      <c r="T364" s="9">
        <f>(((K364/60)/60)/24)+DATE(1970,1,1)</f>
        <v>40608.25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>
        <f>IF(G365 = 0, 0, E365/G365)</f>
        <v>59.928057553956833</v>
      </c>
      <c r="Q365" t="str">
        <f>LEFT(N365,FIND("/",N365) - 1)</f>
        <v>music</v>
      </c>
      <c r="R365" t="str">
        <f>MID(N365, FIND("/", N365) + 1, LEN(N365))</f>
        <v>rock</v>
      </c>
      <c r="S365" s="9">
        <f>(((J365/60)/60)/24)+DATE(1970,1,1)</f>
        <v>40904.25</v>
      </c>
      <c r="T365" s="9">
        <f>(((K365/60)/60)/24)+DATE(1970,1,1)</f>
        <v>40905.25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>
        <f>IF(G366 = 0, 0, E366/G366)</f>
        <v>78.209677419354833</v>
      </c>
      <c r="Q366" t="str">
        <f>LEFT(N366,FIND("/",N366) - 1)</f>
        <v>music</v>
      </c>
      <c r="R366" t="str">
        <f>MID(N366, FIND("/", N366) + 1, LEN(N366))</f>
        <v>indie rock</v>
      </c>
      <c r="S366" s="9">
        <f>(((J366/60)/60)/24)+DATE(1970,1,1)</f>
        <v>43164.25</v>
      </c>
      <c r="T366" s="9">
        <f>(((K366/60)/60)/24)+DATE(1970,1,1)</f>
        <v>43194.208333333328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>
        <f>IF(G367 = 0, 0, E367/G367)</f>
        <v>104.77678571428571</v>
      </c>
      <c r="Q367" t="str">
        <f>LEFT(N367,FIND("/",N367) - 1)</f>
        <v>theater</v>
      </c>
      <c r="R367" t="str">
        <f>MID(N367, FIND("/", N367) + 1, LEN(N367))</f>
        <v>plays</v>
      </c>
      <c r="S367" s="9">
        <f>(((J367/60)/60)/24)+DATE(1970,1,1)</f>
        <v>42733.25</v>
      </c>
      <c r="T367" s="9">
        <f>(((K367/60)/60)/24)+DATE(1970,1,1)</f>
        <v>42760.25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>
        <f>IF(G368 = 0, 0, E368/G368)</f>
        <v>105.52475247524752</v>
      </c>
      <c r="Q368" t="str">
        <f>LEFT(N368,FIND("/",N368) - 1)</f>
        <v>theater</v>
      </c>
      <c r="R368" t="str">
        <f>MID(N368, FIND("/", N368) + 1, LEN(N368))</f>
        <v>plays</v>
      </c>
      <c r="S368" s="9">
        <f>(((J368/60)/60)/24)+DATE(1970,1,1)</f>
        <v>40546.25</v>
      </c>
      <c r="T368" s="9">
        <f>(((K368/60)/60)/24)+DATE(1970,1,1)</f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>
        <f>IF(G369 = 0, 0, E369/G369)</f>
        <v>24.933333333333334</v>
      </c>
      <c r="Q369" t="str">
        <f>LEFT(N369,FIND("/",N369) - 1)</f>
        <v>theater</v>
      </c>
      <c r="R369" t="str">
        <f>MID(N369, FIND("/", N369) + 1, LEN(N369))</f>
        <v>plays</v>
      </c>
      <c r="S369" s="9">
        <f>(((J369/60)/60)/24)+DATE(1970,1,1)</f>
        <v>41930.208333333336</v>
      </c>
      <c r="T369" s="9">
        <f>(((K369/60)/60)/24)+DATE(1970,1,1)</f>
        <v>41954.25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>
        <f>IF(G370 = 0, 0, E370/G370)</f>
        <v>69.873786407766985</v>
      </c>
      <c r="Q370" t="str">
        <f>LEFT(N370,FIND("/",N370) - 1)</f>
        <v>film &amp; video</v>
      </c>
      <c r="R370" t="str">
        <f>MID(N370, FIND("/", N370) + 1, LEN(N370))</f>
        <v>documentary</v>
      </c>
      <c r="S370" s="9">
        <f>(((J370/60)/60)/24)+DATE(1970,1,1)</f>
        <v>40464.208333333336</v>
      </c>
      <c r="T370" s="9">
        <f>(((K370/60)/60)/24)+DATE(1970,1,1)</f>
        <v>40487.208333333336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>
        <f>IF(G371 = 0, 0, E371/G371)</f>
        <v>95.733766233766232</v>
      </c>
      <c r="Q371" t="str">
        <f>LEFT(N371,FIND("/",N371) - 1)</f>
        <v>film &amp; video</v>
      </c>
      <c r="R371" t="str">
        <f>MID(N371, FIND("/", N371) + 1, LEN(N371))</f>
        <v>television</v>
      </c>
      <c r="S371" s="9">
        <f>(((J371/60)/60)/24)+DATE(1970,1,1)</f>
        <v>41308.25</v>
      </c>
      <c r="T371" s="9">
        <f>(((K371/60)/60)/24)+DATE(1970,1,1)</f>
        <v>41347.208333333336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>
        <f>IF(G372 = 0, 0, E372/G372)</f>
        <v>29.997485752598056</v>
      </c>
      <c r="Q372" t="str">
        <f>LEFT(N372,FIND("/",N372) - 1)</f>
        <v>theater</v>
      </c>
      <c r="R372" t="str">
        <f>MID(N372, FIND("/", N372) + 1, LEN(N372))</f>
        <v>plays</v>
      </c>
      <c r="S372" s="9">
        <f>(((J372/60)/60)/24)+DATE(1970,1,1)</f>
        <v>43570.208333333328</v>
      </c>
      <c r="T372" s="9">
        <f>(((K372/60)/60)/24)+DATE(1970,1,1)</f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>
        <f>IF(G373 = 0, 0, E373/G373)</f>
        <v>59.011948529411768</v>
      </c>
      <c r="Q373" t="str">
        <f>LEFT(N373,FIND("/",N373) - 1)</f>
        <v>theater</v>
      </c>
      <c r="R373" t="str">
        <f>MID(N373, FIND("/", N373) + 1, LEN(N373))</f>
        <v>plays</v>
      </c>
      <c r="S373" s="9">
        <f>(((J373/60)/60)/24)+DATE(1970,1,1)</f>
        <v>42043.25</v>
      </c>
      <c r="T373" s="9">
        <f>(((K373/60)/60)/24)+DATE(1970,1,1)</f>
        <v>42094.208333333328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>
        <f>IF(G374 = 0, 0, E374/G374)</f>
        <v>84.757396449704146</v>
      </c>
      <c r="Q374" t="str">
        <f>LEFT(N374,FIND("/",N374) - 1)</f>
        <v>film &amp; video</v>
      </c>
      <c r="R374" t="str">
        <f>MID(N374, FIND("/", N374) + 1, LEN(N374))</f>
        <v>documentary</v>
      </c>
      <c r="S374" s="9">
        <f>(((J374/60)/60)/24)+DATE(1970,1,1)</f>
        <v>42012.25</v>
      </c>
      <c r="T374" s="9">
        <f>(((K374/60)/60)/24)+DATE(1970,1,1)</f>
        <v>42032.25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>
        <f>IF(G375 = 0, 0, E375/G375)</f>
        <v>78.010921177587846</v>
      </c>
      <c r="Q375" t="str">
        <f>LEFT(N375,FIND("/",N375) - 1)</f>
        <v>theater</v>
      </c>
      <c r="R375" t="str">
        <f>MID(N375, FIND("/", N375) + 1, LEN(N375))</f>
        <v>plays</v>
      </c>
      <c r="S375" s="9">
        <f>(((J375/60)/60)/24)+DATE(1970,1,1)</f>
        <v>42964.208333333328</v>
      </c>
      <c r="T375" s="9">
        <f>(((K375/60)/60)/24)+DATE(1970,1,1)</f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>
        <f>IF(G376 = 0, 0, E376/G376)</f>
        <v>50.05215419501134</v>
      </c>
      <c r="Q376" t="str">
        <f>LEFT(N376,FIND("/",N376) - 1)</f>
        <v>film &amp; video</v>
      </c>
      <c r="R376" t="str">
        <f>MID(N376, FIND("/", N376) + 1, LEN(N376))</f>
        <v>documentary</v>
      </c>
      <c r="S376" s="9">
        <f>(((J376/60)/60)/24)+DATE(1970,1,1)</f>
        <v>43476.25</v>
      </c>
      <c r="T376" s="9">
        <f>(((K376/60)/60)/24)+DATE(1970,1,1)</f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>
        <f>IF(G377 = 0, 0, E377/G377)</f>
        <v>59.16</v>
      </c>
      <c r="Q377" t="str">
        <f>LEFT(N377,FIND("/",N377) - 1)</f>
        <v>music</v>
      </c>
      <c r="R377" t="str">
        <f>MID(N377, FIND("/", N377) + 1, LEN(N377))</f>
        <v>indie rock</v>
      </c>
      <c r="S377" s="9">
        <f>(((J377/60)/60)/24)+DATE(1970,1,1)</f>
        <v>42293.208333333328</v>
      </c>
      <c r="T377" s="9">
        <f>(((K377/60)/60)/24)+DATE(1970,1,1)</f>
        <v>42350.25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>
        <f>IF(G378 = 0, 0, E378/G378)</f>
        <v>93.702290076335885</v>
      </c>
      <c r="Q378" t="str">
        <f>LEFT(N378,FIND("/",N378) - 1)</f>
        <v>music</v>
      </c>
      <c r="R378" t="str">
        <f>MID(N378, FIND("/", N378) + 1, LEN(N378))</f>
        <v>rock</v>
      </c>
      <c r="S378" s="9">
        <f>(((J378/60)/60)/24)+DATE(1970,1,1)</f>
        <v>41826.208333333336</v>
      </c>
      <c r="T378" s="9">
        <f>(((K378/60)/60)/24)+DATE(1970,1,1)</f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>
        <f>IF(G379 = 0, 0, E379/G379)</f>
        <v>40.14173228346457</v>
      </c>
      <c r="Q379" t="str">
        <f>LEFT(N379,FIND("/",N379) - 1)</f>
        <v>theater</v>
      </c>
      <c r="R379" t="str">
        <f>MID(N379, FIND("/", N379) + 1, LEN(N379))</f>
        <v>plays</v>
      </c>
      <c r="S379" s="9">
        <f>(((J379/60)/60)/24)+DATE(1970,1,1)</f>
        <v>43760.208333333328</v>
      </c>
      <c r="T379" s="9">
        <f>(((K379/60)/60)/24)+DATE(1970,1,1)</f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>
        <f>IF(G380 = 0, 0, E380/G380)</f>
        <v>70.090140845070422</v>
      </c>
      <c r="Q380" t="str">
        <f>LEFT(N380,FIND("/",N380) - 1)</f>
        <v>film &amp; video</v>
      </c>
      <c r="R380" t="str">
        <f>MID(N380, FIND("/", N380) + 1, LEN(N380))</f>
        <v>documentary</v>
      </c>
      <c r="S380" s="9">
        <f>(((J380/60)/60)/24)+DATE(1970,1,1)</f>
        <v>43241.208333333328</v>
      </c>
      <c r="T380" s="9">
        <f>(((K380/60)/60)/24)+DATE(1970,1,1)</f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>
        <f>IF(G381 = 0, 0, E381/G381)</f>
        <v>66.181818181818187</v>
      </c>
      <c r="Q381" t="str">
        <f>LEFT(N381,FIND("/",N381) - 1)</f>
        <v>theater</v>
      </c>
      <c r="R381" t="str">
        <f>MID(N381, FIND("/", N381) + 1, LEN(N381))</f>
        <v>plays</v>
      </c>
      <c r="S381" s="9">
        <f>(((J381/60)/60)/24)+DATE(1970,1,1)</f>
        <v>40843.208333333336</v>
      </c>
      <c r="T381" s="9">
        <f>(((K381/60)/60)/24)+DATE(1970,1,1)</f>
        <v>40857.25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>
        <f>IF(G382 = 0, 0, E382/G382)</f>
        <v>47.714285714285715</v>
      </c>
      <c r="Q382" t="str">
        <f>LEFT(N382,FIND("/",N382) - 1)</f>
        <v>theater</v>
      </c>
      <c r="R382" t="str">
        <f>MID(N382, FIND("/", N382) + 1, LEN(N382))</f>
        <v>plays</v>
      </c>
      <c r="S382" s="9">
        <f>(((J382/60)/60)/24)+DATE(1970,1,1)</f>
        <v>41448.208333333336</v>
      </c>
      <c r="T382" s="9">
        <f>(((K382/60)/60)/24)+DATE(1970,1,1)</f>
        <v>41453.208333333336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>
        <f>IF(G383 = 0, 0, E383/G383)</f>
        <v>62.896774193548389</v>
      </c>
      <c r="Q383" t="str">
        <f>LEFT(N383,FIND("/",N383) - 1)</f>
        <v>theater</v>
      </c>
      <c r="R383" t="str">
        <f>MID(N383, FIND("/", N383) + 1, LEN(N383))</f>
        <v>plays</v>
      </c>
      <c r="S383" s="9">
        <f>(((J383/60)/60)/24)+DATE(1970,1,1)</f>
        <v>42163.208333333328</v>
      </c>
      <c r="T383" s="9">
        <f>(((K383/60)/60)/24)+DATE(1970,1,1)</f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>
        <f>IF(G384 = 0, 0, E384/G384)</f>
        <v>86.611940298507463</v>
      </c>
      <c r="Q384" t="str">
        <f>LEFT(N384,FIND("/",N384) - 1)</f>
        <v>photography</v>
      </c>
      <c r="R384" t="str">
        <f>MID(N384, FIND("/", N384) + 1, LEN(N384))</f>
        <v>photography books</v>
      </c>
      <c r="S384" s="9">
        <f>(((J384/60)/60)/24)+DATE(1970,1,1)</f>
        <v>43024.208333333328</v>
      </c>
      <c r="T384" s="9">
        <f>(((K384/60)/60)/24)+DATE(1970,1,1)</f>
        <v>43043.208333333328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>
        <f>IF(G385 = 0, 0, E385/G385)</f>
        <v>75.126984126984127</v>
      </c>
      <c r="Q385" t="str">
        <f>LEFT(N385,FIND("/",N385) - 1)</f>
        <v>food</v>
      </c>
      <c r="R385" t="str">
        <f>MID(N385, FIND("/", N385) + 1, LEN(N385))</f>
        <v>food trucks</v>
      </c>
      <c r="S385" s="9">
        <f>(((J385/60)/60)/24)+DATE(1970,1,1)</f>
        <v>43509.25</v>
      </c>
      <c r="T385" s="9">
        <f>(((K385/60)/60)/24)+DATE(1970,1,1)</f>
        <v>43515.25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>
        <f>IF(G386 = 0, 0, E386/G386)</f>
        <v>41.004167534903104</v>
      </c>
      <c r="Q386" t="str">
        <f>LEFT(N386,FIND("/",N386) - 1)</f>
        <v>film &amp; video</v>
      </c>
      <c r="R386" t="str">
        <f>MID(N386, FIND("/", N386) + 1, LEN(N386))</f>
        <v>documentary</v>
      </c>
      <c r="S386" s="9">
        <f>(((J386/60)/60)/24)+DATE(1970,1,1)</f>
        <v>42776.25</v>
      </c>
      <c r="T386" s="9">
        <f>(((K386/60)/60)/24)+DATE(1970,1,1)</f>
        <v>42803.25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>
        <f>IF(G387 = 0, 0, E387/G387)</f>
        <v>50.007915567282325</v>
      </c>
      <c r="Q387" t="str">
        <f>LEFT(N387,FIND("/",N387) - 1)</f>
        <v>publishing</v>
      </c>
      <c r="R387" t="str">
        <f>MID(N387, FIND("/", N387) + 1, LEN(N387))</f>
        <v>nonfiction</v>
      </c>
      <c r="S387" s="9">
        <f>(((J387/60)/60)/24)+DATE(1970,1,1)</f>
        <v>43553.208333333328</v>
      </c>
      <c r="T387" s="9">
        <f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>
        <f>IF(G388 = 0, 0, E388/G388)</f>
        <v>96.960674157303373</v>
      </c>
      <c r="Q388" t="str">
        <f>LEFT(N388,FIND("/",N388) - 1)</f>
        <v>theater</v>
      </c>
      <c r="R388" t="str">
        <f>MID(N388, FIND("/", N388) + 1, LEN(N388))</f>
        <v>plays</v>
      </c>
      <c r="S388" s="9">
        <f>(((J388/60)/60)/24)+DATE(1970,1,1)</f>
        <v>40355.208333333336</v>
      </c>
      <c r="T388" s="9">
        <f>(((K388/60)/60)/24)+DATE(1970,1,1)</f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>
        <f>IF(G389 = 0, 0, E389/G389)</f>
        <v>100.93160377358491</v>
      </c>
      <c r="Q389" t="str">
        <f>LEFT(N389,FIND("/",N389) - 1)</f>
        <v>technology</v>
      </c>
      <c r="R389" t="str">
        <f>MID(N389, FIND("/", N389) + 1, LEN(N389))</f>
        <v>wearables</v>
      </c>
      <c r="S389" s="9">
        <f>(((J389/60)/60)/24)+DATE(1970,1,1)</f>
        <v>41072.208333333336</v>
      </c>
      <c r="T389" s="9">
        <f>(((K389/60)/60)/24)+DATE(1970,1,1)</f>
        <v>41077.208333333336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>
        <f>IF(G390 = 0, 0, E390/G390)</f>
        <v>89.227586206896547</v>
      </c>
      <c r="Q390" t="str">
        <f>LEFT(N390,FIND("/",N390) - 1)</f>
        <v>music</v>
      </c>
      <c r="R390" t="str">
        <f>MID(N390, FIND("/", N390) + 1, LEN(N390))</f>
        <v>indie rock</v>
      </c>
      <c r="S390" s="9">
        <f>(((J390/60)/60)/24)+DATE(1970,1,1)</f>
        <v>40912.25</v>
      </c>
      <c r="T390" s="9">
        <f>(((K390/60)/60)/24)+DATE(1970,1,1)</f>
        <v>40914.25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>
        <f>IF(G391 = 0, 0, E391/G391)</f>
        <v>87.979166666666671</v>
      </c>
      <c r="Q391" t="str">
        <f>LEFT(N391,FIND("/",N391) - 1)</f>
        <v>theater</v>
      </c>
      <c r="R391" t="str">
        <f>MID(N391, FIND("/", N391) + 1, LEN(N391))</f>
        <v>plays</v>
      </c>
      <c r="S391" s="9">
        <f>(((J391/60)/60)/24)+DATE(1970,1,1)</f>
        <v>40479.208333333336</v>
      </c>
      <c r="T391" s="9">
        <f>(((K391/60)/60)/24)+DATE(1970,1,1)</f>
        <v>40506.25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>
        <f>IF(G392 = 0, 0, E392/G392)</f>
        <v>89.54</v>
      </c>
      <c r="Q392" t="str">
        <f>LEFT(N392,FIND("/",N392) - 1)</f>
        <v>photography</v>
      </c>
      <c r="R392" t="str">
        <f>MID(N392, FIND("/", N392) + 1, LEN(N392))</f>
        <v>photography books</v>
      </c>
      <c r="S392" s="9">
        <f>(((J392/60)/60)/24)+DATE(1970,1,1)</f>
        <v>41530.208333333336</v>
      </c>
      <c r="T392" s="9">
        <f>(((K392/60)/60)/24)+DATE(1970,1,1)</f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>
        <f>IF(G393 = 0, 0, E393/G393)</f>
        <v>29.09271523178808</v>
      </c>
      <c r="Q393" t="str">
        <f>LEFT(N393,FIND("/",N393) - 1)</f>
        <v>publishing</v>
      </c>
      <c r="R393" t="str">
        <f>MID(N393, FIND("/", N393) + 1, LEN(N393))</f>
        <v>nonfiction</v>
      </c>
      <c r="S393" s="9">
        <f>(((J393/60)/60)/24)+DATE(1970,1,1)</f>
        <v>41653.25</v>
      </c>
      <c r="T393" s="9">
        <f>(((K393/60)/60)/24)+DATE(1970,1,1)</f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>
        <f>IF(G394 = 0, 0, E394/G394)</f>
        <v>42.006218905472636</v>
      </c>
      <c r="Q394" t="str">
        <f>LEFT(N394,FIND("/",N394) - 1)</f>
        <v>technology</v>
      </c>
      <c r="R394" t="str">
        <f>MID(N394, FIND("/", N394) + 1, LEN(N394))</f>
        <v>wearables</v>
      </c>
      <c r="S394" s="9">
        <f>(((J394/60)/60)/24)+DATE(1970,1,1)</f>
        <v>40549.25</v>
      </c>
      <c r="T394" s="9">
        <f>(((K394/60)/60)/24)+DATE(1970,1,1)</f>
        <v>40551.25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>
        <f>IF(G395 = 0, 0, E395/G395)</f>
        <v>47.004903563255965</v>
      </c>
      <c r="Q395" t="str">
        <f>LEFT(N395,FIND("/",N395) - 1)</f>
        <v>music</v>
      </c>
      <c r="R395" t="str">
        <f>MID(N395, FIND("/", N395) + 1, LEN(N395))</f>
        <v>jazz</v>
      </c>
      <c r="S395" s="9">
        <f>(((J395/60)/60)/24)+DATE(1970,1,1)</f>
        <v>42933.208333333328</v>
      </c>
      <c r="T395" s="9">
        <f>(((K395/60)/60)/24)+DATE(1970,1,1)</f>
        <v>42934.208333333328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>
        <f>IF(G396 = 0, 0, E396/G396)</f>
        <v>110.44117647058823</v>
      </c>
      <c r="Q396" t="str">
        <f>LEFT(N396,FIND("/",N396) - 1)</f>
        <v>film &amp; video</v>
      </c>
      <c r="R396" t="str">
        <f>MID(N396, FIND("/", N396) + 1, LEN(N396))</f>
        <v>documentary</v>
      </c>
      <c r="S396" s="9">
        <f>(((J396/60)/60)/24)+DATE(1970,1,1)</f>
        <v>41484.208333333336</v>
      </c>
      <c r="T396" s="9">
        <f>(((K396/60)/60)/24)+DATE(1970,1,1)</f>
        <v>41494.208333333336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>
        <f>IF(G397 = 0, 0, E397/G397)</f>
        <v>41.990909090909092</v>
      </c>
      <c r="Q397" t="str">
        <f>LEFT(N397,FIND("/",N397) - 1)</f>
        <v>theater</v>
      </c>
      <c r="R397" t="str">
        <f>MID(N397, FIND("/", N397) + 1, LEN(N397))</f>
        <v>plays</v>
      </c>
      <c r="S397" s="9">
        <f>(((J397/60)/60)/24)+DATE(1970,1,1)</f>
        <v>40885.25</v>
      </c>
      <c r="T397" s="9">
        <f>(((K397/60)/60)/24)+DATE(1970,1,1)</f>
        <v>40886.25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>
        <f>IF(G398 = 0, 0, E398/G398)</f>
        <v>48.012468827930178</v>
      </c>
      <c r="Q398" t="str">
        <f>LEFT(N398,FIND("/",N398) - 1)</f>
        <v>film &amp; video</v>
      </c>
      <c r="R398" t="str">
        <f>MID(N398, FIND("/", N398) + 1, LEN(N398))</f>
        <v>drama</v>
      </c>
      <c r="S398" s="9">
        <f>(((J398/60)/60)/24)+DATE(1970,1,1)</f>
        <v>43378.208333333328</v>
      </c>
      <c r="T398" s="9">
        <f>(((K398/60)/60)/24)+DATE(1970,1,1)</f>
        <v>43386.208333333328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>
        <f>IF(G399 = 0, 0, E399/G399)</f>
        <v>31.019823788546255</v>
      </c>
      <c r="Q399" t="str">
        <f>LEFT(N399,FIND("/",N399) - 1)</f>
        <v>music</v>
      </c>
      <c r="R399" t="str">
        <f>MID(N399, FIND("/", N399) + 1, LEN(N399))</f>
        <v>rock</v>
      </c>
      <c r="S399" s="9">
        <f>(((J399/60)/60)/24)+DATE(1970,1,1)</f>
        <v>41417.208333333336</v>
      </c>
      <c r="T399" s="9">
        <f>(((K399/60)/60)/24)+DATE(1970,1,1)</f>
        <v>41423.208333333336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>
        <f>IF(G400 = 0, 0, E400/G400)</f>
        <v>99.203252032520325</v>
      </c>
      <c r="Q400" t="str">
        <f>LEFT(N400,FIND("/",N400) - 1)</f>
        <v>film &amp; video</v>
      </c>
      <c r="R400" t="str">
        <f>MID(N400, FIND("/", N400) + 1, LEN(N400))</f>
        <v>animation</v>
      </c>
      <c r="S400" s="9">
        <f>(((J400/60)/60)/24)+DATE(1970,1,1)</f>
        <v>43228.208333333328</v>
      </c>
      <c r="T400" s="9">
        <f>(((K400/60)/60)/24)+DATE(1970,1,1)</f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>
        <f>IF(G401 = 0, 0, E401/G401)</f>
        <v>66.022316684378325</v>
      </c>
      <c r="Q401" t="str">
        <f>LEFT(N401,FIND("/",N401) - 1)</f>
        <v>music</v>
      </c>
      <c r="R401" t="str">
        <f>MID(N401, FIND("/", N401) + 1, LEN(N401))</f>
        <v>indie rock</v>
      </c>
      <c r="S401" s="9">
        <f>(((J401/60)/60)/24)+DATE(1970,1,1)</f>
        <v>40576.25</v>
      </c>
      <c r="T401" s="9">
        <f>(((K401/60)/60)/24)+DATE(1970,1,1)</f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>
        <f>IF(G402 = 0, 0, E402/G402)</f>
        <v>2</v>
      </c>
      <c r="Q402" t="str">
        <f>LEFT(N402,FIND("/",N402) - 1)</f>
        <v>photography</v>
      </c>
      <c r="R402" t="str">
        <f>MID(N402, FIND("/", N402) + 1, LEN(N402))</f>
        <v>photography books</v>
      </c>
      <c r="S402" s="9">
        <f>(((J402/60)/60)/24)+DATE(1970,1,1)</f>
        <v>41502.208333333336</v>
      </c>
      <c r="T402" s="9">
        <f>(((K402/60)/60)/24)+DATE(1970,1,1)</f>
        <v>41524.208333333336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>
        <f>IF(G403 = 0, 0, E403/G403)</f>
        <v>46.060200668896321</v>
      </c>
      <c r="Q403" t="str">
        <f>LEFT(N403,FIND("/",N403) - 1)</f>
        <v>theater</v>
      </c>
      <c r="R403" t="str">
        <f>MID(N403, FIND("/", N403) + 1, LEN(N403))</f>
        <v>plays</v>
      </c>
      <c r="S403" s="9">
        <f>(((J403/60)/60)/24)+DATE(1970,1,1)</f>
        <v>43765.208333333328</v>
      </c>
      <c r="T403" s="9">
        <f>(((K403/60)/60)/24)+DATE(1970,1,1)</f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>
        <f>IF(G404 = 0, 0, E404/G404)</f>
        <v>73.650000000000006</v>
      </c>
      <c r="Q404" t="str">
        <f>LEFT(N404,FIND("/",N404) - 1)</f>
        <v>film &amp; video</v>
      </c>
      <c r="R404" t="str">
        <f>MID(N404, FIND("/", N404) + 1, LEN(N404))</f>
        <v>shorts</v>
      </c>
      <c r="S404" s="9">
        <f>(((J404/60)/60)/24)+DATE(1970,1,1)</f>
        <v>40914.25</v>
      </c>
      <c r="T404" s="9">
        <f>(((K404/60)/60)/24)+DATE(1970,1,1)</f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>
        <f>IF(G405 = 0, 0, E405/G405)</f>
        <v>55.99336650082919</v>
      </c>
      <c r="Q405" t="str">
        <f>LEFT(N405,FIND("/",N405) - 1)</f>
        <v>theater</v>
      </c>
      <c r="R405" t="str">
        <f>MID(N405, FIND("/", N405) + 1, LEN(N405))</f>
        <v>plays</v>
      </c>
      <c r="S405" s="9">
        <f>(((J405/60)/60)/24)+DATE(1970,1,1)</f>
        <v>40310.208333333336</v>
      </c>
      <c r="T405" s="9">
        <f>(((K405/60)/60)/24)+DATE(1970,1,1)</f>
        <v>40346.208333333336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>
        <f>IF(G406 = 0, 0, E406/G406)</f>
        <v>68.985695127402778</v>
      </c>
      <c r="Q406" t="str">
        <f>LEFT(N406,FIND("/",N406) - 1)</f>
        <v>theater</v>
      </c>
      <c r="R406" t="str">
        <f>MID(N406, FIND("/", N406) + 1, LEN(N406))</f>
        <v>plays</v>
      </c>
      <c r="S406" s="9">
        <f>(((J406/60)/60)/24)+DATE(1970,1,1)</f>
        <v>43053.25</v>
      </c>
      <c r="T406" s="9">
        <f>(((K406/60)/60)/24)+DATE(1970,1,1)</f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>
        <f>IF(G407 = 0, 0, E407/G407)</f>
        <v>60.981609195402299</v>
      </c>
      <c r="Q407" t="str">
        <f>LEFT(N407,FIND("/",N407) - 1)</f>
        <v>theater</v>
      </c>
      <c r="R407" t="str">
        <f>MID(N407, FIND("/", N407) + 1, LEN(N407))</f>
        <v>plays</v>
      </c>
      <c r="S407" s="9">
        <f>(((J407/60)/60)/24)+DATE(1970,1,1)</f>
        <v>43255.208333333328</v>
      </c>
      <c r="T407" s="9">
        <f>(((K407/60)/60)/24)+DATE(1970,1,1)</f>
        <v>43305.208333333328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>
        <f>IF(G408 = 0, 0, E408/G408)</f>
        <v>110.98139534883721</v>
      </c>
      <c r="Q408" t="str">
        <f>LEFT(N408,FIND("/",N408) - 1)</f>
        <v>film &amp; video</v>
      </c>
      <c r="R408" t="str">
        <f>MID(N408, FIND("/", N408) + 1, LEN(N408))</f>
        <v>documentary</v>
      </c>
      <c r="S408" s="9">
        <f>(((J408/60)/60)/24)+DATE(1970,1,1)</f>
        <v>41304.25</v>
      </c>
      <c r="T408" s="9">
        <f>(((K408/60)/60)/24)+DATE(1970,1,1)</f>
        <v>41316.25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>
        <f>IF(G409 = 0, 0, E409/G409)</f>
        <v>25</v>
      </c>
      <c r="Q409" t="str">
        <f>LEFT(N409,FIND("/",N409) - 1)</f>
        <v>theater</v>
      </c>
      <c r="R409" t="str">
        <f>MID(N409, FIND("/", N409) + 1, LEN(N409))</f>
        <v>plays</v>
      </c>
      <c r="S409" s="9">
        <f>(((J409/60)/60)/24)+DATE(1970,1,1)</f>
        <v>43751.208333333328</v>
      </c>
      <c r="T409" s="9">
        <f>(((K409/60)/60)/24)+DATE(1970,1,1)</f>
        <v>43758.208333333328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>
        <f>IF(G410 = 0, 0, E410/G410)</f>
        <v>78.759740259740255</v>
      </c>
      <c r="Q410" t="str">
        <f>LEFT(N410,FIND("/",N410) - 1)</f>
        <v>film &amp; video</v>
      </c>
      <c r="R410" t="str">
        <f>MID(N410, FIND("/", N410) + 1, LEN(N410))</f>
        <v>documentary</v>
      </c>
      <c r="S410" s="9">
        <f>(((J410/60)/60)/24)+DATE(1970,1,1)</f>
        <v>42541.208333333328</v>
      </c>
      <c r="T410" s="9">
        <f>(((K410/60)/60)/24)+DATE(1970,1,1)</f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>
        <f>IF(G411 = 0, 0, E411/G411)</f>
        <v>87.960784313725483</v>
      </c>
      <c r="Q411" t="str">
        <f>LEFT(N411,FIND("/",N411) - 1)</f>
        <v>music</v>
      </c>
      <c r="R411" t="str">
        <f>MID(N411, FIND("/", N411) + 1, LEN(N411))</f>
        <v>rock</v>
      </c>
      <c r="S411" s="9">
        <f>(((J411/60)/60)/24)+DATE(1970,1,1)</f>
        <v>42843.208333333328</v>
      </c>
      <c r="T411" s="9">
        <f>(((K411/60)/60)/24)+DATE(1970,1,1)</f>
        <v>42847.208333333328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>
        <f>IF(G412 = 0, 0, E412/G412)</f>
        <v>49.987398739873989</v>
      </c>
      <c r="Q412" t="str">
        <f>LEFT(N412,FIND("/",N412) - 1)</f>
        <v>games</v>
      </c>
      <c r="R412" t="str">
        <f>MID(N412, FIND("/", N412) + 1, LEN(N412))</f>
        <v>mobile games</v>
      </c>
      <c r="S412" s="9">
        <f>(((J412/60)/60)/24)+DATE(1970,1,1)</f>
        <v>42122.208333333328</v>
      </c>
      <c r="T412" s="9">
        <f>(((K412/60)/60)/24)+DATE(1970,1,1)</f>
        <v>42122.208333333328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>
        <f>IF(G413 = 0, 0, E413/G413)</f>
        <v>99.524390243902445</v>
      </c>
      <c r="Q413" t="str">
        <f>LEFT(N413,FIND("/",N413) - 1)</f>
        <v>theater</v>
      </c>
      <c r="R413" t="str">
        <f>MID(N413, FIND("/", N413) + 1, LEN(N413))</f>
        <v>plays</v>
      </c>
      <c r="S413" s="9">
        <f>(((J413/60)/60)/24)+DATE(1970,1,1)</f>
        <v>42884.208333333328</v>
      </c>
      <c r="T413" s="9">
        <f>(((K413/60)/60)/24)+DATE(1970,1,1)</f>
        <v>42886.208333333328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>
        <f>IF(G414 = 0, 0, E414/G414)</f>
        <v>104.82089552238806</v>
      </c>
      <c r="Q414" t="str">
        <f>LEFT(N414,FIND("/",N414) - 1)</f>
        <v>publishing</v>
      </c>
      <c r="R414" t="str">
        <f>MID(N414, FIND("/", N414) + 1, LEN(N414))</f>
        <v>fiction</v>
      </c>
      <c r="S414" s="9">
        <f>(((J414/60)/60)/24)+DATE(1970,1,1)</f>
        <v>41642.25</v>
      </c>
      <c r="T414" s="9">
        <f>(((K414/60)/60)/24)+DATE(1970,1,1)</f>
        <v>41652.25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>
        <f>IF(G415 = 0, 0, E415/G415)</f>
        <v>108.01469237832875</v>
      </c>
      <c r="Q415" t="str">
        <f>LEFT(N415,FIND("/",N415) - 1)</f>
        <v>film &amp; video</v>
      </c>
      <c r="R415" t="str">
        <f>MID(N415, FIND("/", N415) + 1, LEN(N415))</f>
        <v>animation</v>
      </c>
      <c r="S415" s="9">
        <f>(((J415/60)/60)/24)+DATE(1970,1,1)</f>
        <v>43431.25</v>
      </c>
      <c r="T415" s="9">
        <f>(((K415/60)/60)/24)+DATE(1970,1,1)</f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>
        <f>IF(G416 = 0, 0, E416/G416)</f>
        <v>28.998544660724033</v>
      </c>
      <c r="Q416" t="str">
        <f>LEFT(N416,FIND("/",N416) - 1)</f>
        <v>food</v>
      </c>
      <c r="R416" t="str">
        <f>MID(N416, FIND("/", N416) + 1, LEN(N416))</f>
        <v>food trucks</v>
      </c>
      <c r="S416" s="9">
        <f>(((J416/60)/60)/24)+DATE(1970,1,1)</f>
        <v>40288.208333333336</v>
      </c>
      <c r="T416" s="9">
        <f>(((K416/60)/60)/24)+DATE(1970,1,1)</f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>
        <f>IF(G417 = 0, 0, E417/G417)</f>
        <v>30.028708133971293</v>
      </c>
      <c r="Q417" t="str">
        <f>LEFT(N417,FIND("/",N417) - 1)</f>
        <v>theater</v>
      </c>
      <c r="R417" t="str">
        <f>MID(N417, FIND("/", N417) + 1, LEN(N417))</f>
        <v>plays</v>
      </c>
      <c r="S417" s="9">
        <f>(((J417/60)/60)/24)+DATE(1970,1,1)</f>
        <v>40921.25</v>
      </c>
      <c r="T417" s="9">
        <f>(((K417/60)/60)/24)+DATE(1970,1,1)</f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>
        <f>IF(G418 = 0, 0, E418/G418)</f>
        <v>41.005559416261292</v>
      </c>
      <c r="Q418" t="str">
        <f>LEFT(N418,FIND("/",N418) - 1)</f>
        <v>film &amp; video</v>
      </c>
      <c r="R418" t="str">
        <f>MID(N418, FIND("/", N418) + 1, LEN(N418))</f>
        <v>documentary</v>
      </c>
      <c r="S418" s="9">
        <f>(((J418/60)/60)/24)+DATE(1970,1,1)</f>
        <v>40560.25</v>
      </c>
      <c r="T418" s="9">
        <f>(((K418/60)/60)/24)+DATE(1970,1,1)</f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>
        <f>IF(G419 = 0, 0, E419/G419)</f>
        <v>62.866666666666667</v>
      </c>
      <c r="Q419" t="str">
        <f>LEFT(N419,FIND("/",N419) - 1)</f>
        <v>theater</v>
      </c>
      <c r="R419" t="str">
        <f>MID(N419, FIND("/", N419) + 1, LEN(N419))</f>
        <v>plays</v>
      </c>
      <c r="S419" s="9">
        <f>(((J419/60)/60)/24)+DATE(1970,1,1)</f>
        <v>43407.208333333328</v>
      </c>
      <c r="T419" s="9">
        <f>(((K419/60)/60)/24)+DATE(1970,1,1)</f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>
        <f>IF(G420 = 0, 0, E420/G420)</f>
        <v>47.005002501250623</v>
      </c>
      <c r="Q420" t="str">
        <f>LEFT(N420,FIND("/",N420) - 1)</f>
        <v>film &amp; video</v>
      </c>
      <c r="R420" t="str">
        <f>MID(N420, FIND("/", N420) + 1, LEN(N420))</f>
        <v>documentary</v>
      </c>
      <c r="S420" s="9">
        <f>(((J420/60)/60)/24)+DATE(1970,1,1)</f>
        <v>41035.208333333336</v>
      </c>
      <c r="T420" s="9">
        <f>(((K420/60)/60)/24)+DATE(1970,1,1)</f>
        <v>41036.208333333336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>
        <f>IF(G421 = 0, 0, E421/G421)</f>
        <v>26.997693638285604</v>
      </c>
      <c r="Q421" t="str">
        <f>LEFT(N421,FIND("/",N421) - 1)</f>
        <v>technology</v>
      </c>
      <c r="R421" t="str">
        <f>MID(N421, FIND("/", N421) + 1, LEN(N421))</f>
        <v>web</v>
      </c>
      <c r="S421" s="9">
        <f>(((J421/60)/60)/24)+DATE(1970,1,1)</f>
        <v>40899.25</v>
      </c>
      <c r="T421" s="9">
        <f>(((K421/60)/60)/24)+DATE(1970,1,1)</f>
        <v>40905.25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>
        <f>IF(G422 = 0, 0, E422/G422)</f>
        <v>68.329787234042556</v>
      </c>
      <c r="Q422" t="str">
        <f>LEFT(N422,FIND("/",N422) - 1)</f>
        <v>theater</v>
      </c>
      <c r="R422" t="str">
        <f>MID(N422, FIND("/", N422) + 1, LEN(N422))</f>
        <v>plays</v>
      </c>
      <c r="S422" s="9">
        <f>(((J422/60)/60)/24)+DATE(1970,1,1)</f>
        <v>42911.208333333328</v>
      </c>
      <c r="T422" s="9">
        <f>(((K422/60)/60)/24)+DATE(1970,1,1)</f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>
        <f>IF(G423 = 0, 0, E423/G423)</f>
        <v>50.974576271186443</v>
      </c>
      <c r="Q423" t="str">
        <f>LEFT(N423,FIND("/",N423) - 1)</f>
        <v>technology</v>
      </c>
      <c r="R423" t="str">
        <f>MID(N423, FIND("/", N423) + 1, LEN(N423))</f>
        <v>wearables</v>
      </c>
      <c r="S423" s="9">
        <f>(((J423/60)/60)/24)+DATE(1970,1,1)</f>
        <v>42915.208333333328</v>
      </c>
      <c r="T423" s="9">
        <f>(((K423/60)/60)/24)+DATE(1970,1,1)</f>
        <v>42945.208333333328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>
        <f>IF(G424 = 0, 0, E424/G424)</f>
        <v>54.024390243902438</v>
      </c>
      <c r="Q424" t="str">
        <f>LEFT(N424,FIND("/",N424) - 1)</f>
        <v>theater</v>
      </c>
      <c r="R424" t="str">
        <f>MID(N424, FIND("/", N424) + 1, LEN(N424))</f>
        <v>plays</v>
      </c>
      <c r="S424" s="9">
        <f>(((J424/60)/60)/24)+DATE(1970,1,1)</f>
        <v>40285.208333333336</v>
      </c>
      <c r="T424" s="9">
        <f>(((K424/60)/60)/24)+DATE(1970,1,1)</f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>
        <f>IF(G425 = 0, 0, E425/G425)</f>
        <v>97.055555555555557</v>
      </c>
      <c r="Q425" t="str">
        <f>LEFT(N425,FIND("/",N425) - 1)</f>
        <v>food</v>
      </c>
      <c r="R425" t="str">
        <f>MID(N425, FIND("/", N425) + 1, LEN(N425))</f>
        <v>food trucks</v>
      </c>
      <c r="S425" s="9">
        <f>(((J425/60)/60)/24)+DATE(1970,1,1)</f>
        <v>40808.208333333336</v>
      </c>
      <c r="T425" s="9">
        <f>(((K425/60)/60)/24)+DATE(1970,1,1)</f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>
        <f>IF(G426 = 0, 0, E426/G426)</f>
        <v>24.867469879518072</v>
      </c>
      <c r="Q426" t="str">
        <f>LEFT(N426,FIND("/",N426) - 1)</f>
        <v>music</v>
      </c>
      <c r="R426" t="str">
        <f>MID(N426, FIND("/", N426) + 1, LEN(N426))</f>
        <v>indie rock</v>
      </c>
      <c r="S426" s="9">
        <f>(((J426/60)/60)/24)+DATE(1970,1,1)</f>
        <v>43208.208333333328</v>
      </c>
      <c r="T426" s="9">
        <f>(((K426/60)/60)/24)+DATE(1970,1,1)</f>
        <v>43214.208333333328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>
        <f>IF(G427 = 0, 0, E427/G427)</f>
        <v>84.423913043478265</v>
      </c>
      <c r="Q427" t="str">
        <f>LEFT(N427,FIND("/",N427) - 1)</f>
        <v>photography</v>
      </c>
      <c r="R427" t="str">
        <f>MID(N427, FIND("/", N427) + 1, LEN(N427))</f>
        <v>photography books</v>
      </c>
      <c r="S427" s="9">
        <f>(((J427/60)/60)/24)+DATE(1970,1,1)</f>
        <v>42213.208333333328</v>
      </c>
      <c r="T427" s="9">
        <f>(((K427/60)/60)/24)+DATE(1970,1,1)</f>
        <v>42219.208333333328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>
        <f>IF(G428 = 0, 0, E428/G428)</f>
        <v>47.091324200913242</v>
      </c>
      <c r="Q428" t="str">
        <f>LEFT(N428,FIND("/",N428) - 1)</f>
        <v>theater</v>
      </c>
      <c r="R428" t="str">
        <f>MID(N428, FIND("/", N428) + 1, LEN(N428))</f>
        <v>plays</v>
      </c>
      <c r="S428" s="9">
        <f>(((J428/60)/60)/24)+DATE(1970,1,1)</f>
        <v>41332.25</v>
      </c>
      <c r="T428" s="9">
        <f>(((K428/60)/60)/24)+DATE(1970,1,1)</f>
        <v>41339.25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>
        <f>IF(G429 = 0, 0, E429/G429)</f>
        <v>77.996041171813147</v>
      </c>
      <c r="Q429" t="str">
        <f>LEFT(N429,FIND("/",N429) - 1)</f>
        <v>theater</v>
      </c>
      <c r="R429" t="str">
        <f>MID(N429, FIND("/", N429) + 1, LEN(N429))</f>
        <v>plays</v>
      </c>
      <c r="S429" s="9">
        <f>(((J429/60)/60)/24)+DATE(1970,1,1)</f>
        <v>41895.208333333336</v>
      </c>
      <c r="T429" s="9">
        <f>(((K429/60)/60)/24)+DATE(1970,1,1)</f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>
        <f>IF(G430 = 0, 0, E430/G430)</f>
        <v>62.967871485943775</v>
      </c>
      <c r="Q430" t="str">
        <f>LEFT(N430,FIND("/",N430) - 1)</f>
        <v>film &amp; video</v>
      </c>
      <c r="R430" t="str">
        <f>MID(N430, FIND("/", N430) + 1, LEN(N430))</f>
        <v>animation</v>
      </c>
      <c r="S430" s="9">
        <f>(((J430/60)/60)/24)+DATE(1970,1,1)</f>
        <v>40585.25</v>
      </c>
      <c r="T430" s="9">
        <f>(((K430/60)/60)/24)+DATE(1970,1,1)</f>
        <v>40592.25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>
        <f>IF(G431 = 0, 0, E431/G431)</f>
        <v>81.006080449017773</v>
      </c>
      <c r="Q431" t="str">
        <f>LEFT(N431,FIND("/",N431) - 1)</f>
        <v>photography</v>
      </c>
      <c r="R431" t="str">
        <f>MID(N431, FIND("/", N431) + 1, LEN(N431))</f>
        <v>photography books</v>
      </c>
      <c r="S431" s="9">
        <f>(((J431/60)/60)/24)+DATE(1970,1,1)</f>
        <v>41680.25</v>
      </c>
      <c r="T431" s="9">
        <f>(((K431/60)/60)/24)+DATE(1970,1,1)</f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>
        <f>IF(G432 = 0, 0, E432/G432)</f>
        <v>65.321428571428569</v>
      </c>
      <c r="Q432" t="str">
        <f>LEFT(N432,FIND("/",N432) - 1)</f>
        <v>theater</v>
      </c>
      <c r="R432" t="str">
        <f>MID(N432, FIND("/", N432) + 1, LEN(N432))</f>
        <v>plays</v>
      </c>
      <c r="S432" s="9">
        <f>(((J432/60)/60)/24)+DATE(1970,1,1)</f>
        <v>43737.208333333328</v>
      </c>
      <c r="T432" s="9">
        <f>(((K432/60)/60)/24)+DATE(1970,1,1)</f>
        <v>43771.208333333328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>
        <f>IF(G433 = 0, 0, E433/G433)</f>
        <v>104.43617021276596</v>
      </c>
      <c r="Q433" t="str">
        <f>LEFT(N433,FIND("/",N433) - 1)</f>
        <v>theater</v>
      </c>
      <c r="R433" t="str">
        <f>MID(N433, FIND("/", N433) + 1, LEN(N433))</f>
        <v>plays</v>
      </c>
      <c r="S433" s="9">
        <f>(((J433/60)/60)/24)+DATE(1970,1,1)</f>
        <v>43273.208333333328</v>
      </c>
      <c r="T433" s="9">
        <f>(((K433/60)/60)/24)+DATE(1970,1,1)</f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>
        <f>IF(G434 = 0, 0, E434/G434)</f>
        <v>69.989010989010993</v>
      </c>
      <c r="Q434" t="str">
        <f>LEFT(N434,FIND("/",N434) - 1)</f>
        <v>theater</v>
      </c>
      <c r="R434" t="str">
        <f>MID(N434, FIND("/", N434) + 1, LEN(N434))</f>
        <v>plays</v>
      </c>
      <c r="S434" s="9">
        <f>(((J434/60)/60)/24)+DATE(1970,1,1)</f>
        <v>41761.208333333336</v>
      </c>
      <c r="T434" s="9">
        <f>(((K434/60)/60)/24)+DATE(1970,1,1)</f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>
        <f>IF(G435 = 0, 0, E435/G435)</f>
        <v>83.023989898989896</v>
      </c>
      <c r="Q435" t="str">
        <f>LEFT(N435,FIND("/",N435) - 1)</f>
        <v>film &amp; video</v>
      </c>
      <c r="R435" t="str">
        <f>MID(N435, FIND("/", N435) + 1, LEN(N435))</f>
        <v>documentary</v>
      </c>
      <c r="S435" s="9">
        <f>(((J435/60)/60)/24)+DATE(1970,1,1)</f>
        <v>41603.25</v>
      </c>
      <c r="T435" s="9">
        <f>(((K435/60)/60)/24)+DATE(1970,1,1)</f>
        <v>41619.25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>
        <f>IF(G436 = 0, 0, E436/G436)</f>
        <v>90.3</v>
      </c>
      <c r="Q436" t="str">
        <f>LEFT(N436,FIND("/",N436) - 1)</f>
        <v>theater</v>
      </c>
      <c r="R436" t="str">
        <f>MID(N436, FIND("/", N436) + 1, LEN(N436))</f>
        <v>plays</v>
      </c>
      <c r="S436" s="9">
        <f>(((J436/60)/60)/24)+DATE(1970,1,1)</f>
        <v>42705.25</v>
      </c>
      <c r="T436" s="9">
        <f>(((K436/60)/60)/24)+DATE(1970,1,1)</f>
        <v>42719.25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>
        <f>IF(G437 = 0, 0, E437/G437)</f>
        <v>103.98131932282546</v>
      </c>
      <c r="Q437" t="str">
        <f>LEFT(N437,FIND("/",N437) - 1)</f>
        <v>theater</v>
      </c>
      <c r="R437" t="str">
        <f>MID(N437, FIND("/", N437) + 1, LEN(N437))</f>
        <v>plays</v>
      </c>
      <c r="S437" s="9">
        <f>(((J437/60)/60)/24)+DATE(1970,1,1)</f>
        <v>41988.25</v>
      </c>
      <c r="T437" s="9">
        <f>(((K437/60)/60)/24)+DATE(1970,1,1)</f>
        <v>42000.25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>
        <f>IF(G438 = 0, 0, E438/G438)</f>
        <v>54.931726907630519</v>
      </c>
      <c r="Q438" t="str">
        <f>LEFT(N438,FIND("/",N438) - 1)</f>
        <v>music</v>
      </c>
      <c r="R438" t="str">
        <f>MID(N438, FIND("/", N438) + 1, LEN(N438))</f>
        <v>jazz</v>
      </c>
      <c r="S438" s="9">
        <f>(((J438/60)/60)/24)+DATE(1970,1,1)</f>
        <v>43575.208333333328</v>
      </c>
      <c r="T438" s="9">
        <f>(((K438/60)/60)/24)+DATE(1970,1,1)</f>
        <v>43576.208333333328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>
        <f>IF(G439 = 0, 0, E439/G439)</f>
        <v>51.921875</v>
      </c>
      <c r="Q439" t="str">
        <f>LEFT(N439,FIND("/",N439) - 1)</f>
        <v>film &amp; video</v>
      </c>
      <c r="R439" t="str">
        <f>MID(N439, FIND("/", N439) + 1, LEN(N439))</f>
        <v>animation</v>
      </c>
      <c r="S439" s="9">
        <f>(((J439/60)/60)/24)+DATE(1970,1,1)</f>
        <v>42260.208333333328</v>
      </c>
      <c r="T439" s="9">
        <f>(((K439/60)/60)/24)+DATE(1970,1,1)</f>
        <v>42263.208333333328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>
        <f>IF(G440 = 0, 0, E440/G440)</f>
        <v>60.02834008097166</v>
      </c>
      <c r="Q440" t="str">
        <f>LEFT(N440,FIND("/",N440) - 1)</f>
        <v>theater</v>
      </c>
      <c r="R440" t="str">
        <f>MID(N440, FIND("/", N440) + 1, LEN(N440))</f>
        <v>plays</v>
      </c>
      <c r="S440" s="9">
        <f>(((J440/60)/60)/24)+DATE(1970,1,1)</f>
        <v>41337.25</v>
      </c>
      <c r="T440" s="9">
        <f>(((K440/60)/60)/24)+DATE(1970,1,1)</f>
        <v>41367.208333333336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>
        <f>IF(G441 = 0, 0, E441/G441)</f>
        <v>44.003488879197555</v>
      </c>
      <c r="Q441" t="str">
        <f>LEFT(N441,FIND("/",N441) - 1)</f>
        <v>film &amp; video</v>
      </c>
      <c r="R441" t="str">
        <f>MID(N441, FIND("/", N441) + 1, LEN(N441))</f>
        <v>science fiction</v>
      </c>
      <c r="S441" s="9">
        <f>(((J441/60)/60)/24)+DATE(1970,1,1)</f>
        <v>42680.208333333328</v>
      </c>
      <c r="T441" s="9">
        <f>(((K441/60)/60)/24)+DATE(1970,1,1)</f>
        <v>42687.25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>
        <f>IF(G442 = 0, 0, E442/G442)</f>
        <v>53.003513254551258</v>
      </c>
      <c r="Q442" t="str">
        <f>LEFT(N442,FIND("/",N442) - 1)</f>
        <v>film &amp; video</v>
      </c>
      <c r="R442" t="str">
        <f>MID(N442, FIND("/", N442) + 1, LEN(N442))</f>
        <v>television</v>
      </c>
      <c r="S442" s="9">
        <f>(((J442/60)/60)/24)+DATE(1970,1,1)</f>
        <v>42916.208333333328</v>
      </c>
      <c r="T442" s="9">
        <f>(((K442/60)/60)/24)+DATE(1970,1,1)</f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>
        <f>IF(G443 = 0, 0, E443/G443)</f>
        <v>54.5</v>
      </c>
      <c r="Q443" t="str">
        <f>LEFT(N443,FIND("/",N443) - 1)</f>
        <v>technology</v>
      </c>
      <c r="R443" t="str">
        <f>MID(N443, FIND("/", N443) + 1, LEN(N443))</f>
        <v>wearables</v>
      </c>
      <c r="S443" s="9">
        <f>(((J443/60)/60)/24)+DATE(1970,1,1)</f>
        <v>41025.208333333336</v>
      </c>
      <c r="T443" s="9">
        <f>(((K443/60)/60)/24)+DATE(1970,1,1)</f>
        <v>41053.208333333336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>
        <f>IF(G444 = 0, 0, E444/G444)</f>
        <v>75.04195804195804</v>
      </c>
      <c r="Q444" t="str">
        <f>LEFT(N444,FIND("/",N444) - 1)</f>
        <v>theater</v>
      </c>
      <c r="R444" t="str">
        <f>MID(N444, FIND("/", N444) + 1, LEN(N444))</f>
        <v>plays</v>
      </c>
      <c r="S444" s="9">
        <f>(((J444/60)/60)/24)+DATE(1970,1,1)</f>
        <v>42980.208333333328</v>
      </c>
      <c r="T444" s="9">
        <f>(((K444/60)/60)/24)+DATE(1970,1,1)</f>
        <v>42996.208333333328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>
        <f>IF(G445 = 0, 0, E445/G445)</f>
        <v>35.911111111111111</v>
      </c>
      <c r="Q445" t="str">
        <f>LEFT(N445,FIND("/",N445) - 1)</f>
        <v>theater</v>
      </c>
      <c r="R445" t="str">
        <f>MID(N445, FIND("/", N445) + 1, LEN(N445))</f>
        <v>plays</v>
      </c>
      <c r="S445" s="9">
        <f>(((J445/60)/60)/24)+DATE(1970,1,1)</f>
        <v>40451.208333333336</v>
      </c>
      <c r="T445" s="9">
        <f>(((K445/60)/60)/24)+DATE(1970,1,1)</f>
        <v>40470.208333333336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>
        <f>IF(G446 = 0, 0, E446/G446)</f>
        <v>36.952702702702702</v>
      </c>
      <c r="Q446" t="str">
        <f>LEFT(N446,FIND("/",N446) - 1)</f>
        <v>music</v>
      </c>
      <c r="R446" t="str">
        <f>MID(N446, FIND("/", N446) + 1, LEN(N446))</f>
        <v>indie rock</v>
      </c>
      <c r="S446" s="9">
        <f>(((J446/60)/60)/24)+DATE(1970,1,1)</f>
        <v>40748.208333333336</v>
      </c>
      <c r="T446" s="9">
        <f>(((K446/60)/60)/24)+DATE(1970,1,1)</f>
        <v>40750.208333333336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>
        <f>IF(G447 = 0, 0, E447/G447)</f>
        <v>63.170588235294119</v>
      </c>
      <c r="Q447" t="str">
        <f>LEFT(N447,FIND("/",N447) - 1)</f>
        <v>theater</v>
      </c>
      <c r="R447" t="str">
        <f>MID(N447, FIND("/", N447) + 1, LEN(N447))</f>
        <v>plays</v>
      </c>
      <c r="S447" s="9">
        <f>(((J447/60)/60)/24)+DATE(1970,1,1)</f>
        <v>40515.25</v>
      </c>
      <c r="T447" s="9">
        <f>(((K447/60)/60)/24)+DATE(1970,1,1)</f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>
        <f>IF(G448 = 0, 0, E448/G448)</f>
        <v>29.99462365591398</v>
      </c>
      <c r="Q448" t="str">
        <f>LEFT(N448,FIND("/",N448) - 1)</f>
        <v>technology</v>
      </c>
      <c r="R448" t="str">
        <f>MID(N448, FIND("/", N448) + 1, LEN(N448))</f>
        <v>wearables</v>
      </c>
      <c r="S448" s="9">
        <f>(((J448/60)/60)/24)+DATE(1970,1,1)</f>
        <v>41261.25</v>
      </c>
      <c r="T448" s="9">
        <f>(((K448/60)/60)/24)+DATE(1970,1,1)</f>
        <v>41263.25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>
        <f>IF(G449 = 0, 0, E449/G449)</f>
        <v>86</v>
      </c>
      <c r="Q449" t="str">
        <f>LEFT(N449,FIND("/",N449) - 1)</f>
        <v>film &amp; video</v>
      </c>
      <c r="R449" t="str">
        <f>MID(N449, FIND("/", N449) + 1, LEN(N449))</f>
        <v>television</v>
      </c>
      <c r="S449" s="9">
        <f>(((J449/60)/60)/24)+DATE(1970,1,1)</f>
        <v>43088.25</v>
      </c>
      <c r="T449" s="9">
        <f>(((K449/60)/60)/24)+DATE(1970,1,1)</f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>
        <f>IF(G450 = 0, 0, E450/G450)</f>
        <v>75.014876033057845</v>
      </c>
      <c r="Q450" t="str">
        <f>LEFT(N450,FIND("/",N450) - 1)</f>
        <v>games</v>
      </c>
      <c r="R450" t="str">
        <f>MID(N450, FIND("/", N450) + 1, LEN(N450))</f>
        <v>video games</v>
      </c>
      <c r="S450" s="9">
        <f>(((J450/60)/60)/24)+DATE(1970,1,1)</f>
        <v>41378.208333333336</v>
      </c>
      <c r="T450" s="9">
        <f>(((K450/60)/60)/24)+DATE(1970,1,1)</f>
        <v>41380.208333333336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>
        <f>IF(G451 = 0, 0, E451/G451)</f>
        <v>101.19767441860465</v>
      </c>
      <c r="Q451" t="str">
        <f>LEFT(N451,FIND("/",N451) - 1)</f>
        <v>games</v>
      </c>
      <c r="R451" t="str">
        <f>MID(N451, FIND("/", N451) + 1, LEN(N451))</f>
        <v>video games</v>
      </c>
      <c r="S451" s="9">
        <f>(((J451/60)/60)/24)+DATE(1970,1,1)</f>
        <v>43530.25</v>
      </c>
      <c r="T451" s="9">
        <f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>
        <f>IF(G452 = 0, 0, E452/G452)</f>
        <v>4</v>
      </c>
      <c r="Q452" t="str">
        <f>LEFT(N452,FIND("/",N452) - 1)</f>
        <v>film &amp; video</v>
      </c>
      <c r="R452" t="str">
        <f>MID(N452, FIND("/", N452) + 1, LEN(N452))</f>
        <v>animation</v>
      </c>
      <c r="S452" s="9">
        <f>(((J452/60)/60)/24)+DATE(1970,1,1)</f>
        <v>43394.208333333328</v>
      </c>
      <c r="T452" s="9">
        <f>(((K452/60)/60)/24)+DATE(1970,1,1)</f>
        <v>43417.25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>
        <f>IF(G453 = 0, 0, E453/G453)</f>
        <v>29.001272669424118</v>
      </c>
      <c r="Q453" t="str">
        <f>LEFT(N453,FIND("/",N453) - 1)</f>
        <v>music</v>
      </c>
      <c r="R453" t="str">
        <f>MID(N453, FIND("/", N453) + 1, LEN(N453))</f>
        <v>rock</v>
      </c>
      <c r="S453" s="9">
        <f>(((J453/60)/60)/24)+DATE(1970,1,1)</f>
        <v>42935.208333333328</v>
      </c>
      <c r="T453" s="9">
        <f>(((K453/60)/60)/24)+DATE(1970,1,1)</f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>
        <f>IF(G454 = 0, 0, E454/G454)</f>
        <v>98.225806451612897</v>
      </c>
      <c r="Q454" t="str">
        <f>LEFT(N454,FIND("/",N454) - 1)</f>
        <v>film &amp; video</v>
      </c>
      <c r="R454" t="str">
        <f>MID(N454, FIND("/", N454) + 1, LEN(N454))</f>
        <v>drama</v>
      </c>
      <c r="S454" s="9">
        <f>(((J454/60)/60)/24)+DATE(1970,1,1)</f>
        <v>40365.208333333336</v>
      </c>
      <c r="T454" s="9">
        <f>(((K454/60)/60)/24)+DATE(1970,1,1)</f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>
        <f>IF(G455 = 0, 0, E455/G455)</f>
        <v>87.001693480101608</v>
      </c>
      <c r="Q455" t="str">
        <f>LEFT(N455,FIND("/",N455) - 1)</f>
        <v>film &amp; video</v>
      </c>
      <c r="R455" t="str">
        <f>MID(N455, FIND("/", N455) + 1, LEN(N455))</f>
        <v>science fiction</v>
      </c>
      <c r="S455" s="9">
        <f>(((J455/60)/60)/24)+DATE(1970,1,1)</f>
        <v>42705.25</v>
      </c>
      <c r="T455" s="9">
        <f>(((K455/60)/60)/24)+DATE(1970,1,1)</f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>
        <f>IF(G456 = 0, 0, E456/G456)</f>
        <v>45.205128205128204</v>
      </c>
      <c r="Q456" t="str">
        <f>LEFT(N456,FIND("/",N456) - 1)</f>
        <v>film &amp; video</v>
      </c>
      <c r="R456" t="str">
        <f>MID(N456, FIND("/", N456) + 1, LEN(N456))</f>
        <v>drama</v>
      </c>
      <c r="S456" s="9">
        <f>(((J456/60)/60)/24)+DATE(1970,1,1)</f>
        <v>41568.208333333336</v>
      </c>
      <c r="T456" s="9">
        <f>(((K456/60)/60)/24)+DATE(1970,1,1)</f>
        <v>41604.25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>
        <f>IF(G457 = 0, 0, E457/G457)</f>
        <v>37.001341561577675</v>
      </c>
      <c r="Q457" t="str">
        <f>LEFT(N457,FIND("/",N457) - 1)</f>
        <v>theater</v>
      </c>
      <c r="R457" t="str">
        <f>MID(N457, FIND("/", N457) + 1, LEN(N457))</f>
        <v>plays</v>
      </c>
      <c r="S457" s="9">
        <f>(((J457/60)/60)/24)+DATE(1970,1,1)</f>
        <v>40809.208333333336</v>
      </c>
      <c r="T457" s="9">
        <f>(((K457/60)/60)/24)+DATE(1970,1,1)</f>
        <v>40832.208333333336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>
        <f>IF(G458 = 0, 0, E458/G458)</f>
        <v>94.976947040498445</v>
      </c>
      <c r="Q458" t="str">
        <f>LEFT(N458,FIND("/",N458) - 1)</f>
        <v>music</v>
      </c>
      <c r="R458" t="str">
        <f>MID(N458, FIND("/", N458) + 1, LEN(N458))</f>
        <v>indie rock</v>
      </c>
      <c r="S458" s="9">
        <f>(((J458/60)/60)/24)+DATE(1970,1,1)</f>
        <v>43141.25</v>
      </c>
      <c r="T458" s="9">
        <f>(((K458/60)/60)/24)+DATE(1970,1,1)</f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>
        <f>IF(G459 = 0, 0, E459/G459)</f>
        <v>28.956521739130434</v>
      </c>
      <c r="Q459" t="str">
        <f>LEFT(N459,FIND("/",N459) - 1)</f>
        <v>theater</v>
      </c>
      <c r="R459" t="str">
        <f>MID(N459, FIND("/", N459) + 1, LEN(N459))</f>
        <v>plays</v>
      </c>
      <c r="S459" s="9">
        <f>(((J459/60)/60)/24)+DATE(1970,1,1)</f>
        <v>42657.208333333328</v>
      </c>
      <c r="T459" s="9">
        <f>(((K459/60)/60)/24)+DATE(1970,1,1)</f>
        <v>42659.208333333328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>
        <f>IF(G460 = 0, 0, E460/G460)</f>
        <v>55.993396226415094</v>
      </c>
      <c r="Q460" t="str">
        <f>LEFT(N460,FIND("/",N460) - 1)</f>
        <v>theater</v>
      </c>
      <c r="R460" t="str">
        <f>MID(N460, FIND("/", N460) + 1, LEN(N460))</f>
        <v>plays</v>
      </c>
      <c r="S460" s="9">
        <f>(((J460/60)/60)/24)+DATE(1970,1,1)</f>
        <v>40265.208333333336</v>
      </c>
      <c r="T460" s="9">
        <f>(((K460/60)/60)/24)+DATE(1970,1,1)</f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>
        <f>IF(G461 = 0, 0, E461/G461)</f>
        <v>54.038095238095238</v>
      </c>
      <c r="Q461" t="str">
        <f>LEFT(N461,FIND("/",N461) - 1)</f>
        <v>film &amp; video</v>
      </c>
      <c r="R461" t="str">
        <f>MID(N461, FIND("/", N461) + 1, LEN(N461))</f>
        <v>documentary</v>
      </c>
      <c r="S461" s="9">
        <f>(((J461/60)/60)/24)+DATE(1970,1,1)</f>
        <v>42001.25</v>
      </c>
      <c r="T461" s="9">
        <f>(((K461/60)/60)/24)+DATE(1970,1,1)</f>
        <v>42026.25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>
        <f>IF(G462 = 0, 0, E462/G462)</f>
        <v>82.38</v>
      </c>
      <c r="Q462" t="str">
        <f>LEFT(N462,FIND("/",N462) - 1)</f>
        <v>theater</v>
      </c>
      <c r="R462" t="str">
        <f>MID(N462, FIND("/", N462) + 1, LEN(N462))</f>
        <v>plays</v>
      </c>
      <c r="S462" s="9">
        <f>(((J462/60)/60)/24)+DATE(1970,1,1)</f>
        <v>40399.208333333336</v>
      </c>
      <c r="T462" s="9">
        <f>(((K462/60)/60)/24)+DATE(1970,1,1)</f>
        <v>40402.208333333336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>
        <f>IF(G463 = 0, 0, E463/G463)</f>
        <v>66.997115384615384</v>
      </c>
      <c r="Q463" t="str">
        <f>LEFT(N463,FIND("/",N463) - 1)</f>
        <v>film &amp; video</v>
      </c>
      <c r="R463" t="str">
        <f>MID(N463, FIND("/", N463) + 1, LEN(N463))</f>
        <v>drama</v>
      </c>
      <c r="S463" s="9">
        <f>(((J463/60)/60)/24)+DATE(1970,1,1)</f>
        <v>41757.208333333336</v>
      </c>
      <c r="T463" s="9">
        <f>(((K463/60)/60)/24)+DATE(1970,1,1)</f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>
        <f>IF(G464 = 0, 0, E464/G464)</f>
        <v>107.91401869158878</v>
      </c>
      <c r="Q464" t="str">
        <f>LEFT(N464,FIND("/",N464) - 1)</f>
        <v>games</v>
      </c>
      <c r="R464" t="str">
        <f>MID(N464, FIND("/", N464) + 1, LEN(N464))</f>
        <v>mobile games</v>
      </c>
      <c r="S464" s="9">
        <f>(((J464/60)/60)/24)+DATE(1970,1,1)</f>
        <v>41304.25</v>
      </c>
      <c r="T464" s="9">
        <f>(((K464/60)/60)/24)+DATE(1970,1,1)</f>
        <v>41342.25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>
        <f>IF(G465 = 0, 0, E465/G465)</f>
        <v>69.009501187648453</v>
      </c>
      <c r="Q465" t="str">
        <f>LEFT(N465,FIND("/",N465) - 1)</f>
        <v>film &amp; video</v>
      </c>
      <c r="R465" t="str">
        <f>MID(N465, FIND("/", N465) + 1, LEN(N465))</f>
        <v>animation</v>
      </c>
      <c r="S465" s="9">
        <f>(((J465/60)/60)/24)+DATE(1970,1,1)</f>
        <v>41639.25</v>
      </c>
      <c r="T465" s="9">
        <f>(((K465/60)/60)/24)+DATE(1970,1,1)</f>
        <v>41643.25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>
        <f>IF(G466 = 0, 0, E466/G466)</f>
        <v>39.006568144499177</v>
      </c>
      <c r="Q466" t="str">
        <f>LEFT(N466,FIND("/",N466) - 1)</f>
        <v>theater</v>
      </c>
      <c r="R466" t="str">
        <f>MID(N466, FIND("/", N466) + 1, LEN(N466))</f>
        <v>plays</v>
      </c>
      <c r="S466" s="9">
        <f>(((J466/60)/60)/24)+DATE(1970,1,1)</f>
        <v>43142.25</v>
      </c>
      <c r="T466" s="9">
        <f>(((K466/60)/60)/24)+DATE(1970,1,1)</f>
        <v>43156.25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>
        <f>IF(G467 = 0, 0, E467/G467)</f>
        <v>110.3625</v>
      </c>
      <c r="Q467" t="str">
        <f>LEFT(N467,FIND("/",N467) - 1)</f>
        <v>publishing</v>
      </c>
      <c r="R467" t="str">
        <f>MID(N467, FIND("/", N467) + 1, LEN(N467))</f>
        <v>translations</v>
      </c>
      <c r="S467" s="9">
        <f>(((J467/60)/60)/24)+DATE(1970,1,1)</f>
        <v>43127.25</v>
      </c>
      <c r="T467" s="9">
        <f>(((K467/60)/60)/24)+DATE(1970,1,1)</f>
        <v>43136.25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>
        <f>IF(G468 = 0, 0, E468/G468)</f>
        <v>94.857142857142861</v>
      </c>
      <c r="Q468" t="str">
        <f>LEFT(N468,FIND("/",N468) - 1)</f>
        <v>technology</v>
      </c>
      <c r="R468" t="str">
        <f>MID(N468, FIND("/", N468) + 1, LEN(N468))</f>
        <v>wearables</v>
      </c>
      <c r="S468" s="9">
        <f>(((J468/60)/60)/24)+DATE(1970,1,1)</f>
        <v>41409.208333333336</v>
      </c>
      <c r="T468" s="9">
        <f>(((K468/60)/60)/24)+DATE(1970,1,1)</f>
        <v>41432.208333333336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>
        <f>IF(G469 = 0, 0, E469/G469)</f>
        <v>57.935251798561154</v>
      </c>
      <c r="Q469" t="str">
        <f>LEFT(N469,FIND("/",N469) - 1)</f>
        <v>technology</v>
      </c>
      <c r="R469" t="str">
        <f>MID(N469, FIND("/", N469) + 1, LEN(N469))</f>
        <v>web</v>
      </c>
      <c r="S469" s="9">
        <f>(((J469/60)/60)/24)+DATE(1970,1,1)</f>
        <v>42331.25</v>
      </c>
      <c r="T469" s="9">
        <f>(((K469/60)/60)/24)+DATE(1970,1,1)</f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>
        <f>IF(G470 = 0, 0, E470/G470)</f>
        <v>101.25</v>
      </c>
      <c r="Q470" t="str">
        <f>LEFT(N470,FIND("/",N470) - 1)</f>
        <v>theater</v>
      </c>
      <c r="R470" t="str">
        <f>MID(N470, FIND("/", N470) + 1, LEN(N470))</f>
        <v>plays</v>
      </c>
      <c r="S470" s="9">
        <f>(((J470/60)/60)/24)+DATE(1970,1,1)</f>
        <v>43569.208333333328</v>
      </c>
      <c r="T470" s="9">
        <f>(((K470/60)/60)/24)+DATE(1970,1,1)</f>
        <v>43585.208333333328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>
        <f>IF(G471 = 0, 0, E471/G471)</f>
        <v>64.95597484276729</v>
      </c>
      <c r="Q471" t="str">
        <f>LEFT(N471,FIND("/",N471) - 1)</f>
        <v>film &amp; video</v>
      </c>
      <c r="R471" t="str">
        <f>MID(N471, FIND("/", N471) + 1, LEN(N471))</f>
        <v>drama</v>
      </c>
      <c r="S471" s="9">
        <f>(((J471/60)/60)/24)+DATE(1970,1,1)</f>
        <v>42142.208333333328</v>
      </c>
      <c r="T471" s="9">
        <f>(((K471/60)/60)/24)+DATE(1970,1,1)</f>
        <v>42144.208333333328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>
        <f>IF(G472 = 0, 0, E472/G472)</f>
        <v>27.00524934383202</v>
      </c>
      <c r="Q472" t="str">
        <f>LEFT(N472,FIND("/",N472) - 1)</f>
        <v>technology</v>
      </c>
      <c r="R472" t="str">
        <f>MID(N472, FIND("/", N472) + 1, LEN(N472))</f>
        <v>wearables</v>
      </c>
      <c r="S472" s="9">
        <f>(((J472/60)/60)/24)+DATE(1970,1,1)</f>
        <v>42716.25</v>
      </c>
      <c r="T472" s="9">
        <f>(((K472/60)/60)/24)+DATE(1970,1,1)</f>
        <v>42723.25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>
        <f>IF(G473 = 0, 0, E473/G473)</f>
        <v>50.97422680412371</v>
      </c>
      <c r="Q473" t="str">
        <f>LEFT(N473,FIND("/",N473) - 1)</f>
        <v>food</v>
      </c>
      <c r="R473" t="str">
        <f>MID(N473, FIND("/", N473) + 1, LEN(N473))</f>
        <v>food trucks</v>
      </c>
      <c r="S473" s="9">
        <f>(((J473/60)/60)/24)+DATE(1970,1,1)</f>
        <v>41031.208333333336</v>
      </c>
      <c r="T473" s="9">
        <f>(((K473/60)/60)/24)+DATE(1970,1,1)</f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>
        <f>IF(G474 = 0, 0, E474/G474)</f>
        <v>104.94260869565217</v>
      </c>
      <c r="Q474" t="str">
        <f>LEFT(N474,FIND("/",N474) - 1)</f>
        <v>music</v>
      </c>
      <c r="R474" t="str">
        <f>MID(N474, FIND("/", N474) + 1, LEN(N474))</f>
        <v>rock</v>
      </c>
      <c r="S474" s="9">
        <f>(((J474/60)/60)/24)+DATE(1970,1,1)</f>
        <v>43535.208333333328</v>
      </c>
      <c r="T474" s="9">
        <f>(((K474/60)/60)/24)+DATE(1970,1,1)</f>
        <v>43589.208333333328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>
        <f>IF(G475 = 0, 0, E475/G475)</f>
        <v>84.028301886792448</v>
      </c>
      <c r="Q475" t="str">
        <f>LEFT(N475,FIND("/",N475) - 1)</f>
        <v>music</v>
      </c>
      <c r="R475" t="str">
        <f>MID(N475, FIND("/", N475) + 1, LEN(N475))</f>
        <v>electric music</v>
      </c>
      <c r="S475" s="9">
        <f>(((J475/60)/60)/24)+DATE(1970,1,1)</f>
        <v>43277.208333333328</v>
      </c>
      <c r="T475" s="9">
        <f>(((K475/60)/60)/24)+DATE(1970,1,1)</f>
        <v>43278.208333333328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>
        <f>IF(G476 = 0, 0, E476/G476)</f>
        <v>102.85915492957747</v>
      </c>
      <c r="Q476" t="str">
        <f>LEFT(N476,FIND("/",N476) - 1)</f>
        <v>film &amp; video</v>
      </c>
      <c r="R476" t="str">
        <f>MID(N476, FIND("/", N476) + 1, LEN(N476))</f>
        <v>television</v>
      </c>
      <c r="S476" s="9">
        <f>(((J476/60)/60)/24)+DATE(1970,1,1)</f>
        <v>41989.25</v>
      </c>
      <c r="T476" s="9">
        <f>(((K476/60)/60)/24)+DATE(1970,1,1)</f>
        <v>41990.25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>
        <f>IF(G477 = 0, 0, E477/G477)</f>
        <v>39.962085308056871</v>
      </c>
      <c r="Q477" t="str">
        <f>LEFT(N477,FIND("/",N477) - 1)</f>
        <v>publishing</v>
      </c>
      <c r="R477" t="str">
        <f>MID(N477, FIND("/", N477) + 1, LEN(N477))</f>
        <v>translations</v>
      </c>
      <c r="S477" s="9">
        <f>(((J477/60)/60)/24)+DATE(1970,1,1)</f>
        <v>41450.208333333336</v>
      </c>
      <c r="T477" s="9">
        <f>(((K477/60)/60)/24)+DATE(1970,1,1)</f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>
        <f>IF(G478 = 0, 0, E478/G478)</f>
        <v>51.001785714285717</v>
      </c>
      <c r="Q478" t="str">
        <f>LEFT(N478,FIND("/",N478) - 1)</f>
        <v>publishing</v>
      </c>
      <c r="R478" t="str">
        <f>MID(N478, FIND("/", N478) + 1, LEN(N478))</f>
        <v>fiction</v>
      </c>
      <c r="S478" s="9">
        <f>(((J478/60)/60)/24)+DATE(1970,1,1)</f>
        <v>43322.208333333328</v>
      </c>
      <c r="T478" s="9">
        <f>(((K478/60)/60)/24)+DATE(1970,1,1)</f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>
        <f>IF(G479 = 0, 0, E479/G479)</f>
        <v>40.823008849557525</v>
      </c>
      <c r="Q479" t="str">
        <f>LEFT(N479,FIND("/",N479) - 1)</f>
        <v>film &amp; video</v>
      </c>
      <c r="R479" t="str">
        <f>MID(N479, FIND("/", N479) + 1, LEN(N479))</f>
        <v>science fiction</v>
      </c>
      <c r="S479" s="9">
        <f>(((J479/60)/60)/24)+DATE(1970,1,1)</f>
        <v>40720.208333333336</v>
      </c>
      <c r="T479" s="9">
        <f>(((K479/60)/60)/24)+DATE(1970,1,1)</f>
        <v>40747.208333333336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>
        <f>IF(G480 = 0, 0, E480/G480)</f>
        <v>58.999637155297535</v>
      </c>
      <c r="Q480" t="str">
        <f>LEFT(N480,FIND("/",N480) - 1)</f>
        <v>technology</v>
      </c>
      <c r="R480" t="str">
        <f>MID(N480, FIND("/", N480) + 1, LEN(N480))</f>
        <v>wearables</v>
      </c>
      <c r="S480" s="9">
        <f>(((J480/60)/60)/24)+DATE(1970,1,1)</f>
        <v>42072.208333333328</v>
      </c>
      <c r="T480" s="9">
        <f>(((K480/60)/60)/24)+DATE(1970,1,1)</f>
        <v>42084.208333333328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>
        <f>IF(G481 = 0, 0, E481/G481)</f>
        <v>71.156069364161851</v>
      </c>
      <c r="Q481" t="str">
        <f>LEFT(N481,FIND("/",N481) - 1)</f>
        <v>food</v>
      </c>
      <c r="R481" t="str">
        <f>MID(N481, FIND("/", N481) + 1, LEN(N481))</f>
        <v>food trucks</v>
      </c>
      <c r="S481" s="9">
        <f>(((J481/60)/60)/24)+DATE(1970,1,1)</f>
        <v>42945.208333333328</v>
      </c>
      <c r="T481" s="9">
        <f>(((K481/60)/60)/24)+DATE(1970,1,1)</f>
        <v>42947.208333333328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>
        <f>IF(G482 = 0, 0, E482/G482)</f>
        <v>99.494252873563212</v>
      </c>
      <c r="Q482" t="str">
        <f>LEFT(N482,FIND("/",N482) - 1)</f>
        <v>photography</v>
      </c>
      <c r="R482" t="str">
        <f>MID(N482, FIND("/", N482) + 1, LEN(N482))</f>
        <v>photography books</v>
      </c>
      <c r="S482" s="9">
        <f>(((J482/60)/60)/24)+DATE(1970,1,1)</f>
        <v>40248.25</v>
      </c>
      <c r="T482" s="9">
        <f>(((K482/60)/60)/24)+DATE(1970,1,1)</f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>
        <f>IF(G483 = 0, 0, E483/G483)</f>
        <v>103.98634590377114</v>
      </c>
      <c r="Q483" t="str">
        <f>LEFT(N483,FIND("/",N483) - 1)</f>
        <v>theater</v>
      </c>
      <c r="R483" t="str">
        <f>MID(N483, FIND("/", N483) + 1, LEN(N483))</f>
        <v>plays</v>
      </c>
      <c r="S483" s="9">
        <f>(((J483/60)/60)/24)+DATE(1970,1,1)</f>
        <v>41913.208333333336</v>
      </c>
      <c r="T483" s="9">
        <f>(((K483/60)/60)/24)+DATE(1970,1,1)</f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>
        <f>IF(G484 = 0, 0, E484/G484)</f>
        <v>76.555555555555557</v>
      </c>
      <c r="Q484" t="str">
        <f>LEFT(N484,FIND("/",N484) - 1)</f>
        <v>publishing</v>
      </c>
      <c r="R484" t="str">
        <f>MID(N484, FIND("/", N484) + 1, LEN(N484))</f>
        <v>fiction</v>
      </c>
      <c r="S484" s="9">
        <f>(((J484/60)/60)/24)+DATE(1970,1,1)</f>
        <v>40963.25</v>
      </c>
      <c r="T484" s="9">
        <f>(((K484/60)/60)/24)+DATE(1970,1,1)</f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>
        <f>IF(G485 = 0, 0, E485/G485)</f>
        <v>87.068592057761734</v>
      </c>
      <c r="Q485" t="str">
        <f>LEFT(N485,FIND("/",N485) - 1)</f>
        <v>theater</v>
      </c>
      <c r="R485" t="str">
        <f>MID(N485, FIND("/", N485) + 1, LEN(N485))</f>
        <v>plays</v>
      </c>
      <c r="S485" s="9">
        <f>(((J485/60)/60)/24)+DATE(1970,1,1)</f>
        <v>43811.25</v>
      </c>
      <c r="T485" s="9">
        <f>(((K485/60)/60)/24)+DATE(1970,1,1)</f>
        <v>43818.25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>
        <f>IF(G486 = 0, 0, E486/G486)</f>
        <v>48.99554707379135</v>
      </c>
      <c r="Q486" t="str">
        <f>LEFT(N486,FIND("/",N486) - 1)</f>
        <v>food</v>
      </c>
      <c r="R486" t="str">
        <f>MID(N486, FIND("/", N486) + 1, LEN(N486))</f>
        <v>food trucks</v>
      </c>
      <c r="S486" s="9">
        <f>(((J486/60)/60)/24)+DATE(1970,1,1)</f>
        <v>41855.208333333336</v>
      </c>
      <c r="T486" s="9">
        <f>(((K486/60)/60)/24)+DATE(1970,1,1)</f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>
        <f>IF(G487 = 0, 0, E487/G487)</f>
        <v>42.969135802469133</v>
      </c>
      <c r="Q487" t="str">
        <f>LEFT(N487,FIND("/",N487) - 1)</f>
        <v>theater</v>
      </c>
      <c r="R487" t="str">
        <f>MID(N487, FIND("/", N487) + 1, LEN(N487))</f>
        <v>plays</v>
      </c>
      <c r="S487" s="9">
        <f>(((J487/60)/60)/24)+DATE(1970,1,1)</f>
        <v>43626.208333333328</v>
      </c>
      <c r="T487" s="9">
        <f>(((K487/60)/60)/24)+DATE(1970,1,1)</f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>
        <f>IF(G488 = 0, 0, E488/G488)</f>
        <v>33.428571428571431</v>
      </c>
      <c r="Q488" t="str">
        <f>LEFT(N488,FIND("/",N488) - 1)</f>
        <v>publishing</v>
      </c>
      <c r="R488" t="str">
        <f>MID(N488, FIND("/", N488) + 1, LEN(N488))</f>
        <v>translations</v>
      </c>
      <c r="S488" s="9">
        <f>(((J488/60)/60)/24)+DATE(1970,1,1)</f>
        <v>43168.25</v>
      </c>
      <c r="T488" s="9">
        <f>(((K488/60)/60)/24)+DATE(1970,1,1)</f>
        <v>43183.208333333328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>
        <f>IF(G489 = 0, 0, E489/G489)</f>
        <v>83.982949701619773</v>
      </c>
      <c r="Q489" t="str">
        <f>LEFT(N489,FIND("/",N489) - 1)</f>
        <v>theater</v>
      </c>
      <c r="R489" t="str">
        <f>MID(N489, FIND("/", N489) + 1, LEN(N489))</f>
        <v>plays</v>
      </c>
      <c r="S489" s="9">
        <f>(((J489/60)/60)/24)+DATE(1970,1,1)</f>
        <v>42845.208333333328</v>
      </c>
      <c r="T489" s="9">
        <f>(((K489/60)/60)/24)+DATE(1970,1,1)</f>
        <v>42878.208333333328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>
        <f>IF(G490 = 0, 0, E490/G490)</f>
        <v>101.41739130434783</v>
      </c>
      <c r="Q490" t="str">
        <f>LEFT(N490,FIND("/",N490) - 1)</f>
        <v>theater</v>
      </c>
      <c r="R490" t="str">
        <f>MID(N490, FIND("/", N490) + 1, LEN(N490))</f>
        <v>plays</v>
      </c>
      <c r="S490" s="9">
        <f>(((J490/60)/60)/24)+DATE(1970,1,1)</f>
        <v>42403.25</v>
      </c>
      <c r="T490" s="9">
        <f>(((K490/60)/60)/24)+DATE(1970,1,1)</f>
        <v>42420.25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>
        <f>IF(G491 = 0, 0, E491/G491)</f>
        <v>109.87058823529412</v>
      </c>
      <c r="Q491" t="str">
        <f>LEFT(N491,FIND("/",N491) - 1)</f>
        <v>technology</v>
      </c>
      <c r="R491" t="str">
        <f>MID(N491, FIND("/", N491) + 1, LEN(N491))</f>
        <v>wearables</v>
      </c>
      <c r="S491" s="9">
        <f>(((J491/60)/60)/24)+DATE(1970,1,1)</f>
        <v>40406.208333333336</v>
      </c>
      <c r="T491" s="9">
        <f>(((K491/60)/60)/24)+DATE(1970,1,1)</f>
        <v>40411.208333333336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>
        <f>IF(G492 = 0, 0, E492/G492)</f>
        <v>31.916666666666668</v>
      </c>
      <c r="Q492" t="str">
        <f>LEFT(N492,FIND("/",N492) - 1)</f>
        <v>journalism</v>
      </c>
      <c r="R492" t="str">
        <f>MID(N492, FIND("/", N492) + 1, LEN(N492))</f>
        <v>audio</v>
      </c>
      <c r="S492" s="9">
        <f>(((J492/60)/60)/24)+DATE(1970,1,1)</f>
        <v>43786.25</v>
      </c>
      <c r="T492" s="9">
        <f>(((K492/60)/60)/24)+DATE(1970,1,1)</f>
        <v>43793.25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>
        <f>IF(G493 = 0, 0, E493/G493)</f>
        <v>70.993450675399103</v>
      </c>
      <c r="Q493" t="str">
        <f>LEFT(N493,FIND("/",N493) - 1)</f>
        <v>food</v>
      </c>
      <c r="R493" t="str">
        <f>MID(N493, FIND("/", N493) + 1, LEN(N493))</f>
        <v>food trucks</v>
      </c>
      <c r="S493" s="9">
        <f>(((J493/60)/60)/24)+DATE(1970,1,1)</f>
        <v>41456.208333333336</v>
      </c>
      <c r="T493" s="9">
        <f>(((K493/60)/60)/24)+DATE(1970,1,1)</f>
        <v>41482.208333333336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>
        <f>IF(G494 = 0, 0, E494/G494)</f>
        <v>77.026890756302521</v>
      </c>
      <c r="Q494" t="str">
        <f>LEFT(N494,FIND("/",N494) - 1)</f>
        <v>film &amp; video</v>
      </c>
      <c r="R494" t="str">
        <f>MID(N494, FIND("/", N494) + 1, LEN(N494))</f>
        <v>shorts</v>
      </c>
      <c r="S494" s="9">
        <f>(((J494/60)/60)/24)+DATE(1970,1,1)</f>
        <v>40336.208333333336</v>
      </c>
      <c r="T494" s="9">
        <f>(((K494/60)/60)/24)+DATE(1970,1,1)</f>
        <v>40371.208333333336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>
        <f>IF(G495 = 0, 0, E495/G495)</f>
        <v>101.78125</v>
      </c>
      <c r="Q495" t="str">
        <f>LEFT(N495,FIND("/",N495) - 1)</f>
        <v>photography</v>
      </c>
      <c r="R495" t="str">
        <f>MID(N495, FIND("/", N495) + 1, LEN(N495))</f>
        <v>photography books</v>
      </c>
      <c r="S495" s="9">
        <f>(((J495/60)/60)/24)+DATE(1970,1,1)</f>
        <v>43645.208333333328</v>
      </c>
      <c r="T495" s="9">
        <f>(((K495/60)/60)/24)+DATE(1970,1,1)</f>
        <v>43658.208333333328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>
        <f>IF(G496 = 0, 0, E496/G496)</f>
        <v>51.059701492537314</v>
      </c>
      <c r="Q496" t="str">
        <f>LEFT(N496,FIND("/",N496) - 1)</f>
        <v>technology</v>
      </c>
      <c r="R496" t="str">
        <f>MID(N496, FIND("/", N496) + 1, LEN(N496))</f>
        <v>wearables</v>
      </c>
      <c r="S496" s="9">
        <f>(((J496/60)/60)/24)+DATE(1970,1,1)</f>
        <v>40990.208333333336</v>
      </c>
      <c r="T496" s="9">
        <f>(((K496/60)/60)/24)+DATE(1970,1,1)</f>
        <v>40991.208333333336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>
        <f>IF(G497 = 0, 0, E497/G497)</f>
        <v>68.02051282051282</v>
      </c>
      <c r="Q497" t="str">
        <f>LEFT(N497,FIND("/",N497) - 1)</f>
        <v>theater</v>
      </c>
      <c r="R497" t="str">
        <f>MID(N497, FIND("/", N497) + 1, LEN(N497))</f>
        <v>plays</v>
      </c>
      <c r="S497" s="9">
        <f>(((J497/60)/60)/24)+DATE(1970,1,1)</f>
        <v>41800.208333333336</v>
      </c>
      <c r="T497" s="9">
        <f>(((K497/60)/60)/24)+DATE(1970,1,1)</f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>
        <f>IF(G498 = 0, 0, E498/G498)</f>
        <v>30.87037037037037</v>
      </c>
      <c r="Q498" t="str">
        <f>LEFT(N498,FIND("/",N498) - 1)</f>
        <v>film &amp; video</v>
      </c>
      <c r="R498" t="str">
        <f>MID(N498, FIND("/", N498) + 1, LEN(N498))</f>
        <v>animation</v>
      </c>
      <c r="S498" s="9">
        <f>(((J498/60)/60)/24)+DATE(1970,1,1)</f>
        <v>42876.208333333328</v>
      </c>
      <c r="T498" s="9">
        <f>(((K498/60)/60)/24)+DATE(1970,1,1)</f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>
        <f>IF(G499 = 0, 0, E499/G499)</f>
        <v>27.908333333333335</v>
      </c>
      <c r="Q499" t="str">
        <f>LEFT(N499,FIND("/",N499) - 1)</f>
        <v>technology</v>
      </c>
      <c r="R499" t="str">
        <f>MID(N499, FIND("/", N499) + 1, LEN(N499))</f>
        <v>wearables</v>
      </c>
      <c r="S499" s="9">
        <f>(((J499/60)/60)/24)+DATE(1970,1,1)</f>
        <v>42724.25</v>
      </c>
      <c r="T499" s="9">
        <f>(((K499/60)/60)/24)+DATE(1970,1,1)</f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>
        <f>IF(G500 = 0, 0, E500/G500)</f>
        <v>79.994818652849744</v>
      </c>
      <c r="Q500" t="str">
        <f>LEFT(N500,FIND("/",N500) - 1)</f>
        <v>technology</v>
      </c>
      <c r="R500" t="str">
        <f>MID(N500, FIND("/", N500) + 1, LEN(N500))</f>
        <v>web</v>
      </c>
      <c r="S500" s="9">
        <f>(((J500/60)/60)/24)+DATE(1970,1,1)</f>
        <v>42005.25</v>
      </c>
      <c r="T500" s="9">
        <f>(((K500/60)/60)/24)+DATE(1970,1,1)</f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>
        <f>IF(G501 = 0, 0, E501/G501)</f>
        <v>38.003378378378379</v>
      </c>
      <c r="Q501" t="str">
        <f>LEFT(N501,FIND("/",N501) - 1)</f>
        <v>film &amp; video</v>
      </c>
      <c r="R501" t="str">
        <f>MID(N501, FIND("/", N501) + 1, LEN(N501))</f>
        <v>documentary</v>
      </c>
      <c r="S501" s="9">
        <f>(((J501/60)/60)/24)+DATE(1970,1,1)</f>
        <v>42444.208333333328</v>
      </c>
      <c r="T501" s="9">
        <f>(((K501/60)/60)/24)+DATE(1970,1,1)</f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>
        <f>IF(G502 = 0, 0, E502/G502)</f>
        <v>0</v>
      </c>
      <c r="Q502" t="str">
        <f>LEFT(N502,FIND("/",N502) - 1)</f>
        <v>theater</v>
      </c>
      <c r="R502" t="str">
        <f>MID(N502, FIND("/", N502) + 1, LEN(N502))</f>
        <v>plays</v>
      </c>
      <c r="S502" s="9">
        <f>(((J502/60)/60)/24)+DATE(1970,1,1)</f>
        <v>41395.208333333336</v>
      </c>
      <c r="T502" s="9">
        <f>(((K502/60)/60)/24)+DATE(1970,1,1)</f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>
        <f>IF(G503 = 0, 0, E503/G503)</f>
        <v>59.990534521158132</v>
      </c>
      <c r="Q503" t="str">
        <f>LEFT(N503,FIND("/",N503) - 1)</f>
        <v>film &amp; video</v>
      </c>
      <c r="R503" t="str">
        <f>MID(N503, FIND("/", N503) + 1, LEN(N503))</f>
        <v>documentary</v>
      </c>
      <c r="S503" s="9">
        <f>(((J503/60)/60)/24)+DATE(1970,1,1)</f>
        <v>41345.208333333336</v>
      </c>
      <c r="T503" s="9">
        <f>(((K503/60)/60)/24)+DATE(1970,1,1)</f>
        <v>41347.208333333336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>
        <f>IF(G504 = 0, 0, E504/G504)</f>
        <v>37.037634408602152</v>
      </c>
      <c r="Q504" t="str">
        <f>LEFT(N504,FIND("/",N504) - 1)</f>
        <v>games</v>
      </c>
      <c r="R504" t="str">
        <f>MID(N504, FIND("/", N504) + 1, LEN(N504))</f>
        <v>video games</v>
      </c>
      <c r="S504" s="9">
        <f>(((J504/60)/60)/24)+DATE(1970,1,1)</f>
        <v>41117.208333333336</v>
      </c>
      <c r="T504" s="9">
        <f>(((K504/60)/60)/24)+DATE(1970,1,1)</f>
        <v>41146.208333333336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>
        <f>IF(G505 = 0, 0, E505/G505)</f>
        <v>99.963043478260872</v>
      </c>
      <c r="Q505" t="str">
        <f>LEFT(N505,FIND("/",N505) - 1)</f>
        <v>film &amp; video</v>
      </c>
      <c r="R505" t="str">
        <f>MID(N505, FIND("/", N505) + 1, LEN(N505))</f>
        <v>drama</v>
      </c>
      <c r="S505" s="9">
        <f>(((J505/60)/60)/24)+DATE(1970,1,1)</f>
        <v>42186.208333333328</v>
      </c>
      <c r="T505" s="9">
        <f>(((K505/60)/60)/24)+DATE(1970,1,1)</f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>
        <f>IF(G506 = 0, 0, E506/G506)</f>
        <v>111.6774193548387</v>
      </c>
      <c r="Q506" t="str">
        <f>LEFT(N506,FIND("/",N506) - 1)</f>
        <v>music</v>
      </c>
      <c r="R506" t="str">
        <f>MID(N506, FIND("/", N506) + 1, LEN(N506))</f>
        <v>rock</v>
      </c>
      <c r="S506" s="9">
        <f>(((J506/60)/60)/24)+DATE(1970,1,1)</f>
        <v>42142.208333333328</v>
      </c>
      <c r="T506" s="9">
        <f>(((K506/60)/60)/24)+DATE(1970,1,1)</f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>
        <f>IF(G507 = 0, 0, E507/G507)</f>
        <v>36.014409221902014</v>
      </c>
      <c r="Q507" t="str">
        <f>LEFT(N507,FIND("/",N507) - 1)</f>
        <v>publishing</v>
      </c>
      <c r="R507" t="str">
        <f>MID(N507, FIND("/", N507) + 1, LEN(N507))</f>
        <v>radio &amp; podcasts</v>
      </c>
      <c r="S507" s="9">
        <f>(((J507/60)/60)/24)+DATE(1970,1,1)</f>
        <v>41341.25</v>
      </c>
      <c r="T507" s="9">
        <f>(((K507/60)/60)/24)+DATE(1970,1,1)</f>
        <v>41383.208333333336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>
        <f>IF(G508 = 0, 0, E508/G508)</f>
        <v>66.010284810126578</v>
      </c>
      <c r="Q508" t="str">
        <f>LEFT(N508,FIND("/",N508) - 1)</f>
        <v>theater</v>
      </c>
      <c r="R508" t="str">
        <f>MID(N508, FIND("/", N508) + 1, LEN(N508))</f>
        <v>plays</v>
      </c>
      <c r="S508" s="9">
        <f>(((J508/60)/60)/24)+DATE(1970,1,1)</f>
        <v>43062.25</v>
      </c>
      <c r="T508" s="9">
        <f>(((K508/60)/60)/24)+DATE(1970,1,1)</f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>
        <f>IF(G509 = 0, 0, E509/G509)</f>
        <v>44.05263157894737</v>
      </c>
      <c r="Q509" t="str">
        <f>LEFT(N509,FIND("/",N509) - 1)</f>
        <v>technology</v>
      </c>
      <c r="R509" t="str">
        <f>MID(N509, FIND("/", N509) + 1, LEN(N509))</f>
        <v>web</v>
      </c>
      <c r="S509" s="9">
        <f>(((J509/60)/60)/24)+DATE(1970,1,1)</f>
        <v>41373.208333333336</v>
      </c>
      <c r="T509" s="9">
        <f>(((K509/60)/60)/24)+DATE(1970,1,1)</f>
        <v>41422.208333333336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>
        <f>IF(G510 = 0, 0, E510/G510)</f>
        <v>52.999726551818434</v>
      </c>
      <c r="Q510" t="str">
        <f>LEFT(N510,FIND("/",N510) - 1)</f>
        <v>theater</v>
      </c>
      <c r="R510" t="str">
        <f>MID(N510, FIND("/", N510) + 1, LEN(N510))</f>
        <v>plays</v>
      </c>
      <c r="S510" s="9">
        <f>(((J510/60)/60)/24)+DATE(1970,1,1)</f>
        <v>43310.208333333328</v>
      </c>
      <c r="T510" s="9">
        <f>(((K510/60)/60)/24)+DATE(1970,1,1)</f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>
        <f>IF(G511 = 0, 0, E511/G511)</f>
        <v>95</v>
      </c>
      <c r="Q511" t="str">
        <f>LEFT(N511,FIND("/",N511) - 1)</f>
        <v>theater</v>
      </c>
      <c r="R511" t="str">
        <f>MID(N511, FIND("/", N511) + 1, LEN(N511))</f>
        <v>plays</v>
      </c>
      <c r="S511" s="9">
        <f>(((J511/60)/60)/24)+DATE(1970,1,1)</f>
        <v>41034.208333333336</v>
      </c>
      <c r="T511" s="9">
        <f>(((K511/60)/60)/24)+DATE(1970,1,1)</f>
        <v>41044.208333333336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>
        <f>IF(G512 = 0, 0, E512/G512)</f>
        <v>70.908396946564892</v>
      </c>
      <c r="Q512" t="str">
        <f>LEFT(N512,FIND("/",N512) - 1)</f>
        <v>film &amp; video</v>
      </c>
      <c r="R512" t="str">
        <f>MID(N512, FIND("/", N512) + 1, LEN(N512))</f>
        <v>drama</v>
      </c>
      <c r="S512" s="9">
        <f>(((J512/60)/60)/24)+DATE(1970,1,1)</f>
        <v>43251.208333333328</v>
      </c>
      <c r="T512" s="9">
        <f>(((K512/60)/60)/24)+DATE(1970,1,1)</f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>
        <f>IF(G513 = 0, 0, E513/G513)</f>
        <v>98.060773480662988</v>
      </c>
      <c r="Q513" t="str">
        <f>LEFT(N513,FIND("/",N513) - 1)</f>
        <v>theater</v>
      </c>
      <c r="R513" t="str">
        <f>MID(N513, FIND("/", N513) + 1, LEN(N513))</f>
        <v>plays</v>
      </c>
      <c r="S513" s="9">
        <f>(((J513/60)/60)/24)+DATE(1970,1,1)</f>
        <v>43671.208333333328</v>
      </c>
      <c r="T513" s="9">
        <f>(((K513/60)/60)/24)+DATE(1970,1,1)</f>
        <v>43681.208333333328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>
        <f>IF(G514 = 0, 0, E514/G514)</f>
        <v>53.046025104602514</v>
      </c>
      <c r="Q514" t="str">
        <f>LEFT(N514,FIND("/",N514) - 1)</f>
        <v>games</v>
      </c>
      <c r="R514" t="str">
        <f>MID(N514, FIND("/", N514) + 1, LEN(N514))</f>
        <v>video games</v>
      </c>
      <c r="S514" s="9">
        <f>(((J514/60)/60)/24)+DATE(1970,1,1)</f>
        <v>41825.208333333336</v>
      </c>
      <c r="T514" s="9">
        <f>(((K514/60)/60)/24)+DATE(1970,1,1)</f>
        <v>41826.208333333336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>
        <f>IF(G515 = 0, 0, E515/G515)</f>
        <v>93.142857142857139</v>
      </c>
      <c r="Q515" t="str">
        <f>LEFT(N515,FIND("/",N515) - 1)</f>
        <v>film &amp; video</v>
      </c>
      <c r="R515" t="str">
        <f>MID(N515, FIND("/", N515) + 1, LEN(N515))</f>
        <v>television</v>
      </c>
      <c r="S515" s="9">
        <f>(((J515/60)/60)/24)+DATE(1970,1,1)</f>
        <v>40430.208333333336</v>
      </c>
      <c r="T515" s="9">
        <f>(((K515/60)/60)/24)+DATE(1970,1,1)</f>
        <v>40432.208333333336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>
        <f>IF(G516 = 0, 0, E516/G516)</f>
        <v>58.945075757575758</v>
      </c>
      <c r="Q516" t="str">
        <f>LEFT(N516,FIND("/",N516) - 1)</f>
        <v>music</v>
      </c>
      <c r="R516" t="str">
        <f>MID(N516, FIND("/", N516) + 1, LEN(N516))</f>
        <v>rock</v>
      </c>
      <c r="S516" s="9">
        <f>(((J516/60)/60)/24)+DATE(1970,1,1)</f>
        <v>41614.25</v>
      </c>
      <c r="T516" s="9">
        <f>(((K516/60)/60)/24)+DATE(1970,1,1)</f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>
        <f>IF(G517 = 0, 0, E517/G517)</f>
        <v>36.067669172932334</v>
      </c>
      <c r="Q517" t="str">
        <f>LEFT(N517,FIND("/",N517) - 1)</f>
        <v>theater</v>
      </c>
      <c r="R517" t="str">
        <f>MID(N517, FIND("/", N517) + 1, LEN(N517))</f>
        <v>plays</v>
      </c>
      <c r="S517" s="9">
        <f>(((J517/60)/60)/24)+DATE(1970,1,1)</f>
        <v>40900.25</v>
      </c>
      <c r="T517" s="9">
        <f>(((K517/60)/60)/24)+DATE(1970,1,1)</f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>
        <f>IF(G518 = 0, 0, E518/G518)</f>
        <v>63.030732860520096</v>
      </c>
      <c r="Q518" t="str">
        <f>LEFT(N518,FIND("/",N518) - 1)</f>
        <v>publishing</v>
      </c>
      <c r="R518" t="str">
        <f>MID(N518, FIND("/", N518) + 1, LEN(N518))</f>
        <v>nonfiction</v>
      </c>
      <c r="S518" s="9">
        <f>(((J518/60)/60)/24)+DATE(1970,1,1)</f>
        <v>40396.208333333336</v>
      </c>
      <c r="T518" s="9">
        <f>(((K518/60)/60)/24)+DATE(1970,1,1)</f>
        <v>40434.208333333336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>
        <f>IF(G519 = 0, 0, E519/G519)</f>
        <v>84.717948717948715</v>
      </c>
      <c r="Q519" t="str">
        <f>LEFT(N519,FIND("/",N519) - 1)</f>
        <v>food</v>
      </c>
      <c r="R519" t="str">
        <f>MID(N519, FIND("/", N519) + 1, LEN(N519))</f>
        <v>food trucks</v>
      </c>
      <c r="S519" s="9">
        <f>(((J519/60)/60)/24)+DATE(1970,1,1)</f>
        <v>42860.208333333328</v>
      </c>
      <c r="T519" s="9">
        <f>(((K519/60)/60)/24)+DATE(1970,1,1)</f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>
        <f>IF(G520 = 0, 0, E520/G520)</f>
        <v>62.2</v>
      </c>
      <c r="Q520" t="str">
        <f>LEFT(N520,FIND("/",N520) - 1)</f>
        <v>film &amp; video</v>
      </c>
      <c r="R520" t="str">
        <f>MID(N520, FIND("/", N520) + 1, LEN(N520))</f>
        <v>animation</v>
      </c>
      <c r="S520" s="9">
        <f>(((J520/60)/60)/24)+DATE(1970,1,1)</f>
        <v>43154.25</v>
      </c>
      <c r="T520" s="9">
        <f>(((K520/60)/60)/24)+DATE(1970,1,1)</f>
        <v>43156.25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>
        <f>IF(G521 = 0, 0, E521/G521)</f>
        <v>101.97518330513255</v>
      </c>
      <c r="Q521" t="str">
        <f>LEFT(N521,FIND("/",N521) - 1)</f>
        <v>music</v>
      </c>
      <c r="R521" t="str">
        <f>MID(N521, FIND("/", N521) + 1, LEN(N521))</f>
        <v>rock</v>
      </c>
      <c r="S521" s="9">
        <f>(((J521/60)/60)/24)+DATE(1970,1,1)</f>
        <v>42012.25</v>
      </c>
      <c r="T521" s="9">
        <f>(((K521/60)/60)/24)+DATE(1970,1,1)</f>
        <v>42026.25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>
        <f>IF(G522 = 0, 0, E522/G522)</f>
        <v>106.4375</v>
      </c>
      <c r="Q522" t="str">
        <f>LEFT(N522,FIND("/",N522) - 1)</f>
        <v>theater</v>
      </c>
      <c r="R522" t="str">
        <f>MID(N522, FIND("/", N522) + 1, LEN(N522))</f>
        <v>plays</v>
      </c>
      <c r="S522" s="9">
        <f>(((J522/60)/60)/24)+DATE(1970,1,1)</f>
        <v>43574.208333333328</v>
      </c>
      <c r="T522" s="9">
        <f>(((K522/60)/60)/24)+DATE(1970,1,1)</f>
        <v>43577.208333333328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>
        <f>IF(G523 = 0, 0, E523/G523)</f>
        <v>29.975609756097562</v>
      </c>
      <c r="Q523" t="str">
        <f>LEFT(N523,FIND("/",N523) - 1)</f>
        <v>film &amp; video</v>
      </c>
      <c r="R523" t="str">
        <f>MID(N523, FIND("/", N523) + 1, LEN(N523))</f>
        <v>drama</v>
      </c>
      <c r="S523" s="9">
        <f>(((J523/60)/60)/24)+DATE(1970,1,1)</f>
        <v>42605.208333333328</v>
      </c>
      <c r="T523" s="9">
        <f>(((K523/60)/60)/24)+DATE(1970,1,1)</f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>
        <f>IF(G524 = 0, 0, E524/G524)</f>
        <v>85.806282722513089</v>
      </c>
      <c r="Q524" t="str">
        <f>LEFT(N524,FIND("/",N524) - 1)</f>
        <v>film &amp; video</v>
      </c>
      <c r="R524" t="str">
        <f>MID(N524, FIND("/", N524) + 1, LEN(N524))</f>
        <v>shorts</v>
      </c>
      <c r="S524" s="9">
        <f>(((J524/60)/60)/24)+DATE(1970,1,1)</f>
        <v>41093.208333333336</v>
      </c>
      <c r="T524" s="9">
        <f>(((K524/60)/60)/24)+DATE(1970,1,1)</f>
        <v>41105.208333333336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>
        <f>IF(G525 = 0, 0, E525/G525)</f>
        <v>70.82022471910112</v>
      </c>
      <c r="Q525" t="str">
        <f>LEFT(N525,FIND("/",N525) - 1)</f>
        <v>film &amp; video</v>
      </c>
      <c r="R525" t="str">
        <f>MID(N525, FIND("/", N525) + 1, LEN(N525))</f>
        <v>shorts</v>
      </c>
      <c r="S525" s="9">
        <f>(((J525/60)/60)/24)+DATE(1970,1,1)</f>
        <v>40241.25</v>
      </c>
      <c r="T525" s="9">
        <f>(((K525/60)/60)/24)+DATE(1970,1,1)</f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>
        <f>IF(G526 = 0, 0, E526/G526)</f>
        <v>40.998484082870135</v>
      </c>
      <c r="Q526" t="str">
        <f>LEFT(N526,FIND("/",N526) - 1)</f>
        <v>theater</v>
      </c>
      <c r="R526" t="str">
        <f>MID(N526, FIND("/", N526) + 1, LEN(N526))</f>
        <v>plays</v>
      </c>
      <c r="S526" s="9">
        <f>(((J526/60)/60)/24)+DATE(1970,1,1)</f>
        <v>40294.208333333336</v>
      </c>
      <c r="T526" s="9">
        <f>(((K526/60)/60)/24)+DATE(1970,1,1)</f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>
        <f>IF(G527 = 0, 0, E527/G527)</f>
        <v>28.063492063492063</v>
      </c>
      <c r="Q527" t="str">
        <f>LEFT(N527,FIND("/",N527) - 1)</f>
        <v>technology</v>
      </c>
      <c r="R527" t="str">
        <f>MID(N527, FIND("/", N527) + 1, LEN(N527))</f>
        <v>wearables</v>
      </c>
      <c r="S527" s="9">
        <f>(((J527/60)/60)/24)+DATE(1970,1,1)</f>
        <v>40505.25</v>
      </c>
      <c r="T527" s="9">
        <f>(((K527/60)/60)/24)+DATE(1970,1,1)</f>
        <v>40509.25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>
        <f>IF(G528 = 0, 0, E528/G528)</f>
        <v>88.054421768707485</v>
      </c>
      <c r="Q528" t="str">
        <f>LEFT(N528,FIND("/",N528) - 1)</f>
        <v>theater</v>
      </c>
      <c r="R528" t="str">
        <f>MID(N528, FIND("/", N528) + 1, LEN(N528))</f>
        <v>plays</v>
      </c>
      <c r="S528" s="9">
        <f>(((J528/60)/60)/24)+DATE(1970,1,1)</f>
        <v>42364.25</v>
      </c>
      <c r="T528" s="9">
        <f>(((K528/60)/60)/24)+DATE(1970,1,1)</f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>
        <f>IF(G529 = 0, 0, E529/G529)</f>
        <v>31</v>
      </c>
      <c r="Q529" t="str">
        <f>LEFT(N529,FIND("/",N529) - 1)</f>
        <v>film &amp; video</v>
      </c>
      <c r="R529" t="str">
        <f>MID(N529, FIND("/", N529) + 1, LEN(N529))</f>
        <v>animation</v>
      </c>
      <c r="S529" s="9">
        <f>(((J529/60)/60)/24)+DATE(1970,1,1)</f>
        <v>42405.25</v>
      </c>
      <c r="T529" s="9">
        <f>(((K529/60)/60)/24)+DATE(1970,1,1)</f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>
        <f>IF(G530 = 0, 0, E530/G530)</f>
        <v>90.337500000000006</v>
      </c>
      <c r="Q530" t="str">
        <f>LEFT(N530,FIND("/",N530) - 1)</f>
        <v>music</v>
      </c>
      <c r="R530" t="str">
        <f>MID(N530, FIND("/", N530) + 1, LEN(N530))</f>
        <v>indie rock</v>
      </c>
      <c r="S530" s="9">
        <f>(((J530/60)/60)/24)+DATE(1970,1,1)</f>
        <v>41601.25</v>
      </c>
      <c r="T530" s="9">
        <f>(((K530/60)/60)/24)+DATE(1970,1,1)</f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>
        <f>IF(G531 = 0, 0, E531/G531)</f>
        <v>63.777777777777779</v>
      </c>
      <c r="Q531" t="str">
        <f>LEFT(N531,FIND("/",N531) - 1)</f>
        <v>games</v>
      </c>
      <c r="R531" t="str">
        <f>MID(N531, FIND("/", N531) + 1, LEN(N531))</f>
        <v>video games</v>
      </c>
      <c r="S531" s="9">
        <f>(((J531/60)/60)/24)+DATE(1970,1,1)</f>
        <v>41769.208333333336</v>
      </c>
      <c r="T531" s="9">
        <f>(((K531/60)/60)/24)+DATE(1970,1,1)</f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>
        <f>IF(G532 = 0, 0, E532/G532)</f>
        <v>53.995515695067262</v>
      </c>
      <c r="Q532" t="str">
        <f>LEFT(N532,FIND("/",N532) - 1)</f>
        <v>publishing</v>
      </c>
      <c r="R532" t="str">
        <f>MID(N532, FIND("/", N532) + 1, LEN(N532))</f>
        <v>fiction</v>
      </c>
      <c r="S532" s="9">
        <f>(((J532/60)/60)/24)+DATE(1970,1,1)</f>
        <v>40421.208333333336</v>
      </c>
      <c r="T532" s="9">
        <f>(((K532/60)/60)/24)+DATE(1970,1,1)</f>
        <v>40435.208333333336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>
        <f>IF(G533 = 0, 0, E533/G533)</f>
        <v>48.993956043956047</v>
      </c>
      <c r="Q533" t="str">
        <f>LEFT(N533,FIND("/",N533) - 1)</f>
        <v>games</v>
      </c>
      <c r="R533" t="str">
        <f>MID(N533, FIND("/", N533) + 1, LEN(N533))</f>
        <v>video games</v>
      </c>
      <c r="S533" s="9">
        <f>(((J533/60)/60)/24)+DATE(1970,1,1)</f>
        <v>41589.25</v>
      </c>
      <c r="T533" s="9">
        <f>(((K533/60)/60)/24)+DATE(1970,1,1)</f>
        <v>41645.25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>
        <f>IF(G534 = 0, 0, E534/G534)</f>
        <v>63.857142857142854</v>
      </c>
      <c r="Q534" t="str">
        <f>LEFT(N534,FIND("/",N534) - 1)</f>
        <v>theater</v>
      </c>
      <c r="R534" t="str">
        <f>MID(N534, FIND("/", N534) + 1, LEN(N534))</f>
        <v>plays</v>
      </c>
      <c r="S534" s="9">
        <f>(((J534/60)/60)/24)+DATE(1970,1,1)</f>
        <v>43125.25</v>
      </c>
      <c r="T534" s="9">
        <f>(((K534/60)/60)/24)+DATE(1970,1,1)</f>
        <v>43126.25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>
        <f>IF(G535 = 0, 0, E535/G535)</f>
        <v>82.996393146979258</v>
      </c>
      <c r="Q535" t="str">
        <f>LEFT(N535,FIND("/",N535) - 1)</f>
        <v>music</v>
      </c>
      <c r="R535" t="str">
        <f>MID(N535, FIND("/", N535) + 1, LEN(N535))</f>
        <v>indie rock</v>
      </c>
      <c r="S535" s="9">
        <f>(((J535/60)/60)/24)+DATE(1970,1,1)</f>
        <v>41479.208333333336</v>
      </c>
      <c r="T535" s="9">
        <f>(((K535/60)/60)/24)+DATE(1970,1,1)</f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>
        <f>IF(G536 = 0, 0, E536/G536)</f>
        <v>55.08230452674897</v>
      </c>
      <c r="Q536" t="str">
        <f>LEFT(N536,FIND("/",N536) - 1)</f>
        <v>film &amp; video</v>
      </c>
      <c r="R536" t="str">
        <f>MID(N536, FIND("/", N536) + 1, LEN(N536))</f>
        <v>drama</v>
      </c>
      <c r="S536" s="9">
        <f>(((J536/60)/60)/24)+DATE(1970,1,1)</f>
        <v>43329.208333333328</v>
      </c>
      <c r="T536" s="9">
        <f>(((K536/60)/60)/24)+DATE(1970,1,1)</f>
        <v>43330.208333333328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>
        <f>IF(G537 = 0, 0, E537/G537)</f>
        <v>62.044554455445542</v>
      </c>
      <c r="Q537" t="str">
        <f>LEFT(N537,FIND("/",N537) - 1)</f>
        <v>theater</v>
      </c>
      <c r="R537" t="str">
        <f>MID(N537, FIND("/", N537) + 1, LEN(N537))</f>
        <v>plays</v>
      </c>
      <c r="S537" s="9">
        <f>(((J537/60)/60)/24)+DATE(1970,1,1)</f>
        <v>43259.208333333328</v>
      </c>
      <c r="T537" s="9">
        <f>(((K537/60)/60)/24)+DATE(1970,1,1)</f>
        <v>43261.208333333328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>
        <f>IF(G538 = 0, 0, E538/G538)</f>
        <v>104.97857142857143</v>
      </c>
      <c r="Q538" t="str">
        <f>LEFT(N538,FIND("/",N538) - 1)</f>
        <v>publishing</v>
      </c>
      <c r="R538" t="str">
        <f>MID(N538, FIND("/", N538) + 1, LEN(N538))</f>
        <v>fiction</v>
      </c>
      <c r="S538" s="9">
        <f>(((J538/60)/60)/24)+DATE(1970,1,1)</f>
        <v>40414.208333333336</v>
      </c>
      <c r="T538" s="9">
        <f>(((K538/60)/60)/24)+DATE(1970,1,1)</f>
        <v>40440.208333333336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>
        <f>IF(G539 = 0, 0, E539/G539)</f>
        <v>94.044676806083643</v>
      </c>
      <c r="Q539" t="str">
        <f>LEFT(N539,FIND("/",N539) - 1)</f>
        <v>film &amp; video</v>
      </c>
      <c r="R539" t="str">
        <f>MID(N539, FIND("/", N539) + 1, LEN(N539))</f>
        <v>documentary</v>
      </c>
      <c r="S539" s="9">
        <f>(((J539/60)/60)/24)+DATE(1970,1,1)</f>
        <v>43342.208333333328</v>
      </c>
      <c r="T539" s="9">
        <f>(((K539/60)/60)/24)+DATE(1970,1,1)</f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>
        <f>IF(G540 = 0, 0, E540/G540)</f>
        <v>44.007716049382715</v>
      </c>
      <c r="Q540" t="str">
        <f>LEFT(N540,FIND("/",N540) - 1)</f>
        <v>games</v>
      </c>
      <c r="R540" t="str">
        <f>MID(N540, FIND("/", N540) + 1, LEN(N540))</f>
        <v>mobile games</v>
      </c>
      <c r="S540" s="9">
        <f>(((J540/60)/60)/24)+DATE(1970,1,1)</f>
        <v>41539.208333333336</v>
      </c>
      <c r="T540" s="9">
        <f>(((K540/60)/60)/24)+DATE(1970,1,1)</f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>
        <f>IF(G541 = 0, 0, E541/G541)</f>
        <v>92.467532467532465</v>
      </c>
      <c r="Q541" t="str">
        <f>LEFT(N541,FIND("/",N541) - 1)</f>
        <v>food</v>
      </c>
      <c r="R541" t="str">
        <f>MID(N541, FIND("/", N541) + 1, LEN(N541))</f>
        <v>food trucks</v>
      </c>
      <c r="S541" s="9">
        <f>(((J541/60)/60)/24)+DATE(1970,1,1)</f>
        <v>43647.208333333328</v>
      </c>
      <c r="T541" s="9">
        <f>(((K541/60)/60)/24)+DATE(1970,1,1)</f>
        <v>43653.208333333328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>
        <f>IF(G542 = 0, 0, E542/G542)</f>
        <v>57.072874493927124</v>
      </c>
      <c r="Q542" t="str">
        <f>LEFT(N542,FIND("/",N542) - 1)</f>
        <v>photography</v>
      </c>
      <c r="R542" t="str">
        <f>MID(N542, FIND("/", N542) + 1, LEN(N542))</f>
        <v>photography books</v>
      </c>
      <c r="S542" s="9">
        <f>(((J542/60)/60)/24)+DATE(1970,1,1)</f>
        <v>43225.208333333328</v>
      </c>
      <c r="T542" s="9">
        <f>(((K542/60)/60)/24)+DATE(1970,1,1)</f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>
        <f>IF(G543 = 0, 0, E543/G543)</f>
        <v>109.07848101265823</v>
      </c>
      <c r="Q543" t="str">
        <f>LEFT(N543,FIND("/",N543) - 1)</f>
        <v>games</v>
      </c>
      <c r="R543" t="str">
        <f>MID(N543, FIND("/", N543) + 1, LEN(N543))</f>
        <v>mobile games</v>
      </c>
      <c r="S543" s="9">
        <f>(((J543/60)/60)/24)+DATE(1970,1,1)</f>
        <v>42165.208333333328</v>
      </c>
      <c r="T543" s="9">
        <f>(((K543/60)/60)/24)+DATE(1970,1,1)</f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>
        <f>IF(G544 = 0, 0, E544/G544)</f>
        <v>39.387755102040813</v>
      </c>
      <c r="Q544" t="str">
        <f>LEFT(N544,FIND("/",N544) - 1)</f>
        <v>music</v>
      </c>
      <c r="R544" t="str">
        <f>MID(N544, FIND("/", N544) + 1, LEN(N544))</f>
        <v>indie rock</v>
      </c>
      <c r="S544" s="9">
        <f>(((J544/60)/60)/24)+DATE(1970,1,1)</f>
        <v>42391.25</v>
      </c>
      <c r="T544" s="9">
        <f>(((K544/60)/60)/24)+DATE(1970,1,1)</f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>
        <f>IF(G545 = 0, 0, E545/G545)</f>
        <v>77.022222222222226</v>
      </c>
      <c r="Q545" t="str">
        <f>LEFT(N545,FIND("/",N545) - 1)</f>
        <v>games</v>
      </c>
      <c r="R545" t="str">
        <f>MID(N545, FIND("/", N545) + 1, LEN(N545))</f>
        <v>video games</v>
      </c>
      <c r="S545" s="9">
        <f>(((J545/60)/60)/24)+DATE(1970,1,1)</f>
        <v>41528.208333333336</v>
      </c>
      <c r="T545" s="9">
        <f>(((K545/60)/60)/24)+DATE(1970,1,1)</f>
        <v>41543.208333333336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>
        <f>IF(G546 = 0, 0, E546/G546)</f>
        <v>92.166666666666671</v>
      </c>
      <c r="Q546" t="str">
        <f>LEFT(N546,FIND("/",N546) - 1)</f>
        <v>music</v>
      </c>
      <c r="R546" t="str">
        <f>MID(N546, FIND("/", N546) + 1, LEN(N546))</f>
        <v>rock</v>
      </c>
      <c r="S546" s="9">
        <f>(((J546/60)/60)/24)+DATE(1970,1,1)</f>
        <v>42377.25</v>
      </c>
      <c r="T546" s="9">
        <f>(((K546/60)/60)/24)+DATE(1970,1,1)</f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>
        <f>IF(G547 = 0, 0, E547/G547)</f>
        <v>61.007063197026021</v>
      </c>
      <c r="Q547" t="str">
        <f>LEFT(N547,FIND("/",N547) - 1)</f>
        <v>theater</v>
      </c>
      <c r="R547" t="str">
        <f>MID(N547, FIND("/", N547) + 1, LEN(N547))</f>
        <v>plays</v>
      </c>
      <c r="S547" s="9">
        <f>(((J547/60)/60)/24)+DATE(1970,1,1)</f>
        <v>43824.25</v>
      </c>
      <c r="T547" s="9">
        <f>(((K547/60)/60)/24)+DATE(1970,1,1)</f>
        <v>43844.25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>
        <f>IF(G548 = 0, 0, E548/G548)</f>
        <v>78.068181818181813</v>
      </c>
      <c r="Q548" t="str">
        <f>LEFT(N548,FIND("/",N548) - 1)</f>
        <v>theater</v>
      </c>
      <c r="R548" t="str">
        <f>MID(N548, FIND("/", N548) + 1, LEN(N548))</f>
        <v>plays</v>
      </c>
      <c r="S548" s="9">
        <f>(((J548/60)/60)/24)+DATE(1970,1,1)</f>
        <v>43360.208333333328</v>
      </c>
      <c r="T548" s="9">
        <f>(((K548/60)/60)/24)+DATE(1970,1,1)</f>
        <v>43363.208333333328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>
        <f>IF(G549 = 0, 0, E549/G549)</f>
        <v>80.75</v>
      </c>
      <c r="Q549" t="str">
        <f>LEFT(N549,FIND("/",N549) - 1)</f>
        <v>film &amp; video</v>
      </c>
      <c r="R549" t="str">
        <f>MID(N549, FIND("/", N549) + 1, LEN(N549))</f>
        <v>drama</v>
      </c>
      <c r="S549" s="9">
        <f>(((J549/60)/60)/24)+DATE(1970,1,1)</f>
        <v>42029.25</v>
      </c>
      <c r="T549" s="9">
        <f>(((K549/60)/60)/24)+DATE(1970,1,1)</f>
        <v>42041.25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>
        <f>IF(G550 = 0, 0, E550/G550)</f>
        <v>59.991289782244557</v>
      </c>
      <c r="Q550" t="str">
        <f>LEFT(N550,FIND("/",N550) - 1)</f>
        <v>theater</v>
      </c>
      <c r="R550" t="str">
        <f>MID(N550, FIND("/", N550) + 1, LEN(N550))</f>
        <v>plays</v>
      </c>
      <c r="S550" s="9">
        <f>(((J550/60)/60)/24)+DATE(1970,1,1)</f>
        <v>42461.208333333328</v>
      </c>
      <c r="T550" s="9">
        <f>(((K550/60)/60)/24)+DATE(1970,1,1)</f>
        <v>42474.208333333328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>
        <f>IF(G551 = 0, 0, E551/G551)</f>
        <v>110.03018372703411</v>
      </c>
      <c r="Q551" t="str">
        <f>LEFT(N551,FIND("/",N551) - 1)</f>
        <v>technology</v>
      </c>
      <c r="R551" t="str">
        <f>MID(N551, FIND("/", N551) + 1, LEN(N551))</f>
        <v>wearables</v>
      </c>
      <c r="S551" s="9">
        <f>(((J551/60)/60)/24)+DATE(1970,1,1)</f>
        <v>41422.208333333336</v>
      </c>
      <c r="T551" s="9">
        <f>(((K551/60)/60)/24)+DATE(1970,1,1)</f>
        <v>41431.208333333336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>
        <f>IF(G552 = 0, 0, E552/G552)</f>
        <v>4</v>
      </c>
      <c r="Q552" t="str">
        <f>LEFT(N552,FIND("/",N552) - 1)</f>
        <v>music</v>
      </c>
      <c r="R552" t="str">
        <f>MID(N552, FIND("/", N552) + 1, LEN(N552))</f>
        <v>indie rock</v>
      </c>
      <c r="S552" s="9">
        <f>(((J552/60)/60)/24)+DATE(1970,1,1)</f>
        <v>40968.25</v>
      </c>
      <c r="T552" s="9">
        <f>(((K552/60)/60)/24)+DATE(1970,1,1)</f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>
        <f>IF(G553 = 0, 0, E553/G553)</f>
        <v>37.99856063332134</v>
      </c>
      <c r="Q553" t="str">
        <f>LEFT(N553,FIND("/",N553) - 1)</f>
        <v>technology</v>
      </c>
      <c r="R553" t="str">
        <f>MID(N553, FIND("/", N553) + 1, LEN(N553))</f>
        <v>web</v>
      </c>
      <c r="S553" s="9">
        <f>(((J553/60)/60)/24)+DATE(1970,1,1)</f>
        <v>41993.25</v>
      </c>
      <c r="T553" s="9">
        <f>(((K553/60)/60)/24)+DATE(1970,1,1)</f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>
        <f>IF(G554 = 0, 0, E554/G554)</f>
        <v>96.369565217391298</v>
      </c>
      <c r="Q554" t="str">
        <f>LEFT(N554,FIND("/",N554) - 1)</f>
        <v>theater</v>
      </c>
      <c r="R554" t="str">
        <f>MID(N554, FIND("/", N554) + 1, LEN(N554))</f>
        <v>plays</v>
      </c>
      <c r="S554" s="9">
        <f>(((J554/60)/60)/24)+DATE(1970,1,1)</f>
        <v>42700.25</v>
      </c>
      <c r="T554" s="9">
        <f>(((K554/60)/60)/24)+DATE(1970,1,1)</f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>
        <f>IF(G555 = 0, 0, E555/G555)</f>
        <v>72.978599221789878</v>
      </c>
      <c r="Q555" t="str">
        <f>LEFT(N555,FIND("/",N555) - 1)</f>
        <v>music</v>
      </c>
      <c r="R555" t="str">
        <f>MID(N555, FIND("/", N555) + 1, LEN(N555))</f>
        <v>rock</v>
      </c>
      <c r="S555" s="9">
        <f>(((J555/60)/60)/24)+DATE(1970,1,1)</f>
        <v>40545.25</v>
      </c>
      <c r="T555" s="9">
        <f>(((K555/60)/60)/24)+DATE(1970,1,1)</f>
        <v>40546.25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>
        <f>IF(G556 = 0, 0, E556/G556)</f>
        <v>26.007220216606498</v>
      </c>
      <c r="Q556" t="str">
        <f>LEFT(N556,FIND("/",N556) - 1)</f>
        <v>music</v>
      </c>
      <c r="R556" t="str">
        <f>MID(N556, FIND("/", N556) + 1, LEN(N556))</f>
        <v>indie rock</v>
      </c>
      <c r="S556" s="9">
        <f>(((J556/60)/60)/24)+DATE(1970,1,1)</f>
        <v>42723.25</v>
      </c>
      <c r="T556" s="9">
        <f>(((K556/60)/60)/24)+DATE(1970,1,1)</f>
        <v>42729.25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>
        <f>IF(G557 = 0, 0, E557/G557)</f>
        <v>104.36296296296297</v>
      </c>
      <c r="Q557" t="str">
        <f>LEFT(N557,FIND("/",N557) - 1)</f>
        <v>music</v>
      </c>
      <c r="R557" t="str">
        <f>MID(N557, FIND("/", N557) + 1, LEN(N557))</f>
        <v>rock</v>
      </c>
      <c r="S557" s="9">
        <f>(((J557/60)/60)/24)+DATE(1970,1,1)</f>
        <v>41731.208333333336</v>
      </c>
      <c r="T557" s="9">
        <f>(((K557/60)/60)/24)+DATE(1970,1,1)</f>
        <v>41762.208333333336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>
        <f>IF(G558 = 0, 0, E558/G558)</f>
        <v>102.18852459016394</v>
      </c>
      <c r="Q558" t="str">
        <f>LEFT(N558,FIND("/",N558) - 1)</f>
        <v>publishing</v>
      </c>
      <c r="R558" t="str">
        <f>MID(N558, FIND("/", N558) + 1, LEN(N558))</f>
        <v>translations</v>
      </c>
      <c r="S558" s="9">
        <f>(((J558/60)/60)/24)+DATE(1970,1,1)</f>
        <v>40792.208333333336</v>
      </c>
      <c r="T558" s="9">
        <f>(((K558/60)/60)/24)+DATE(1970,1,1)</f>
        <v>40799.208333333336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>
        <f>IF(G559 = 0, 0, E559/G559)</f>
        <v>54.117647058823529</v>
      </c>
      <c r="Q559" t="str">
        <f>LEFT(N559,FIND("/",N559) - 1)</f>
        <v>film &amp; video</v>
      </c>
      <c r="R559" t="str">
        <f>MID(N559, FIND("/", N559) + 1, LEN(N559))</f>
        <v>science fiction</v>
      </c>
      <c r="S559" s="9">
        <f>(((J559/60)/60)/24)+DATE(1970,1,1)</f>
        <v>42279.208333333328</v>
      </c>
      <c r="T559" s="9">
        <f>(((K559/60)/60)/24)+DATE(1970,1,1)</f>
        <v>42282.208333333328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>
        <f>IF(G560 = 0, 0, E560/G560)</f>
        <v>63.222222222222221</v>
      </c>
      <c r="Q560" t="str">
        <f>LEFT(N560,FIND("/",N560) - 1)</f>
        <v>theater</v>
      </c>
      <c r="R560" t="str">
        <f>MID(N560, FIND("/", N560) + 1, LEN(N560))</f>
        <v>plays</v>
      </c>
      <c r="S560" s="9">
        <f>(((J560/60)/60)/24)+DATE(1970,1,1)</f>
        <v>42424.25</v>
      </c>
      <c r="T560" s="9">
        <f>(((K560/60)/60)/24)+DATE(1970,1,1)</f>
        <v>42467.208333333328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>
        <f>IF(G561 = 0, 0, E561/G561)</f>
        <v>104.03228962818004</v>
      </c>
      <c r="Q561" t="str">
        <f>LEFT(N561,FIND("/",N561) - 1)</f>
        <v>theater</v>
      </c>
      <c r="R561" t="str">
        <f>MID(N561, FIND("/", N561) + 1, LEN(N561))</f>
        <v>plays</v>
      </c>
      <c r="S561" s="9">
        <f>(((J561/60)/60)/24)+DATE(1970,1,1)</f>
        <v>42584.208333333328</v>
      </c>
      <c r="T561" s="9">
        <f>(((K561/60)/60)/24)+DATE(1970,1,1)</f>
        <v>42591.208333333328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>
        <f>IF(G562 = 0, 0, E562/G562)</f>
        <v>49.994334277620396</v>
      </c>
      <c r="Q562" t="str">
        <f>LEFT(N562,FIND("/",N562) - 1)</f>
        <v>film &amp; video</v>
      </c>
      <c r="R562" t="str">
        <f>MID(N562, FIND("/", N562) + 1, LEN(N562))</f>
        <v>animation</v>
      </c>
      <c r="S562" s="9">
        <f>(((J562/60)/60)/24)+DATE(1970,1,1)</f>
        <v>40865.25</v>
      </c>
      <c r="T562" s="9">
        <f>(((K562/60)/60)/24)+DATE(1970,1,1)</f>
        <v>40905.25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>
        <f>IF(G563 = 0, 0, E563/G563)</f>
        <v>56.015151515151516</v>
      </c>
      <c r="Q563" t="str">
        <f>LEFT(N563,FIND("/",N563) - 1)</f>
        <v>theater</v>
      </c>
      <c r="R563" t="str">
        <f>MID(N563, FIND("/", N563) + 1, LEN(N563))</f>
        <v>plays</v>
      </c>
      <c r="S563" s="9">
        <f>(((J563/60)/60)/24)+DATE(1970,1,1)</f>
        <v>40833.208333333336</v>
      </c>
      <c r="T563" s="9">
        <f>(((K563/60)/60)/24)+DATE(1970,1,1)</f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>
        <f>IF(G564 = 0, 0, E564/G564)</f>
        <v>48.807692307692307</v>
      </c>
      <c r="Q564" t="str">
        <f>LEFT(N564,FIND("/",N564) - 1)</f>
        <v>music</v>
      </c>
      <c r="R564" t="str">
        <f>MID(N564, FIND("/", N564) + 1, LEN(N564))</f>
        <v>rock</v>
      </c>
      <c r="S564" s="9">
        <f>(((J564/60)/60)/24)+DATE(1970,1,1)</f>
        <v>43536.208333333328</v>
      </c>
      <c r="T564" s="9">
        <f>(((K564/60)/60)/24)+DATE(1970,1,1)</f>
        <v>43538.208333333328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>
        <f>IF(G565 = 0, 0, E565/G565)</f>
        <v>60.082352941176474</v>
      </c>
      <c r="Q565" t="str">
        <f>LEFT(N565,FIND("/",N565) - 1)</f>
        <v>film &amp; video</v>
      </c>
      <c r="R565" t="str">
        <f>MID(N565, FIND("/", N565) + 1, LEN(N565))</f>
        <v>documentary</v>
      </c>
      <c r="S565" s="9">
        <f>(((J565/60)/60)/24)+DATE(1970,1,1)</f>
        <v>43417.25</v>
      </c>
      <c r="T565" s="9">
        <f>(((K565/60)/60)/24)+DATE(1970,1,1)</f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>
        <f>IF(G566 = 0, 0, E566/G566)</f>
        <v>78.990502793296088</v>
      </c>
      <c r="Q566" t="str">
        <f>LEFT(N566,FIND("/",N566) - 1)</f>
        <v>theater</v>
      </c>
      <c r="R566" t="str">
        <f>MID(N566, FIND("/", N566) + 1, LEN(N566))</f>
        <v>plays</v>
      </c>
      <c r="S566" s="9">
        <f>(((J566/60)/60)/24)+DATE(1970,1,1)</f>
        <v>42078.208333333328</v>
      </c>
      <c r="T566" s="9">
        <f>(((K566/60)/60)/24)+DATE(1970,1,1)</f>
        <v>42086.208333333328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>
        <f>IF(G567 = 0, 0, E567/G567)</f>
        <v>53.99499443826474</v>
      </c>
      <c r="Q567" t="str">
        <f>LEFT(N567,FIND("/",N567) - 1)</f>
        <v>theater</v>
      </c>
      <c r="R567" t="str">
        <f>MID(N567, FIND("/", N567) + 1, LEN(N567))</f>
        <v>plays</v>
      </c>
      <c r="S567" s="9">
        <f>(((J567/60)/60)/24)+DATE(1970,1,1)</f>
        <v>40862.25</v>
      </c>
      <c r="T567" s="9">
        <f>(((K567/60)/60)/24)+DATE(1970,1,1)</f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>
        <f>IF(G568 = 0, 0, E568/G568)</f>
        <v>111.45945945945945</v>
      </c>
      <c r="Q568" t="str">
        <f>LEFT(N568,FIND("/",N568) - 1)</f>
        <v>music</v>
      </c>
      <c r="R568" t="str">
        <f>MID(N568, FIND("/", N568) + 1, LEN(N568))</f>
        <v>electric music</v>
      </c>
      <c r="S568" s="9">
        <f>(((J568/60)/60)/24)+DATE(1970,1,1)</f>
        <v>42424.25</v>
      </c>
      <c r="T568" s="9">
        <f>(((K568/60)/60)/24)+DATE(1970,1,1)</f>
        <v>42447.208333333328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>
        <f>IF(G569 = 0, 0, E569/G569)</f>
        <v>60.922131147540981</v>
      </c>
      <c r="Q569" t="str">
        <f>LEFT(N569,FIND("/",N569) - 1)</f>
        <v>music</v>
      </c>
      <c r="R569" t="str">
        <f>MID(N569, FIND("/", N569) + 1, LEN(N569))</f>
        <v>rock</v>
      </c>
      <c r="S569" s="9">
        <f>(((J569/60)/60)/24)+DATE(1970,1,1)</f>
        <v>41830.208333333336</v>
      </c>
      <c r="T569" s="9">
        <f>(((K569/60)/60)/24)+DATE(1970,1,1)</f>
        <v>41832.208333333336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>
        <f>IF(G570 = 0, 0, E570/G570)</f>
        <v>26.0015444015444</v>
      </c>
      <c r="Q570" t="str">
        <f>LEFT(N570,FIND("/",N570) - 1)</f>
        <v>theater</v>
      </c>
      <c r="R570" t="str">
        <f>MID(N570, FIND("/", N570) + 1, LEN(N570))</f>
        <v>plays</v>
      </c>
      <c r="S570" s="9">
        <f>(((J570/60)/60)/24)+DATE(1970,1,1)</f>
        <v>40374.208333333336</v>
      </c>
      <c r="T570" s="9">
        <f>(((K570/60)/60)/24)+DATE(1970,1,1)</f>
        <v>40419.208333333336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>
        <f>IF(G571 = 0, 0, E571/G571)</f>
        <v>80.993208828522924</v>
      </c>
      <c r="Q571" t="str">
        <f>LEFT(N571,FIND("/",N571) - 1)</f>
        <v>film &amp; video</v>
      </c>
      <c r="R571" t="str">
        <f>MID(N571, FIND("/", N571) + 1, LEN(N571))</f>
        <v>animation</v>
      </c>
      <c r="S571" s="9">
        <f>(((J571/60)/60)/24)+DATE(1970,1,1)</f>
        <v>40554.25</v>
      </c>
      <c r="T571" s="9">
        <f>(((K571/60)/60)/24)+DATE(1970,1,1)</f>
        <v>40566.25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>
        <f>IF(G572 = 0, 0, E572/G572)</f>
        <v>34.995963302752294</v>
      </c>
      <c r="Q572" t="str">
        <f>LEFT(N572,FIND("/",N572) - 1)</f>
        <v>music</v>
      </c>
      <c r="R572" t="str">
        <f>MID(N572, FIND("/", N572) + 1, LEN(N572))</f>
        <v>rock</v>
      </c>
      <c r="S572" s="9">
        <f>(((J572/60)/60)/24)+DATE(1970,1,1)</f>
        <v>41993.25</v>
      </c>
      <c r="T572" s="9">
        <f>(((K572/60)/60)/24)+DATE(1970,1,1)</f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>
        <f>IF(G573 = 0, 0, E573/G573)</f>
        <v>94.142857142857139</v>
      </c>
      <c r="Q573" t="str">
        <f>LEFT(N573,FIND("/",N573) - 1)</f>
        <v>film &amp; video</v>
      </c>
      <c r="R573" t="str">
        <f>MID(N573, FIND("/", N573) + 1, LEN(N573))</f>
        <v>shorts</v>
      </c>
      <c r="S573" s="9">
        <f>(((J573/60)/60)/24)+DATE(1970,1,1)</f>
        <v>42174.208333333328</v>
      </c>
      <c r="T573" s="9">
        <f>(((K573/60)/60)/24)+DATE(1970,1,1)</f>
        <v>42221.208333333328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>
        <f>IF(G574 = 0, 0, E574/G574)</f>
        <v>52.085106382978722</v>
      </c>
      <c r="Q574" t="str">
        <f>LEFT(N574,FIND("/",N574) - 1)</f>
        <v>music</v>
      </c>
      <c r="R574" t="str">
        <f>MID(N574, FIND("/", N574) + 1, LEN(N574))</f>
        <v>rock</v>
      </c>
      <c r="S574" s="9">
        <f>(((J574/60)/60)/24)+DATE(1970,1,1)</f>
        <v>42275.208333333328</v>
      </c>
      <c r="T574" s="9">
        <f>(((K574/60)/60)/24)+DATE(1970,1,1)</f>
        <v>42291.208333333328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>
        <f>IF(G575 = 0, 0, E575/G575)</f>
        <v>24.986666666666668</v>
      </c>
      <c r="Q575" t="str">
        <f>LEFT(N575,FIND("/",N575) - 1)</f>
        <v>journalism</v>
      </c>
      <c r="R575" t="str">
        <f>MID(N575, FIND("/", N575) + 1, LEN(N575))</f>
        <v>audio</v>
      </c>
      <c r="S575" s="9">
        <f>(((J575/60)/60)/24)+DATE(1970,1,1)</f>
        <v>41761.208333333336</v>
      </c>
      <c r="T575" s="9">
        <f>(((K575/60)/60)/24)+DATE(1970,1,1)</f>
        <v>41763.208333333336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>
        <f>IF(G576 = 0, 0, E576/G576)</f>
        <v>69.215277777777771</v>
      </c>
      <c r="Q576" t="str">
        <f>LEFT(N576,FIND("/",N576) - 1)</f>
        <v>food</v>
      </c>
      <c r="R576" t="str">
        <f>MID(N576, FIND("/", N576) + 1, LEN(N576))</f>
        <v>food trucks</v>
      </c>
      <c r="S576" s="9">
        <f>(((J576/60)/60)/24)+DATE(1970,1,1)</f>
        <v>43806.25</v>
      </c>
      <c r="T576" s="9">
        <f>(((K576/60)/60)/24)+DATE(1970,1,1)</f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>
        <f>IF(G577 = 0, 0, E577/G577)</f>
        <v>93.944444444444443</v>
      </c>
      <c r="Q577" t="str">
        <f>LEFT(N577,FIND("/",N577) - 1)</f>
        <v>theater</v>
      </c>
      <c r="R577" t="str">
        <f>MID(N577, FIND("/", N577) + 1, LEN(N577))</f>
        <v>plays</v>
      </c>
      <c r="S577" s="9">
        <f>(((J577/60)/60)/24)+DATE(1970,1,1)</f>
        <v>41779.208333333336</v>
      </c>
      <c r="T577" s="9">
        <f>(((K577/60)/60)/24)+DATE(1970,1,1)</f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>
        <f>IF(G578 = 0, 0, E578/G578)</f>
        <v>98.40625</v>
      </c>
      <c r="Q578" t="str">
        <f>LEFT(N578,FIND("/",N578) - 1)</f>
        <v>theater</v>
      </c>
      <c r="R578" t="str">
        <f>MID(N578, FIND("/", N578) + 1, LEN(N578))</f>
        <v>plays</v>
      </c>
      <c r="S578" s="9">
        <f>(((J578/60)/60)/24)+DATE(1970,1,1)</f>
        <v>43040.208333333328</v>
      </c>
      <c r="T578" s="9">
        <f>(((K578/60)/60)/24)+DATE(1970,1,1)</f>
        <v>43057.25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>
        <f>IF(G579 = 0, 0, E579/G579)</f>
        <v>41.783783783783782</v>
      </c>
      <c r="Q579" t="str">
        <f>LEFT(N579,FIND("/",N579) - 1)</f>
        <v>music</v>
      </c>
      <c r="R579" t="str">
        <f>MID(N579, FIND("/", N579) + 1, LEN(N579))</f>
        <v>jazz</v>
      </c>
      <c r="S579" s="9">
        <f>(((J579/60)/60)/24)+DATE(1970,1,1)</f>
        <v>40613.25</v>
      </c>
      <c r="T579" s="9">
        <f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>
        <f>IF(G580 = 0, 0, E580/G580)</f>
        <v>65.991836734693877</v>
      </c>
      <c r="Q580" t="str">
        <f>LEFT(N580,FIND("/",N580) - 1)</f>
        <v>film &amp; video</v>
      </c>
      <c r="R580" t="str">
        <f>MID(N580, FIND("/", N580) + 1, LEN(N580))</f>
        <v>science fiction</v>
      </c>
      <c r="S580" s="9">
        <f>(((J580/60)/60)/24)+DATE(1970,1,1)</f>
        <v>40878.25</v>
      </c>
      <c r="T580" s="9">
        <f>(((K580/60)/60)/24)+DATE(1970,1,1)</f>
        <v>40881.25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>
        <f>IF(G581 = 0, 0, E581/G581)</f>
        <v>72.05747126436782</v>
      </c>
      <c r="Q581" t="str">
        <f>LEFT(N581,FIND("/",N581) - 1)</f>
        <v>music</v>
      </c>
      <c r="R581" t="str">
        <f>MID(N581, FIND("/", N581) + 1, LEN(N581))</f>
        <v>jazz</v>
      </c>
      <c r="S581" s="9">
        <f>(((J581/60)/60)/24)+DATE(1970,1,1)</f>
        <v>40762.208333333336</v>
      </c>
      <c r="T581" s="9">
        <f>(((K581/60)/60)/24)+DATE(1970,1,1)</f>
        <v>40774.208333333336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>
        <f>IF(G582 = 0, 0, E582/G582)</f>
        <v>48.003209242618745</v>
      </c>
      <c r="Q582" t="str">
        <f>LEFT(N582,FIND("/",N582) - 1)</f>
        <v>theater</v>
      </c>
      <c r="R582" t="str">
        <f>MID(N582, FIND("/", N582) + 1, LEN(N582))</f>
        <v>plays</v>
      </c>
      <c r="S582" s="9">
        <f>(((J582/60)/60)/24)+DATE(1970,1,1)</f>
        <v>41696.25</v>
      </c>
      <c r="T582" s="9">
        <f>(((K582/60)/60)/24)+DATE(1970,1,1)</f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>
        <f>IF(G583 = 0, 0, E583/G583)</f>
        <v>54.098591549295776</v>
      </c>
      <c r="Q583" t="str">
        <f>LEFT(N583,FIND("/",N583) - 1)</f>
        <v>technology</v>
      </c>
      <c r="R583" t="str">
        <f>MID(N583, FIND("/", N583) + 1, LEN(N583))</f>
        <v>web</v>
      </c>
      <c r="S583" s="9">
        <f>(((J583/60)/60)/24)+DATE(1970,1,1)</f>
        <v>40662.208333333336</v>
      </c>
      <c r="T583" s="9">
        <f>(((K583/60)/60)/24)+DATE(1970,1,1)</f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>
        <f>IF(G584 = 0, 0, E584/G584)</f>
        <v>107.88095238095238</v>
      </c>
      <c r="Q584" t="str">
        <f>LEFT(N584,FIND("/",N584) - 1)</f>
        <v>games</v>
      </c>
      <c r="R584" t="str">
        <f>MID(N584, FIND("/", N584) + 1, LEN(N584))</f>
        <v>video games</v>
      </c>
      <c r="S584" s="9">
        <f>(((J584/60)/60)/24)+DATE(1970,1,1)</f>
        <v>42165.208333333328</v>
      </c>
      <c r="T584" s="9">
        <f>(((K584/60)/60)/24)+DATE(1970,1,1)</f>
        <v>42170.208333333328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>
        <f>IF(G585 = 0, 0, E585/G585)</f>
        <v>67.034103410341032</v>
      </c>
      <c r="Q585" t="str">
        <f>LEFT(N585,FIND("/",N585) - 1)</f>
        <v>film &amp; video</v>
      </c>
      <c r="R585" t="str">
        <f>MID(N585, FIND("/", N585) + 1, LEN(N585))</f>
        <v>documentary</v>
      </c>
      <c r="S585" s="9">
        <f>(((J585/60)/60)/24)+DATE(1970,1,1)</f>
        <v>40959.25</v>
      </c>
      <c r="T585" s="9">
        <f>(((K585/60)/60)/24)+DATE(1970,1,1)</f>
        <v>40976.25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>
        <f>IF(G586 = 0, 0, E586/G586)</f>
        <v>64.01425914445133</v>
      </c>
      <c r="Q586" t="str">
        <f>LEFT(N586,FIND("/",N586) - 1)</f>
        <v>technology</v>
      </c>
      <c r="R586" t="str">
        <f>MID(N586, FIND("/", N586) + 1, LEN(N586))</f>
        <v>web</v>
      </c>
      <c r="S586" s="9">
        <f>(((J586/60)/60)/24)+DATE(1970,1,1)</f>
        <v>41024.208333333336</v>
      </c>
      <c r="T586" s="9">
        <f>(((K586/60)/60)/24)+DATE(1970,1,1)</f>
        <v>41038.208333333336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>
        <f>IF(G587 = 0, 0, E587/G587)</f>
        <v>96.066176470588232</v>
      </c>
      <c r="Q587" t="str">
        <f>LEFT(N587,FIND("/",N587) - 1)</f>
        <v>publishing</v>
      </c>
      <c r="R587" t="str">
        <f>MID(N587, FIND("/", N587) + 1, LEN(N587))</f>
        <v>translations</v>
      </c>
      <c r="S587" s="9">
        <f>(((J587/60)/60)/24)+DATE(1970,1,1)</f>
        <v>40255.208333333336</v>
      </c>
      <c r="T587" s="9">
        <f>(((K587/60)/60)/24)+DATE(1970,1,1)</f>
        <v>40265.208333333336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>
        <f>IF(G588 = 0, 0, E588/G588)</f>
        <v>51.184615384615384</v>
      </c>
      <c r="Q588" t="str">
        <f>LEFT(N588,FIND("/",N588) - 1)</f>
        <v>music</v>
      </c>
      <c r="R588" t="str">
        <f>MID(N588, FIND("/", N588) + 1, LEN(N588))</f>
        <v>rock</v>
      </c>
      <c r="S588" s="9">
        <f>(((J588/60)/60)/24)+DATE(1970,1,1)</f>
        <v>40499.25</v>
      </c>
      <c r="T588" s="9">
        <f>(((K588/60)/60)/24)+DATE(1970,1,1)</f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>
        <f>IF(G589 = 0, 0, E589/G589)</f>
        <v>43.92307692307692</v>
      </c>
      <c r="Q589" t="str">
        <f>LEFT(N589,FIND("/",N589) - 1)</f>
        <v>food</v>
      </c>
      <c r="R589" t="str">
        <f>MID(N589, FIND("/", N589) + 1, LEN(N589))</f>
        <v>food trucks</v>
      </c>
      <c r="S589" s="9">
        <f>(((J589/60)/60)/24)+DATE(1970,1,1)</f>
        <v>43484.25</v>
      </c>
      <c r="T589" s="9">
        <f>(((K589/60)/60)/24)+DATE(1970,1,1)</f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>
        <f>IF(G590 = 0, 0, E590/G590)</f>
        <v>91.021198830409361</v>
      </c>
      <c r="Q590" t="str">
        <f>LEFT(N590,FIND("/",N590) - 1)</f>
        <v>theater</v>
      </c>
      <c r="R590" t="str">
        <f>MID(N590, FIND("/", N590) + 1, LEN(N590))</f>
        <v>plays</v>
      </c>
      <c r="S590" s="9">
        <f>(((J590/60)/60)/24)+DATE(1970,1,1)</f>
        <v>40262.208333333336</v>
      </c>
      <c r="T590" s="9">
        <f>(((K590/60)/60)/24)+DATE(1970,1,1)</f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>
        <f>IF(G591 = 0, 0, E591/G591)</f>
        <v>50.127450980392155</v>
      </c>
      <c r="Q591" t="str">
        <f>LEFT(N591,FIND("/",N591) - 1)</f>
        <v>film &amp; video</v>
      </c>
      <c r="R591" t="str">
        <f>MID(N591, FIND("/", N591) + 1, LEN(N591))</f>
        <v>documentary</v>
      </c>
      <c r="S591" s="9">
        <f>(((J591/60)/60)/24)+DATE(1970,1,1)</f>
        <v>42190.208333333328</v>
      </c>
      <c r="T591" s="9">
        <f>(((K591/60)/60)/24)+DATE(1970,1,1)</f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>
        <f>IF(G592 = 0, 0, E592/G592)</f>
        <v>67.720930232558146</v>
      </c>
      <c r="Q592" t="str">
        <f>LEFT(N592,FIND("/",N592) - 1)</f>
        <v>publishing</v>
      </c>
      <c r="R592" t="str">
        <f>MID(N592, FIND("/", N592) + 1, LEN(N592))</f>
        <v>radio &amp; podcasts</v>
      </c>
      <c r="S592" s="9">
        <f>(((J592/60)/60)/24)+DATE(1970,1,1)</f>
        <v>41994.25</v>
      </c>
      <c r="T592" s="9">
        <f>(((K592/60)/60)/24)+DATE(1970,1,1)</f>
        <v>42005.25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>
        <f>IF(G593 = 0, 0, E593/G593)</f>
        <v>61.03921568627451</v>
      </c>
      <c r="Q593" t="str">
        <f>LEFT(N593,FIND("/",N593) - 1)</f>
        <v>games</v>
      </c>
      <c r="R593" t="str">
        <f>MID(N593, FIND("/", N593) + 1, LEN(N593))</f>
        <v>video games</v>
      </c>
      <c r="S593" s="9">
        <f>(((J593/60)/60)/24)+DATE(1970,1,1)</f>
        <v>40373.208333333336</v>
      </c>
      <c r="T593" s="9">
        <f>(((K593/60)/60)/24)+DATE(1970,1,1)</f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>
        <f>IF(G594 = 0, 0, E594/G594)</f>
        <v>80.011857707509876</v>
      </c>
      <c r="Q594" t="str">
        <f>LEFT(N594,FIND("/",N594) - 1)</f>
        <v>theater</v>
      </c>
      <c r="R594" t="str">
        <f>MID(N594, FIND("/", N594) + 1, LEN(N594))</f>
        <v>plays</v>
      </c>
      <c r="S594" s="9">
        <f>(((J594/60)/60)/24)+DATE(1970,1,1)</f>
        <v>41789.208333333336</v>
      </c>
      <c r="T594" s="9">
        <f>(((K594/60)/60)/24)+DATE(1970,1,1)</f>
        <v>41798.208333333336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>
        <f>IF(G595 = 0, 0, E595/G595)</f>
        <v>47.001497753369947</v>
      </c>
      <c r="Q595" t="str">
        <f>LEFT(N595,FIND("/",N595) - 1)</f>
        <v>film &amp; video</v>
      </c>
      <c r="R595" t="str">
        <f>MID(N595, FIND("/", N595) + 1, LEN(N595))</f>
        <v>animation</v>
      </c>
      <c r="S595" s="9">
        <f>(((J595/60)/60)/24)+DATE(1970,1,1)</f>
        <v>41724.208333333336</v>
      </c>
      <c r="T595" s="9">
        <f>(((K595/60)/60)/24)+DATE(1970,1,1)</f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>
        <f>IF(G596 = 0, 0, E596/G596)</f>
        <v>71.127388535031841</v>
      </c>
      <c r="Q596" t="str">
        <f>LEFT(N596,FIND("/",N596) - 1)</f>
        <v>theater</v>
      </c>
      <c r="R596" t="str">
        <f>MID(N596, FIND("/", N596) + 1, LEN(N596))</f>
        <v>plays</v>
      </c>
      <c r="S596" s="9">
        <f>(((J596/60)/60)/24)+DATE(1970,1,1)</f>
        <v>42548.208333333328</v>
      </c>
      <c r="T596" s="9">
        <f>(((K596/60)/60)/24)+DATE(1970,1,1)</f>
        <v>42551.208333333328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>
        <f>IF(G597 = 0, 0, E597/G597)</f>
        <v>89.99079189686924</v>
      </c>
      <c r="Q597" t="str">
        <f>LEFT(N597,FIND("/",N597) - 1)</f>
        <v>theater</v>
      </c>
      <c r="R597" t="str">
        <f>MID(N597, FIND("/", N597) + 1, LEN(N597))</f>
        <v>plays</v>
      </c>
      <c r="S597" s="9">
        <f>(((J597/60)/60)/24)+DATE(1970,1,1)</f>
        <v>40253.208333333336</v>
      </c>
      <c r="T597" s="9">
        <f>(((K597/60)/60)/24)+DATE(1970,1,1)</f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>
        <f>IF(G598 = 0, 0, E598/G598)</f>
        <v>43.032786885245905</v>
      </c>
      <c r="Q598" t="str">
        <f>LEFT(N598,FIND("/",N598) - 1)</f>
        <v>film &amp; video</v>
      </c>
      <c r="R598" t="str">
        <f>MID(N598, FIND("/", N598) + 1, LEN(N598))</f>
        <v>drama</v>
      </c>
      <c r="S598" s="9">
        <f>(((J598/60)/60)/24)+DATE(1970,1,1)</f>
        <v>42434.25</v>
      </c>
      <c r="T598" s="9">
        <f>(((K598/60)/60)/24)+DATE(1970,1,1)</f>
        <v>42441.25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>
        <f>IF(G599 = 0, 0, E599/G599)</f>
        <v>67.997714808043881</v>
      </c>
      <c r="Q599" t="str">
        <f>LEFT(N599,FIND("/",N599) - 1)</f>
        <v>theater</v>
      </c>
      <c r="R599" t="str">
        <f>MID(N599, FIND("/", N599) + 1, LEN(N599))</f>
        <v>plays</v>
      </c>
      <c r="S599" s="9">
        <f>(((J599/60)/60)/24)+DATE(1970,1,1)</f>
        <v>43786.25</v>
      </c>
      <c r="T599" s="9">
        <f>(((K599/60)/60)/24)+DATE(1970,1,1)</f>
        <v>43804.25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>
        <f>IF(G600 = 0, 0, E600/G600)</f>
        <v>73.004566210045667</v>
      </c>
      <c r="Q600" t="str">
        <f>LEFT(N600,FIND("/",N600) - 1)</f>
        <v>music</v>
      </c>
      <c r="R600" t="str">
        <f>MID(N600, FIND("/", N600) + 1, LEN(N600))</f>
        <v>rock</v>
      </c>
      <c r="S600" s="9">
        <f>(((J600/60)/60)/24)+DATE(1970,1,1)</f>
        <v>40344.208333333336</v>
      </c>
      <c r="T600" s="9">
        <f>(((K600/60)/60)/24)+DATE(1970,1,1)</f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>
        <f>IF(G601 = 0, 0, E601/G601)</f>
        <v>62.341463414634148</v>
      </c>
      <c r="Q601" t="str">
        <f>LEFT(N601,FIND("/",N601) - 1)</f>
        <v>film &amp; video</v>
      </c>
      <c r="R601" t="str">
        <f>MID(N601, FIND("/", N601) + 1, LEN(N601))</f>
        <v>documentary</v>
      </c>
      <c r="S601" s="9">
        <f>(((J601/60)/60)/24)+DATE(1970,1,1)</f>
        <v>42047.25</v>
      </c>
      <c r="T601" s="9">
        <f>(((K601/60)/60)/24)+DATE(1970,1,1)</f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>
        <f>IF(G602 = 0, 0, E602/G602)</f>
        <v>5</v>
      </c>
      <c r="Q602" t="str">
        <f>LEFT(N602,FIND("/",N602) - 1)</f>
        <v>food</v>
      </c>
      <c r="R602" t="str">
        <f>MID(N602, FIND("/", N602) + 1, LEN(N602))</f>
        <v>food trucks</v>
      </c>
      <c r="S602" s="9">
        <f>(((J602/60)/60)/24)+DATE(1970,1,1)</f>
        <v>41485.208333333336</v>
      </c>
      <c r="T602" s="9">
        <f>(((K602/60)/60)/24)+DATE(1970,1,1)</f>
        <v>41497.208333333336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>
        <f>IF(G603 = 0, 0, E603/G603)</f>
        <v>67.103092783505161</v>
      </c>
      <c r="Q603" t="str">
        <f>LEFT(N603,FIND("/",N603) - 1)</f>
        <v>technology</v>
      </c>
      <c r="R603" t="str">
        <f>MID(N603, FIND("/", N603) + 1, LEN(N603))</f>
        <v>wearables</v>
      </c>
      <c r="S603" s="9">
        <f>(((J603/60)/60)/24)+DATE(1970,1,1)</f>
        <v>41789.208333333336</v>
      </c>
      <c r="T603" s="9">
        <f>(((K603/60)/60)/24)+DATE(1970,1,1)</f>
        <v>41806.208333333336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>
        <f>IF(G604 = 0, 0, E604/G604)</f>
        <v>79.978947368421046</v>
      </c>
      <c r="Q604" t="str">
        <f>LEFT(N604,FIND("/",N604) - 1)</f>
        <v>theater</v>
      </c>
      <c r="R604" t="str">
        <f>MID(N604, FIND("/", N604) + 1, LEN(N604))</f>
        <v>plays</v>
      </c>
      <c r="S604" s="9">
        <f>(((J604/60)/60)/24)+DATE(1970,1,1)</f>
        <v>42160.208333333328</v>
      </c>
      <c r="T604" s="9">
        <f>(((K604/60)/60)/24)+DATE(1970,1,1)</f>
        <v>42171.208333333328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>
        <f>IF(G605 = 0, 0, E605/G605)</f>
        <v>62.176470588235297</v>
      </c>
      <c r="Q605" t="str">
        <f>LEFT(N605,FIND("/",N605) - 1)</f>
        <v>theater</v>
      </c>
      <c r="R605" t="str">
        <f>MID(N605, FIND("/", N605) + 1, LEN(N605))</f>
        <v>plays</v>
      </c>
      <c r="S605" s="9">
        <f>(((J605/60)/60)/24)+DATE(1970,1,1)</f>
        <v>43573.208333333328</v>
      </c>
      <c r="T605" s="9">
        <f>(((K605/60)/60)/24)+DATE(1970,1,1)</f>
        <v>43600.208333333328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>
        <f>IF(G606 = 0, 0, E606/G606)</f>
        <v>53.005950297514879</v>
      </c>
      <c r="Q606" t="str">
        <f>LEFT(N606,FIND("/",N606) - 1)</f>
        <v>theater</v>
      </c>
      <c r="R606" t="str">
        <f>MID(N606, FIND("/", N606) + 1, LEN(N606))</f>
        <v>plays</v>
      </c>
      <c r="S606" s="9">
        <f>(((J606/60)/60)/24)+DATE(1970,1,1)</f>
        <v>40565.25</v>
      </c>
      <c r="T606" s="9">
        <f>(((K606/60)/60)/24)+DATE(1970,1,1)</f>
        <v>40586.25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>
        <f>IF(G607 = 0, 0, E607/G607)</f>
        <v>57.738317757009348</v>
      </c>
      <c r="Q607" t="str">
        <f>LEFT(N607,FIND("/",N607) - 1)</f>
        <v>publishing</v>
      </c>
      <c r="R607" t="str">
        <f>MID(N607, FIND("/", N607) + 1, LEN(N607))</f>
        <v>nonfiction</v>
      </c>
      <c r="S607" s="9">
        <f>(((J607/60)/60)/24)+DATE(1970,1,1)</f>
        <v>42280.208333333328</v>
      </c>
      <c r="T607" s="9">
        <f>(((K607/60)/60)/24)+DATE(1970,1,1)</f>
        <v>42321.25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>
        <f>IF(G608 = 0, 0, E608/G608)</f>
        <v>40.03125</v>
      </c>
      <c r="Q608" t="str">
        <f>LEFT(N608,FIND("/",N608) - 1)</f>
        <v>music</v>
      </c>
      <c r="R608" t="str">
        <f>MID(N608, FIND("/", N608) + 1, LEN(N608))</f>
        <v>rock</v>
      </c>
      <c r="S608" s="9">
        <f>(((J608/60)/60)/24)+DATE(1970,1,1)</f>
        <v>42436.25</v>
      </c>
      <c r="T608" s="9">
        <f>(((K608/60)/60)/24)+DATE(1970,1,1)</f>
        <v>42447.208333333328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>
        <f>IF(G609 = 0, 0, E609/G609)</f>
        <v>81.016591928251117</v>
      </c>
      <c r="Q609" t="str">
        <f>LEFT(N609,FIND("/",N609) - 1)</f>
        <v>food</v>
      </c>
      <c r="R609" t="str">
        <f>MID(N609, FIND("/", N609) + 1, LEN(N609))</f>
        <v>food trucks</v>
      </c>
      <c r="S609" s="9">
        <f>(((J609/60)/60)/24)+DATE(1970,1,1)</f>
        <v>41721.208333333336</v>
      </c>
      <c r="T609" s="9">
        <f>(((K609/60)/60)/24)+DATE(1970,1,1)</f>
        <v>41723.208333333336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>
        <f>IF(G610 = 0, 0, E610/G610)</f>
        <v>35.047468354430379</v>
      </c>
      <c r="Q610" t="str">
        <f>LEFT(N610,FIND("/",N610) - 1)</f>
        <v>music</v>
      </c>
      <c r="R610" t="str">
        <f>MID(N610, FIND("/", N610) + 1, LEN(N610))</f>
        <v>jazz</v>
      </c>
      <c r="S610" s="9">
        <f>(((J610/60)/60)/24)+DATE(1970,1,1)</f>
        <v>43530.25</v>
      </c>
      <c r="T610" s="9">
        <f>(((K610/60)/60)/24)+DATE(1970,1,1)</f>
        <v>43534.25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>
        <f>IF(G611 = 0, 0, E611/G611)</f>
        <v>102.92307692307692</v>
      </c>
      <c r="Q611" t="str">
        <f>LEFT(N611,FIND("/",N611) - 1)</f>
        <v>film &amp; video</v>
      </c>
      <c r="R611" t="str">
        <f>MID(N611, FIND("/", N611) + 1, LEN(N611))</f>
        <v>science fiction</v>
      </c>
      <c r="S611" s="9">
        <f>(((J611/60)/60)/24)+DATE(1970,1,1)</f>
        <v>43481.25</v>
      </c>
      <c r="T611" s="9">
        <f>(((K611/60)/60)/24)+DATE(1970,1,1)</f>
        <v>43498.25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>
        <f>IF(G612 = 0, 0, E612/G612)</f>
        <v>27.998126756166094</v>
      </c>
      <c r="Q612" t="str">
        <f>LEFT(N612,FIND("/",N612) - 1)</f>
        <v>theater</v>
      </c>
      <c r="R612" t="str">
        <f>MID(N612, FIND("/", N612) + 1, LEN(N612))</f>
        <v>plays</v>
      </c>
      <c r="S612" s="9">
        <f>(((J612/60)/60)/24)+DATE(1970,1,1)</f>
        <v>41259.25</v>
      </c>
      <c r="T612" s="9">
        <f>(((K612/60)/60)/24)+DATE(1970,1,1)</f>
        <v>41273.25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>
        <f>IF(G613 = 0, 0, E613/G613)</f>
        <v>75.733333333333334</v>
      </c>
      <c r="Q613" t="str">
        <f>LEFT(N613,FIND("/",N613) - 1)</f>
        <v>theater</v>
      </c>
      <c r="R613" t="str">
        <f>MID(N613, FIND("/", N613) + 1, LEN(N613))</f>
        <v>plays</v>
      </c>
      <c r="S613" s="9">
        <f>(((J613/60)/60)/24)+DATE(1970,1,1)</f>
        <v>41480.208333333336</v>
      </c>
      <c r="T613" s="9">
        <f>(((K613/60)/60)/24)+DATE(1970,1,1)</f>
        <v>41492.208333333336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>
        <f>IF(G614 = 0, 0, E614/G614)</f>
        <v>45.026041666666664</v>
      </c>
      <c r="Q614" t="str">
        <f>LEFT(N614,FIND("/",N614) - 1)</f>
        <v>music</v>
      </c>
      <c r="R614" t="str">
        <f>MID(N614, FIND("/", N614) + 1, LEN(N614))</f>
        <v>electric music</v>
      </c>
      <c r="S614" s="9">
        <f>(((J614/60)/60)/24)+DATE(1970,1,1)</f>
        <v>40474.208333333336</v>
      </c>
      <c r="T614" s="9">
        <f>(((K614/60)/60)/24)+DATE(1970,1,1)</f>
        <v>40497.25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>
        <f>IF(G615 = 0, 0, E615/G615)</f>
        <v>73.615384615384613</v>
      </c>
      <c r="Q615" t="str">
        <f>LEFT(N615,FIND("/",N615) - 1)</f>
        <v>theater</v>
      </c>
      <c r="R615" t="str">
        <f>MID(N615, FIND("/", N615) + 1, LEN(N615))</f>
        <v>plays</v>
      </c>
      <c r="S615" s="9">
        <f>(((J615/60)/60)/24)+DATE(1970,1,1)</f>
        <v>42973.208333333328</v>
      </c>
      <c r="T615" s="9">
        <f>(((K615/60)/60)/24)+DATE(1970,1,1)</f>
        <v>42982.208333333328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>
        <f>IF(G616 = 0, 0, E616/G616)</f>
        <v>56.991701244813278</v>
      </c>
      <c r="Q616" t="str">
        <f>LEFT(N616,FIND("/",N616) - 1)</f>
        <v>theater</v>
      </c>
      <c r="R616" t="str">
        <f>MID(N616, FIND("/", N616) + 1, LEN(N616))</f>
        <v>plays</v>
      </c>
      <c r="S616" s="9">
        <f>(((J616/60)/60)/24)+DATE(1970,1,1)</f>
        <v>42746.25</v>
      </c>
      <c r="T616" s="9">
        <f>(((K616/60)/60)/24)+DATE(1970,1,1)</f>
        <v>42764.25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>
        <f>IF(G617 = 0, 0, E617/G617)</f>
        <v>85.223529411764702</v>
      </c>
      <c r="Q617" t="str">
        <f>LEFT(N617,FIND("/",N617) - 1)</f>
        <v>theater</v>
      </c>
      <c r="R617" t="str">
        <f>MID(N617, FIND("/", N617) + 1, LEN(N617))</f>
        <v>plays</v>
      </c>
      <c r="S617" s="9">
        <f>(((J617/60)/60)/24)+DATE(1970,1,1)</f>
        <v>42489.208333333328</v>
      </c>
      <c r="T617" s="9">
        <f>(((K617/60)/60)/24)+DATE(1970,1,1)</f>
        <v>42499.208333333328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>
        <f>IF(G618 = 0, 0, E618/G618)</f>
        <v>50.962184873949582</v>
      </c>
      <c r="Q618" t="str">
        <f>LEFT(N618,FIND("/",N618) - 1)</f>
        <v>music</v>
      </c>
      <c r="R618" t="str">
        <f>MID(N618, FIND("/", N618) + 1, LEN(N618))</f>
        <v>indie rock</v>
      </c>
      <c r="S618" s="9">
        <f>(((J618/60)/60)/24)+DATE(1970,1,1)</f>
        <v>41537.208333333336</v>
      </c>
      <c r="T618" s="9">
        <f>(((K618/60)/60)/24)+DATE(1970,1,1)</f>
        <v>41538.208333333336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>
        <f>IF(G619 = 0, 0, E619/G619)</f>
        <v>63.563636363636363</v>
      </c>
      <c r="Q619" t="str">
        <f>LEFT(N619,FIND("/",N619) - 1)</f>
        <v>theater</v>
      </c>
      <c r="R619" t="str">
        <f>MID(N619, FIND("/", N619) + 1, LEN(N619))</f>
        <v>plays</v>
      </c>
      <c r="S619" s="9">
        <f>(((J619/60)/60)/24)+DATE(1970,1,1)</f>
        <v>41794.208333333336</v>
      </c>
      <c r="T619" s="9">
        <f>(((K619/60)/60)/24)+DATE(1970,1,1)</f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>
        <f>IF(G620 = 0, 0, E620/G620)</f>
        <v>80.999165275459092</v>
      </c>
      <c r="Q620" t="str">
        <f>LEFT(N620,FIND("/",N620) - 1)</f>
        <v>publishing</v>
      </c>
      <c r="R620" t="str">
        <f>MID(N620, FIND("/", N620) + 1, LEN(N620))</f>
        <v>nonfiction</v>
      </c>
      <c r="S620" s="9">
        <f>(((J620/60)/60)/24)+DATE(1970,1,1)</f>
        <v>41396.208333333336</v>
      </c>
      <c r="T620" s="9">
        <f>(((K620/60)/60)/24)+DATE(1970,1,1)</f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>
        <f>IF(G621 = 0, 0, E621/G621)</f>
        <v>86.044753086419746</v>
      </c>
      <c r="Q621" t="str">
        <f>LEFT(N621,FIND("/",N621) - 1)</f>
        <v>theater</v>
      </c>
      <c r="R621" t="str">
        <f>MID(N621, FIND("/", N621) + 1, LEN(N621))</f>
        <v>plays</v>
      </c>
      <c r="S621" s="9">
        <f>(((J621/60)/60)/24)+DATE(1970,1,1)</f>
        <v>40669.208333333336</v>
      </c>
      <c r="T621" s="9">
        <f>(((K621/60)/60)/24)+DATE(1970,1,1)</f>
        <v>40670.208333333336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>
        <f>IF(G622 = 0, 0, E622/G622)</f>
        <v>90.0390625</v>
      </c>
      <c r="Q622" t="str">
        <f>LEFT(N622,FIND("/",N622) - 1)</f>
        <v>photography</v>
      </c>
      <c r="R622" t="str">
        <f>MID(N622, FIND("/", N622) + 1, LEN(N622))</f>
        <v>photography books</v>
      </c>
      <c r="S622" s="9">
        <f>(((J622/60)/60)/24)+DATE(1970,1,1)</f>
        <v>42559.208333333328</v>
      </c>
      <c r="T622" s="9">
        <f>(((K622/60)/60)/24)+DATE(1970,1,1)</f>
        <v>42563.208333333328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>
        <f>IF(G623 = 0, 0, E623/G623)</f>
        <v>74.006063432835816</v>
      </c>
      <c r="Q623" t="str">
        <f>LEFT(N623,FIND("/",N623) - 1)</f>
        <v>theater</v>
      </c>
      <c r="R623" t="str">
        <f>MID(N623, FIND("/", N623) + 1, LEN(N623))</f>
        <v>plays</v>
      </c>
      <c r="S623" s="9">
        <f>(((J623/60)/60)/24)+DATE(1970,1,1)</f>
        <v>42626.208333333328</v>
      </c>
      <c r="T623" s="9">
        <f>(((K623/60)/60)/24)+DATE(1970,1,1)</f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>
        <f>IF(G624 = 0, 0, E624/G624)</f>
        <v>92.4375</v>
      </c>
      <c r="Q624" t="str">
        <f>LEFT(N624,FIND("/",N624) - 1)</f>
        <v>music</v>
      </c>
      <c r="R624" t="str">
        <f>MID(N624, FIND("/", N624) + 1, LEN(N624))</f>
        <v>indie rock</v>
      </c>
      <c r="S624" s="9">
        <f>(((J624/60)/60)/24)+DATE(1970,1,1)</f>
        <v>43205.208333333328</v>
      </c>
      <c r="T624" s="9">
        <f>(((K624/60)/60)/24)+DATE(1970,1,1)</f>
        <v>43231.208333333328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>
        <f>IF(G625 = 0, 0, E625/G625)</f>
        <v>55.999257333828446</v>
      </c>
      <c r="Q625" t="str">
        <f>LEFT(N625,FIND("/",N625) - 1)</f>
        <v>theater</v>
      </c>
      <c r="R625" t="str">
        <f>MID(N625, FIND("/", N625) + 1, LEN(N625))</f>
        <v>plays</v>
      </c>
      <c r="S625" s="9">
        <f>(((J625/60)/60)/24)+DATE(1970,1,1)</f>
        <v>42201.208333333328</v>
      </c>
      <c r="T625" s="9">
        <f>(((K625/60)/60)/24)+DATE(1970,1,1)</f>
        <v>42206.208333333328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>
        <f>IF(G626 = 0, 0, E626/G626)</f>
        <v>32.983796296296298</v>
      </c>
      <c r="Q626" t="str">
        <f>LEFT(N626,FIND("/",N626) - 1)</f>
        <v>photography</v>
      </c>
      <c r="R626" t="str">
        <f>MID(N626, FIND("/", N626) + 1, LEN(N626))</f>
        <v>photography books</v>
      </c>
      <c r="S626" s="9">
        <f>(((J626/60)/60)/24)+DATE(1970,1,1)</f>
        <v>42029.25</v>
      </c>
      <c r="T626" s="9">
        <f>(((K626/60)/60)/24)+DATE(1970,1,1)</f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>
        <f>IF(G627 = 0, 0, E627/G627)</f>
        <v>93.596774193548384</v>
      </c>
      <c r="Q627" t="str">
        <f>LEFT(N627,FIND("/",N627) - 1)</f>
        <v>theater</v>
      </c>
      <c r="R627" t="str">
        <f>MID(N627, FIND("/", N627) + 1, LEN(N627))</f>
        <v>plays</v>
      </c>
      <c r="S627" s="9">
        <f>(((J627/60)/60)/24)+DATE(1970,1,1)</f>
        <v>43857.25</v>
      </c>
      <c r="T627" s="9">
        <f>(((K627/60)/60)/24)+DATE(1970,1,1)</f>
        <v>43871.25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>
        <f>IF(G628 = 0, 0, E628/G628)</f>
        <v>69.867724867724874</v>
      </c>
      <c r="Q628" t="str">
        <f>LEFT(N628,FIND("/",N628) - 1)</f>
        <v>theater</v>
      </c>
      <c r="R628" t="str">
        <f>MID(N628, FIND("/", N628) + 1, LEN(N628))</f>
        <v>plays</v>
      </c>
      <c r="S628" s="9">
        <f>(((J628/60)/60)/24)+DATE(1970,1,1)</f>
        <v>40449.208333333336</v>
      </c>
      <c r="T628" s="9">
        <f>(((K628/60)/60)/24)+DATE(1970,1,1)</f>
        <v>40458.208333333336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>
        <f>IF(G629 = 0, 0, E629/G629)</f>
        <v>72.129870129870127</v>
      </c>
      <c r="Q629" t="str">
        <f>LEFT(N629,FIND("/",N629) - 1)</f>
        <v>food</v>
      </c>
      <c r="R629" t="str">
        <f>MID(N629, FIND("/", N629) + 1, LEN(N629))</f>
        <v>food trucks</v>
      </c>
      <c r="S629" s="9">
        <f>(((J629/60)/60)/24)+DATE(1970,1,1)</f>
        <v>40345.208333333336</v>
      </c>
      <c r="T629" s="9">
        <f>(((K629/60)/60)/24)+DATE(1970,1,1)</f>
        <v>40369.208333333336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>
        <f>IF(G630 = 0, 0, E630/G630)</f>
        <v>30.041666666666668</v>
      </c>
      <c r="Q630" t="str">
        <f>LEFT(N630,FIND("/",N630) - 1)</f>
        <v>music</v>
      </c>
      <c r="R630" t="str">
        <f>MID(N630, FIND("/", N630) + 1, LEN(N630))</f>
        <v>indie rock</v>
      </c>
      <c r="S630" s="9">
        <f>(((J630/60)/60)/24)+DATE(1970,1,1)</f>
        <v>40455.208333333336</v>
      </c>
      <c r="T630" s="9">
        <f>(((K630/60)/60)/24)+DATE(1970,1,1)</f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>
        <f>IF(G631 = 0, 0, E631/G631)</f>
        <v>73.968000000000004</v>
      </c>
      <c r="Q631" t="str">
        <f>LEFT(N631,FIND("/",N631) - 1)</f>
        <v>theater</v>
      </c>
      <c r="R631" t="str">
        <f>MID(N631, FIND("/", N631) + 1, LEN(N631))</f>
        <v>plays</v>
      </c>
      <c r="S631" s="9">
        <f>(((J631/60)/60)/24)+DATE(1970,1,1)</f>
        <v>42557.208333333328</v>
      </c>
      <c r="T631" s="9">
        <f>(((K631/60)/60)/24)+DATE(1970,1,1)</f>
        <v>42559.208333333328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>
        <f>IF(G632 = 0, 0, E632/G632)</f>
        <v>68.65517241379311</v>
      </c>
      <c r="Q632" t="str">
        <f>LEFT(N632,FIND("/",N632) - 1)</f>
        <v>theater</v>
      </c>
      <c r="R632" t="str">
        <f>MID(N632, FIND("/", N632) + 1, LEN(N632))</f>
        <v>plays</v>
      </c>
      <c r="S632" s="9">
        <f>(((J632/60)/60)/24)+DATE(1970,1,1)</f>
        <v>43586.208333333328</v>
      </c>
      <c r="T632" s="9">
        <f>(((K632/60)/60)/24)+DATE(1970,1,1)</f>
        <v>43597.208333333328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>
        <f>IF(G633 = 0, 0, E633/G633)</f>
        <v>59.992164544564154</v>
      </c>
      <c r="Q633" t="str">
        <f>LEFT(N633,FIND("/",N633) - 1)</f>
        <v>theater</v>
      </c>
      <c r="R633" t="str">
        <f>MID(N633, FIND("/", N633) + 1, LEN(N633))</f>
        <v>plays</v>
      </c>
      <c r="S633" s="9">
        <f>(((J633/60)/60)/24)+DATE(1970,1,1)</f>
        <v>43550.208333333328</v>
      </c>
      <c r="T633" s="9">
        <f>(((K633/60)/60)/24)+DATE(1970,1,1)</f>
        <v>43554.208333333328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>
        <f>IF(G634 = 0, 0, E634/G634)</f>
        <v>111.15827338129496</v>
      </c>
      <c r="Q634" t="str">
        <f>LEFT(N634,FIND("/",N634) - 1)</f>
        <v>theater</v>
      </c>
      <c r="R634" t="str">
        <f>MID(N634, FIND("/", N634) + 1, LEN(N634))</f>
        <v>plays</v>
      </c>
      <c r="S634" s="9">
        <f>(((J634/60)/60)/24)+DATE(1970,1,1)</f>
        <v>41945.208333333336</v>
      </c>
      <c r="T634" s="9">
        <f>(((K634/60)/60)/24)+DATE(1970,1,1)</f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>
        <f>IF(G635 = 0, 0, E635/G635)</f>
        <v>53.038095238095238</v>
      </c>
      <c r="Q635" t="str">
        <f>LEFT(N635,FIND("/",N635) - 1)</f>
        <v>film &amp; video</v>
      </c>
      <c r="R635" t="str">
        <f>MID(N635, FIND("/", N635) + 1, LEN(N635))</f>
        <v>animation</v>
      </c>
      <c r="S635" s="9">
        <f>(((J635/60)/60)/24)+DATE(1970,1,1)</f>
        <v>42315.25</v>
      </c>
      <c r="T635" s="9">
        <f>(((K635/60)/60)/24)+DATE(1970,1,1)</f>
        <v>42319.25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>
        <f>IF(G636 = 0, 0, E636/G636)</f>
        <v>55.985524728588658</v>
      </c>
      <c r="Q636" t="str">
        <f>LEFT(N636,FIND("/",N636) - 1)</f>
        <v>film &amp; video</v>
      </c>
      <c r="R636" t="str">
        <f>MID(N636, FIND("/", N636) + 1, LEN(N636))</f>
        <v>television</v>
      </c>
      <c r="S636" s="9">
        <f>(((J636/60)/60)/24)+DATE(1970,1,1)</f>
        <v>42819.208333333328</v>
      </c>
      <c r="T636" s="9">
        <f>(((K636/60)/60)/24)+DATE(1970,1,1)</f>
        <v>42833.208333333328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>
        <f>IF(G637 = 0, 0, E637/G637)</f>
        <v>69.986760812003524</v>
      </c>
      <c r="Q637" t="str">
        <f>LEFT(N637,FIND("/",N637) - 1)</f>
        <v>film &amp; video</v>
      </c>
      <c r="R637" t="str">
        <f>MID(N637, FIND("/", N637) + 1, LEN(N637))</f>
        <v>television</v>
      </c>
      <c r="S637" s="9">
        <f>(((J637/60)/60)/24)+DATE(1970,1,1)</f>
        <v>41314.25</v>
      </c>
      <c r="T637" s="9">
        <f>(((K637/60)/60)/24)+DATE(1970,1,1)</f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>
        <f>IF(G638 = 0, 0, E638/G638)</f>
        <v>48.998079877112133</v>
      </c>
      <c r="Q638" t="str">
        <f>LEFT(N638,FIND("/",N638) - 1)</f>
        <v>film &amp; video</v>
      </c>
      <c r="R638" t="str">
        <f>MID(N638, FIND("/", N638) + 1, LEN(N638))</f>
        <v>animation</v>
      </c>
      <c r="S638" s="9">
        <f>(((J638/60)/60)/24)+DATE(1970,1,1)</f>
        <v>40926.25</v>
      </c>
      <c r="T638" s="9">
        <f>(((K638/60)/60)/24)+DATE(1970,1,1)</f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>
        <f>IF(G639 = 0, 0, E639/G639)</f>
        <v>103.84615384615384</v>
      </c>
      <c r="Q639" t="str">
        <f>LEFT(N639,FIND("/",N639) - 1)</f>
        <v>theater</v>
      </c>
      <c r="R639" t="str">
        <f>MID(N639, FIND("/", N639) + 1, LEN(N639))</f>
        <v>plays</v>
      </c>
      <c r="S639" s="9">
        <f>(((J639/60)/60)/24)+DATE(1970,1,1)</f>
        <v>42688.25</v>
      </c>
      <c r="T639" s="9">
        <f>(((K639/60)/60)/24)+DATE(1970,1,1)</f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>
        <f>IF(G640 = 0, 0, E640/G640)</f>
        <v>99.127659574468083</v>
      </c>
      <c r="Q640" t="str">
        <f>LEFT(N640,FIND("/",N640) - 1)</f>
        <v>theater</v>
      </c>
      <c r="R640" t="str">
        <f>MID(N640, FIND("/", N640) + 1, LEN(N640))</f>
        <v>plays</v>
      </c>
      <c r="S640" s="9">
        <f>(((J640/60)/60)/24)+DATE(1970,1,1)</f>
        <v>40386.208333333336</v>
      </c>
      <c r="T640" s="9">
        <f>(((K640/60)/60)/24)+DATE(1970,1,1)</f>
        <v>40398.208333333336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>
        <f>IF(G641 = 0, 0, E641/G641)</f>
        <v>107.37777777777778</v>
      </c>
      <c r="Q641" t="str">
        <f>LEFT(N641,FIND("/",N641) - 1)</f>
        <v>film &amp; video</v>
      </c>
      <c r="R641" t="str">
        <f>MID(N641, FIND("/", N641) + 1, LEN(N641))</f>
        <v>drama</v>
      </c>
      <c r="S641" s="9">
        <f>(((J641/60)/60)/24)+DATE(1970,1,1)</f>
        <v>43309.208333333328</v>
      </c>
      <c r="T641" s="9">
        <f>(((K641/60)/60)/24)+DATE(1970,1,1)</f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>
        <f>IF(G642 = 0, 0, E642/G642)</f>
        <v>76.922178988326849</v>
      </c>
      <c r="Q642" t="str">
        <f>LEFT(N642,FIND("/",N642) - 1)</f>
        <v>theater</v>
      </c>
      <c r="R642" t="str">
        <f>MID(N642, FIND("/", N642) + 1, LEN(N642))</f>
        <v>plays</v>
      </c>
      <c r="S642" s="9">
        <f>(((J642/60)/60)/24)+DATE(1970,1,1)</f>
        <v>42387.25</v>
      </c>
      <c r="T642" s="9">
        <f>(((K642/60)/60)/24)+DATE(1970,1,1)</f>
        <v>42390.25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>
        <f>IF(G643 = 0, 0, E643/G643)</f>
        <v>58.128865979381445</v>
      </c>
      <c r="Q643" t="str">
        <f>LEFT(N643,FIND("/",N643) - 1)</f>
        <v>theater</v>
      </c>
      <c r="R643" t="str">
        <f>MID(N643, FIND("/", N643) + 1, LEN(N643))</f>
        <v>plays</v>
      </c>
      <c r="S643" s="9">
        <f>(((J643/60)/60)/24)+DATE(1970,1,1)</f>
        <v>42786.25</v>
      </c>
      <c r="T643" s="9">
        <f>(((K643/60)/60)/24)+DATE(1970,1,1)</f>
        <v>42814.208333333328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>
        <f>IF(G644 = 0, 0, E644/G644)</f>
        <v>103.73643410852713</v>
      </c>
      <c r="Q644" t="str">
        <f>LEFT(N644,FIND("/",N644) - 1)</f>
        <v>technology</v>
      </c>
      <c r="R644" t="str">
        <f>MID(N644, FIND("/", N644) + 1, LEN(N644))</f>
        <v>wearables</v>
      </c>
      <c r="S644" s="9">
        <f>(((J644/60)/60)/24)+DATE(1970,1,1)</f>
        <v>43451.25</v>
      </c>
      <c r="T644" s="9">
        <f>(((K644/60)/60)/24)+DATE(1970,1,1)</f>
        <v>43460.25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>
        <f>IF(G645 = 0, 0, E645/G645)</f>
        <v>87.962666666666664</v>
      </c>
      <c r="Q645" t="str">
        <f>LEFT(N645,FIND("/",N645) - 1)</f>
        <v>theater</v>
      </c>
      <c r="R645" t="str">
        <f>MID(N645, FIND("/", N645) + 1, LEN(N645))</f>
        <v>plays</v>
      </c>
      <c r="S645" s="9">
        <f>(((J645/60)/60)/24)+DATE(1970,1,1)</f>
        <v>42795.25</v>
      </c>
      <c r="T645" s="9">
        <f>(((K645/60)/60)/24)+DATE(1970,1,1)</f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>
        <f>IF(G646 = 0, 0, E646/G646)</f>
        <v>28</v>
      </c>
      <c r="Q646" t="str">
        <f>LEFT(N646,FIND("/",N646) - 1)</f>
        <v>theater</v>
      </c>
      <c r="R646" t="str">
        <f>MID(N646, FIND("/", N646) + 1, LEN(N646))</f>
        <v>plays</v>
      </c>
      <c r="S646" s="9">
        <f>(((J646/60)/60)/24)+DATE(1970,1,1)</f>
        <v>43452.25</v>
      </c>
      <c r="T646" s="9">
        <f>(((K646/60)/60)/24)+DATE(1970,1,1)</f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>
        <f>IF(G647 = 0, 0, E647/G647)</f>
        <v>37.999361294443261</v>
      </c>
      <c r="Q647" t="str">
        <f>LEFT(N647,FIND("/",N647) - 1)</f>
        <v>music</v>
      </c>
      <c r="R647" t="str">
        <f>MID(N647, FIND("/", N647) + 1, LEN(N647))</f>
        <v>rock</v>
      </c>
      <c r="S647" s="9">
        <f>(((J647/60)/60)/24)+DATE(1970,1,1)</f>
        <v>43369.208333333328</v>
      </c>
      <c r="T647" s="9">
        <f>(((K647/60)/60)/24)+DATE(1970,1,1)</f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>
        <f>IF(G648 = 0, 0, E648/G648)</f>
        <v>29.999313893653515</v>
      </c>
      <c r="Q648" t="str">
        <f>LEFT(N648,FIND("/",N648) - 1)</f>
        <v>games</v>
      </c>
      <c r="R648" t="str">
        <f>MID(N648, FIND("/", N648) + 1, LEN(N648))</f>
        <v>video games</v>
      </c>
      <c r="S648" s="9">
        <f>(((J648/60)/60)/24)+DATE(1970,1,1)</f>
        <v>41346.208333333336</v>
      </c>
      <c r="T648" s="9">
        <f>(((K648/60)/60)/24)+DATE(1970,1,1)</f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>
        <f>IF(G649 = 0, 0, E649/G649)</f>
        <v>103.5</v>
      </c>
      <c r="Q649" t="str">
        <f>LEFT(N649,FIND("/",N649) - 1)</f>
        <v>publishing</v>
      </c>
      <c r="R649" t="str">
        <f>MID(N649, FIND("/", N649) + 1, LEN(N649))</f>
        <v>translations</v>
      </c>
      <c r="S649" s="9">
        <f>(((J649/60)/60)/24)+DATE(1970,1,1)</f>
        <v>43199.208333333328</v>
      </c>
      <c r="T649" s="9">
        <f>(((K649/60)/60)/24)+DATE(1970,1,1)</f>
        <v>43223.208333333328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>
        <f>IF(G650 = 0, 0, E650/G650)</f>
        <v>85.994467496542185</v>
      </c>
      <c r="Q650" t="str">
        <f>LEFT(N650,FIND("/",N650) - 1)</f>
        <v>food</v>
      </c>
      <c r="R650" t="str">
        <f>MID(N650, FIND("/", N650) + 1, LEN(N650))</f>
        <v>food trucks</v>
      </c>
      <c r="S650" s="9">
        <f>(((J650/60)/60)/24)+DATE(1970,1,1)</f>
        <v>42922.208333333328</v>
      </c>
      <c r="T650" s="9">
        <f>(((K650/60)/60)/24)+DATE(1970,1,1)</f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>
        <f>IF(G651 = 0, 0, E651/G651)</f>
        <v>98.011627906976742</v>
      </c>
      <c r="Q651" t="str">
        <f>LEFT(N651,FIND("/",N651) - 1)</f>
        <v>theater</v>
      </c>
      <c r="R651" t="str">
        <f>MID(N651, FIND("/", N651) + 1, LEN(N651))</f>
        <v>plays</v>
      </c>
      <c r="S651" s="9">
        <f>(((J651/60)/60)/24)+DATE(1970,1,1)</f>
        <v>40471.208333333336</v>
      </c>
      <c r="T651" s="9">
        <f>(((K651/60)/60)/24)+DATE(1970,1,1)</f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>
        <f>IF(G652 = 0, 0, E652/G652)</f>
        <v>2</v>
      </c>
      <c r="Q652" t="str">
        <f>LEFT(N652,FIND("/",N652) - 1)</f>
        <v>music</v>
      </c>
      <c r="R652" t="str">
        <f>MID(N652, FIND("/", N652) + 1, LEN(N652))</f>
        <v>jazz</v>
      </c>
      <c r="S652" s="9">
        <f>(((J652/60)/60)/24)+DATE(1970,1,1)</f>
        <v>41828.208333333336</v>
      </c>
      <c r="T652" s="9">
        <f>(((K652/60)/60)/24)+DATE(1970,1,1)</f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>
        <f>IF(G653 = 0, 0, E653/G653)</f>
        <v>44.994570837642193</v>
      </c>
      <c r="Q653" t="str">
        <f>LEFT(N653,FIND("/",N653) - 1)</f>
        <v>film &amp; video</v>
      </c>
      <c r="R653" t="str">
        <f>MID(N653, FIND("/", N653) + 1, LEN(N653))</f>
        <v>shorts</v>
      </c>
      <c r="S653" s="9">
        <f>(((J653/60)/60)/24)+DATE(1970,1,1)</f>
        <v>41692.25</v>
      </c>
      <c r="T653" s="9">
        <f>(((K653/60)/60)/24)+DATE(1970,1,1)</f>
        <v>41707.25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>
        <f>IF(G654 = 0, 0, E654/G654)</f>
        <v>31.012224938875306</v>
      </c>
      <c r="Q654" t="str">
        <f>LEFT(N654,FIND("/",N654) - 1)</f>
        <v>technology</v>
      </c>
      <c r="R654" t="str">
        <f>MID(N654, FIND("/", N654) + 1, LEN(N654))</f>
        <v>web</v>
      </c>
      <c r="S654" s="9">
        <f>(((J654/60)/60)/24)+DATE(1970,1,1)</f>
        <v>42587.208333333328</v>
      </c>
      <c r="T654" s="9">
        <f>(((K654/60)/60)/24)+DATE(1970,1,1)</f>
        <v>42630.208333333328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>
        <f>IF(G655 = 0, 0, E655/G655)</f>
        <v>59.970085470085472</v>
      </c>
      <c r="Q655" t="str">
        <f>LEFT(N655,FIND("/",N655) - 1)</f>
        <v>technology</v>
      </c>
      <c r="R655" t="str">
        <f>MID(N655, FIND("/", N655) + 1, LEN(N655))</f>
        <v>web</v>
      </c>
      <c r="S655" s="9">
        <f>(((J655/60)/60)/24)+DATE(1970,1,1)</f>
        <v>42468.208333333328</v>
      </c>
      <c r="T655" s="9">
        <f>(((K655/60)/60)/24)+DATE(1970,1,1)</f>
        <v>42470.208333333328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>
        <f>IF(G656 = 0, 0, E656/G656)</f>
        <v>58.9973474801061</v>
      </c>
      <c r="Q656" t="str">
        <f>LEFT(N656,FIND("/",N656) - 1)</f>
        <v>music</v>
      </c>
      <c r="R656" t="str">
        <f>MID(N656, FIND("/", N656) + 1, LEN(N656))</f>
        <v>metal</v>
      </c>
      <c r="S656" s="9">
        <f>(((J656/60)/60)/24)+DATE(1970,1,1)</f>
        <v>42240.208333333328</v>
      </c>
      <c r="T656" s="9">
        <f>(((K656/60)/60)/24)+DATE(1970,1,1)</f>
        <v>42245.208333333328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>
        <f>IF(G657 = 0, 0, E657/G657)</f>
        <v>50.045454545454547</v>
      </c>
      <c r="Q657" t="str">
        <f>LEFT(N657,FIND("/",N657) - 1)</f>
        <v>photography</v>
      </c>
      <c r="R657" t="str">
        <f>MID(N657, FIND("/", N657) + 1, LEN(N657))</f>
        <v>photography books</v>
      </c>
      <c r="S657" s="9">
        <f>(((J657/60)/60)/24)+DATE(1970,1,1)</f>
        <v>42796.25</v>
      </c>
      <c r="T657" s="9">
        <f>(((K657/60)/60)/24)+DATE(1970,1,1)</f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>
        <f>IF(G658 = 0, 0, E658/G658)</f>
        <v>98.966269841269835</v>
      </c>
      <c r="Q658" t="str">
        <f>LEFT(N658,FIND("/",N658) - 1)</f>
        <v>food</v>
      </c>
      <c r="R658" t="str">
        <f>MID(N658, FIND("/", N658) + 1, LEN(N658))</f>
        <v>food trucks</v>
      </c>
      <c r="S658" s="9">
        <f>(((J658/60)/60)/24)+DATE(1970,1,1)</f>
        <v>43097.25</v>
      </c>
      <c r="T658" s="9">
        <f>(((K658/60)/60)/24)+DATE(1970,1,1)</f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>
        <f>IF(G659 = 0, 0, E659/G659)</f>
        <v>58.857142857142854</v>
      </c>
      <c r="Q659" t="str">
        <f>LEFT(N659,FIND("/",N659) - 1)</f>
        <v>film &amp; video</v>
      </c>
      <c r="R659" t="str">
        <f>MID(N659, FIND("/", N659) + 1, LEN(N659))</f>
        <v>science fiction</v>
      </c>
      <c r="S659" s="9">
        <f>(((J659/60)/60)/24)+DATE(1970,1,1)</f>
        <v>43096.25</v>
      </c>
      <c r="T659" s="9">
        <f>(((K659/60)/60)/24)+DATE(1970,1,1)</f>
        <v>43112.25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>
        <f>IF(G660 = 0, 0, E660/G660)</f>
        <v>81.010256410256417</v>
      </c>
      <c r="Q660" t="str">
        <f>LEFT(N660,FIND("/",N660) - 1)</f>
        <v>music</v>
      </c>
      <c r="R660" t="str">
        <f>MID(N660, FIND("/", N660) + 1, LEN(N660))</f>
        <v>rock</v>
      </c>
      <c r="S660" s="9">
        <f>(((J660/60)/60)/24)+DATE(1970,1,1)</f>
        <v>42246.208333333328</v>
      </c>
      <c r="T660" s="9">
        <f>(((K660/60)/60)/24)+DATE(1970,1,1)</f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>
        <f>IF(G661 = 0, 0, E661/G661)</f>
        <v>76.013333333333335</v>
      </c>
      <c r="Q661" t="str">
        <f>LEFT(N661,FIND("/",N661) - 1)</f>
        <v>film &amp; video</v>
      </c>
      <c r="R661" t="str">
        <f>MID(N661, FIND("/", N661) + 1, LEN(N661))</f>
        <v>documentary</v>
      </c>
      <c r="S661" s="9">
        <f>(((J661/60)/60)/24)+DATE(1970,1,1)</f>
        <v>40570.25</v>
      </c>
      <c r="T661" s="9">
        <f>(((K661/60)/60)/24)+DATE(1970,1,1)</f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>
        <f>IF(G662 = 0, 0, E662/G662)</f>
        <v>96.597402597402592</v>
      </c>
      <c r="Q662" t="str">
        <f>LEFT(N662,FIND("/",N662) - 1)</f>
        <v>theater</v>
      </c>
      <c r="R662" t="str">
        <f>MID(N662, FIND("/", N662) + 1, LEN(N662))</f>
        <v>plays</v>
      </c>
      <c r="S662" s="9">
        <f>(((J662/60)/60)/24)+DATE(1970,1,1)</f>
        <v>42237.208333333328</v>
      </c>
      <c r="T662" s="9">
        <f>(((K662/60)/60)/24)+DATE(1970,1,1)</f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>
        <f>IF(G663 = 0, 0, E663/G663)</f>
        <v>76.957446808510639</v>
      </c>
      <c r="Q663" t="str">
        <f>LEFT(N663,FIND("/",N663) - 1)</f>
        <v>music</v>
      </c>
      <c r="R663" t="str">
        <f>MID(N663, FIND("/", N663) + 1, LEN(N663))</f>
        <v>jazz</v>
      </c>
      <c r="S663" s="9">
        <f>(((J663/60)/60)/24)+DATE(1970,1,1)</f>
        <v>40996.208333333336</v>
      </c>
      <c r="T663" s="9">
        <f>(((K663/60)/60)/24)+DATE(1970,1,1)</f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>
        <f>IF(G664 = 0, 0, E664/G664)</f>
        <v>67.984732824427482</v>
      </c>
      <c r="Q664" t="str">
        <f>LEFT(N664,FIND("/",N664) - 1)</f>
        <v>theater</v>
      </c>
      <c r="R664" t="str">
        <f>MID(N664, FIND("/", N664) + 1, LEN(N664))</f>
        <v>plays</v>
      </c>
      <c r="S664" s="9">
        <f>(((J664/60)/60)/24)+DATE(1970,1,1)</f>
        <v>43443.25</v>
      </c>
      <c r="T664" s="9">
        <f>(((K664/60)/60)/24)+DATE(1970,1,1)</f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>
        <f>IF(G665 = 0, 0, E665/G665)</f>
        <v>88.781609195402297</v>
      </c>
      <c r="Q665" t="str">
        <f>LEFT(N665,FIND("/",N665) - 1)</f>
        <v>theater</v>
      </c>
      <c r="R665" t="str">
        <f>MID(N665, FIND("/", N665) + 1, LEN(N665))</f>
        <v>plays</v>
      </c>
      <c r="S665" s="9">
        <f>(((J665/60)/60)/24)+DATE(1970,1,1)</f>
        <v>40458.208333333336</v>
      </c>
      <c r="T665" s="9">
        <f>(((K665/60)/60)/24)+DATE(1970,1,1)</f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>
        <f>IF(G666 = 0, 0, E666/G666)</f>
        <v>24.99623706491063</v>
      </c>
      <c r="Q666" t="str">
        <f>LEFT(N666,FIND("/",N666) - 1)</f>
        <v>music</v>
      </c>
      <c r="R666" t="str">
        <f>MID(N666, FIND("/", N666) + 1, LEN(N666))</f>
        <v>jazz</v>
      </c>
      <c r="S666" s="9">
        <f>(((J666/60)/60)/24)+DATE(1970,1,1)</f>
        <v>40959.25</v>
      </c>
      <c r="T666" s="9">
        <f>(((K666/60)/60)/24)+DATE(1970,1,1)</f>
        <v>40969.25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>
        <f>IF(G667 = 0, 0, E667/G667)</f>
        <v>44.922794117647058</v>
      </c>
      <c r="Q667" t="str">
        <f>LEFT(N667,FIND("/",N667) - 1)</f>
        <v>film &amp; video</v>
      </c>
      <c r="R667" t="str">
        <f>MID(N667, FIND("/", N667) + 1, LEN(N667))</f>
        <v>documentary</v>
      </c>
      <c r="S667" s="9">
        <f>(((J667/60)/60)/24)+DATE(1970,1,1)</f>
        <v>40733.208333333336</v>
      </c>
      <c r="T667" s="9">
        <f>(((K667/60)/60)/24)+DATE(1970,1,1)</f>
        <v>40747.208333333336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>
        <f>IF(G668 = 0, 0, E668/G668)</f>
        <v>79.400000000000006</v>
      </c>
      <c r="Q668" t="str">
        <f>LEFT(N668,FIND("/",N668) - 1)</f>
        <v>theater</v>
      </c>
      <c r="R668" t="str">
        <f>MID(N668, FIND("/", N668) + 1, LEN(N668))</f>
        <v>plays</v>
      </c>
      <c r="S668" s="9">
        <f>(((J668/60)/60)/24)+DATE(1970,1,1)</f>
        <v>41516.208333333336</v>
      </c>
      <c r="T668" s="9">
        <f>(((K668/60)/60)/24)+DATE(1970,1,1)</f>
        <v>41522.208333333336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>
        <f>IF(G669 = 0, 0, E669/G669)</f>
        <v>29.009546539379475</v>
      </c>
      <c r="Q669" t="str">
        <f>LEFT(N669,FIND("/",N669) - 1)</f>
        <v>journalism</v>
      </c>
      <c r="R669" t="str">
        <f>MID(N669, FIND("/", N669) + 1, LEN(N669))</f>
        <v>audio</v>
      </c>
      <c r="S669" s="9">
        <f>(((J669/60)/60)/24)+DATE(1970,1,1)</f>
        <v>41892.208333333336</v>
      </c>
      <c r="T669" s="9">
        <f>(((K669/60)/60)/24)+DATE(1970,1,1)</f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>
        <f>IF(G670 = 0, 0, E670/G670)</f>
        <v>73.59210526315789</v>
      </c>
      <c r="Q670" t="str">
        <f>LEFT(N670,FIND("/",N670) - 1)</f>
        <v>theater</v>
      </c>
      <c r="R670" t="str">
        <f>MID(N670, FIND("/", N670) + 1, LEN(N670))</f>
        <v>plays</v>
      </c>
      <c r="S670" s="9">
        <f>(((J670/60)/60)/24)+DATE(1970,1,1)</f>
        <v>41122.208333333336</v>
      </c>
      <c r="T670" s="9">
        <f>(((K670/60)/60)/24)+DATE(1970,1,1)</f>
        <v>41134.208333333336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>
        <f>IF(G671 = 0, 0, E671/G671)</f>
        <v>107.97038864898211</v>
      </c>
      <c r="Q671" t="str">
        <f>LEFT(N671,FIND("/",N671) - 1)</f>
        <v>theater</v>
      </c>
      <c r="R671" t="str">
        <f>MID(N671, FIND("/", N671) + 1, LEN(N671))</f>
        <v>plays</v>
      </c>
      <c r="S671" s="9">
        <f>(((J671/60)/60)/24)+DATE(1970,1,1)</f>
        <v>42912.208333333328</v>
      </c>
      <c r="T671" s="9">
        <f>(((K671/60)/60)/24)+DATE(1970,1,1)</f>
        <v>42921.208333333328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>
        <f>IF(G672 = 0, 0, E672/G672)</f>
        <v>68.987284287011803</v>
      </c>
      <c r="Q672" t="str">
        <f>LEFT(N672,FIND("/",N672) - 1)</f>
        <v>music</v>
      </c>
      <c r="R672" t="str">
        <f>MID(N672, FIND("/", N672) + 1, LEN(N672))</f>
        <v>indie rock</v>
      </c>
      <c r="S672" s="9">
        <f>(((J672/60)/60)/24)+DATE(1970,1,1)</f>
        <v>42425.25</v>
      </c>
      <c r="T672" s="9">
        <f>(((K672/60)/60)/24)+DATE(1970,1,1)</f>
        <v>42437.25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>
        <f>IF(G673 = 0, 0, E673/G673)</f>
        <v>111.02236719478098</v>
      </c>
      <c r="Q673" t="str">
        <f>LEFT(N673,FIND("/",N673) - 1)</f>
        <v>theater</v>
      </c>
      <c r="R673" t="str">
        <f>MID(N673, FIND("/", N673) + 1, LEN(N673))</f>
        <v>plays</v>
      </c>
      <c r="S673" s="9">
        <f>(((J673/60)/60)/24)+DATE(1970,1,1)</f>
        <v>40390.208333333336</v>
      </c>
      <c r="T673" s="9">
        <f>(((K673/60)/60)/24)+DATE(1970,1,1)</f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>
        <f>IF(G674 = 0, 0, E674/G674)</f>
        <v>24.997515808491418</v>
      </c>
      <c r="Q674" t="str">
        <f>LEFT(N674,FIND("/",N674) - 1)</f>
        <v>theater</v>
      </c>
      <c r="R674" t="str">
        <f>MID(N674, FIND("/", N674) + 1, LEN(N674))</f>
        <v>plays</v>
      </c>
      <c r="S674" s="9">
        <f>(((J674/60)/60)/24)+DATE(1970,1,1)</f>
        <v>43180.208333333328</v>
      </c>
      <c r="T674" s="9">
        <f>(((K674/60)/60)/24)+DATE(1970,1,1)</f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>
        <f>IF(G675 = 0, 0, E675/G675)</f>
        <v>42.155172413793103</v>
      </c>
      <c r="Q675" t="str">
        <f>LEFT(N675,FIND("/",N675) - 1)</f>
        <v>music</v>
      </c>
      <c r="R675" t="str">
        <f>MID(N675, FIND("/", N675) + 1, LEN(N675))</f>
        <v>indie rock</v>
      </c>
      <c r="S675" s="9">
        <f>(((J675/60)/60)/24)+DATE(1970,1,1)</f>
        <v>42475.208333333328</v>
      </c>
      <c r="T675" s="9">
        <f>(((K675/60)/60)/24)+DATE(1970,1,1)</f>
        <v>42496.208333333328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>
        <f>IF(G676 = 0, 0, E676/G676)</f>
        <v>47.003284072249592</v>
      </c>
      <c r="Q676" t="str">
        <f>LEFT(N676,FIND("/",N676) - 1)</f>
        <v>photography</v>
      </c>
      <c r="R676" t="str">
        <f>MID(N676, FIND("/", N676) + 1, LEN(N676))</f>
        <v>photography books</v>
      </c>
      <c r="S676" s="9">
        <f>(((J676/60)/60)/24)+DATE(1970,1,1)</f>
        <v>40774.208333333336</v>
      </c>
      <c r="T676" s="9">
        <f>(((K676/60)/60)/24)+DATE(1970,1,1)</f>
        <v>40821.208333333336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>
        <f>IF(G677 = 0, 0, E677/G677)</f>
        <v>36.0392749244713</v>
      </c>
      <c r="Q677" t="str">
        <f>LEFT(N677,FIND("/",N677) - 1)</f>
        <v>journalism</v>
      </c>
      <c r="R677" t="str">
        <f>MID(N677, FIND("/", N677) + 1, LEN(N677))</f>
        <v>audio</v>
      </c>
      <c r="S677" s="9">
        <f>(((J677/60)/60)/24)+DATE(1970,1,1)</f>
        <v>43719.208333333328</v>
      </c>
      <c r="T677" s="9">
        <f>(((K677/60)/60)/24)+DATE(1970,1,1)</f>
        <v>43726.208333333328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>
        <f>IF(G678 = 0, 0, E678/G678)</f>
        <v>101.03760683760684</v>
      </c>
      <c r="Q678" t="str">
        <f>LEFT(N678,FIND("/",N678) - 1)</f>
        <v>photography</v>
      </c>
      <c r="R678" t="str">
        <f>MID(N678, FIND("/", N678) + 1, LEN(N678))</f>
        <v>photography books</v>
      </c>
      <c r="S678" s="9">
        <f>(((J678/60)/60)/24)+DATE(1970,1,1)</f>
        <v>41178.208333333336</v>
      </c>
      <c r="T678" s="9">
        <f>(((K678/60)/60)/24)+DATE(1970,1,1)</f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>
        <f>IF(G679 = 0, 0, E679/G679)</f>
        <v>39.927927927927925</v>
      </c>
      <c r="Q679" t="str">
        <f>LEFT(N679,FIND("/",N679) - 1)</f>
        <v>publishing</v>
      </c>
      <c r="R679" t="str">
        <f>MID(N679, FIND("/", N679) + 1, LEN(N679))</f>
        <v>fiction</v>
      </c>
      <c r="S679" s="9">
        <f>(((J679/60)/60)/24)+DATE(1970,1,1)</f>
        <v>42561.208333333328</v>
      </c>
      <c r="T679" s="9">
        <f>(((K679/60)/60)/24)+DATE(1970,1,1)</f>
        <v>42611.208333333328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>
        <f>IF(G680 = 0, 0, E680/G680)</f>
        <v>83.158139534883716</v>
      </c>
      <c r="Q680" t="str">
        <f>LEFT(N680,FIND("/",N680) - 1)</f>
        <v>film &amp; video</v>
      </c>
      <c r="R680" t="str">
        <f>MID(N680, FIND("/", N680) + 1, LEN(N680))</f>
        <v>drama</v>
      </c>
      <c r="S680" s="9">
        <f>(((J680/60)/60)/24)+DATE(1970,1,1)</f>
        <v>43484.25</v>
      </c>
      <c r="T680" s="9">
        <f>(((K680/60)/60)/24)+DATE(1970,1,1)</f>
        <v>43486.25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>
        <f>IF(G681 = 0, 0, E681/G681)</f>
        <v>39.97520661157025</v>
      </c>
      <c r="Q681" t="str">
        <f>LEFT(N681,FIND("/",N681) - 1)</f>
        <v>food</v>
      </c>
      <c r="R681" t="str">
        <f>MID(N681, FIND("/", N681) + 1, LEN(N681))</f>
        <v>food trucks</v>
      </c>
      <c r="S681" s="9">
        <f>(((J681/60)/60)/24)+DATE(1970,1,1)</f>
        <v>43756.208333333328</v>
      </c>
      <c r="T681" s="9">
        <f>(((K681/60)/60)/24)+DATE(1970,1,1)</f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>
        <f>IF(G682 = 0, 0, E682/G682)</f>
        <v>47.993908629441627</v>
      </c>
      <c r="Q682" t="str">
        <f>LEFT(N682,FIND("/",N682) - 1)</f>
        <v>games</v>
      </c>
      <c r="R682" t="str">
        <f>MID(N682, FIND("/", N682) + 1, LEN(N682))</f>
        <v>mobile games</v>
      </c>
      <c r="S682" s="9">
        <f>(((J682/60)/60)/24)+DATE(1970,1,1)</f>
        <v>43813.25</v>
      </c>
      <c r="T682" s="9">
        <f>(((K682/60)/60)/24)+DATE(1970,1,1)</f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>
        <f>IF(G683 = 0, 0, E683/G683)</f>
        <v>95.978877489438744</v>
      </c>
      <c r="Q683" t="str">
        <f>LEFT(N683,FIND("/",N683) - 1)</f>
        <v>theater</v>
      </c>
      <c r="R683" t="str">
        <f>MID(N683, FIND("/", N683) + 1, LEN(N683))</f>
        <v>plays</v>
      </c>
      <c r="S683" s="9">
        <f>(((J683/60)/60)/24)+DATE(1970,1,1)</f>
        <v>40898.25</v>
      </c>
      <c r="T683" s="9">
        <f>(((K683/60)/60)/24)+DATE(1970,1,1)</f>
        <v>40904.25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>
        <f>IF(G684 = 0, 0, E684/G684)</f>
        <v>78.728155339805824</v>
      </c>
      <c r="Q684" t="str">
        <f>LEFT(N684,FIND("/",N684) - 1)</f>
        <v>theater</v>
      </c>
      <c r="R684" t="str">
        <f>MID(N684, FIND("/", N684) + 1, LEN(N684))</f>
        <v>plays</v>
      </c>
      <c r="S684" s="9">
        <f>(((J684/60)/60)/24)+DATE(1970,1,1)</f>
        <v>41619.25</v>
      </c>
      <c r="T684" s="9">
        <f>(((K684/60)/60)/24)+DATE(1970,1,1)</f>
        <v>41628.25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>
        <f>IF(G685 = 0, 0, E685/G685)</f>
        <v>56.081632653061227</v>
      </c>
      <c r="Q685" t="str">
        <f>LEFT(N685,FIND("/",N685) - 1)</f>
        <v>theater</v>
      </c>
      <c r="R685" t="str">
        <f>MID(N685, FIND("/", N685) + 1, LEN(N685))</f>
        <v>plays</v>
      </c>
      <c r="S685" s="9">
        <f>(((J685/60)/60)/24)+DATE(1970,1,1)</f>
        <v>43359.208333333328</v>
      </c>
      <c r="T685" s="9">
        <f>(((K685/60)/60)/24)+DATE(1970,1,1)</f>
        <v>43361.208333333328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>
        <f>IF(G686 = 0, 0, E686/G686)</f>
        <v>69.090909090909093</v>
      </c>
      <c r="Q686" t="str">
        <f>LEFT(N686,FIND("/",N686) - 1)</f>
        <v>publishing</v>
      </c>
      <c r="R686" t="str">
        <f>MID(N686, FIND("/", N686) + 1, LEN(N686))</f>
        <v>nonfiction</v>
      </c>
      <c r="S686" s="9">
        <f>(((J686/60)/60)/24)+DATE(1970,1,1)</f>
        <v>40358.208333333336</v>
      </c>
      <c r="T686" s="9">
        <f>(((K686/60)/60)/24)+DATE(1970,1,1)</f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>
        <f>IF(G687 = 0, 0, E687/G687)</f>
        <v>102.05291576673866</v>
      </c>
      <c r="Q687" t="str">
        <f>LEFT(N687,FIND("/",N687) - 1)</f>
        <v>theater</v>
      </c>
      <c r="R687" t="str">
        <f>MID(N687, FIND("/", N687) + 1, LEN(N687))</f>
        <v>plays</v>
      </c>
      <c r="S687" s="9">
        <f>(((J687/60)/60)/24)+DATE(1970,1,1)</f>
        <v>42239.208333333328</v>
      </c>
      <c r="T687" s="9">
        <f>(((K687/60)/60)/24)+DATE(1970,1,1)</f>
        <v>42263.208333333328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>
        <f>IF(G688 = 0, 0, E688/G688)</f>
        <v>107.32089552238806</v>
      </c>
      <c r="Q688" t="str">
        <f>LEFT(N688,FIND("/",N688) - 1)</f>
        <v>technology</v>
      </c>
      <c r="R688" t="str">
        <f>MID(N688, FIND("/", N688) + 1, LEN(N688))</f>
        <v>wearables</v>
      </c>
      <c r="S688" s="9">
        <f>(((J688/60)/60)/24)+DATE(1970,1,1)</f>
        <v>43186.208333333328</v>
      </c>
      <c r="T688" s="9">
        <f>(((K688/60)/60)/24)+DATE(1970,1,1)</f>
        <v>43197.208333333328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>
        <f>IF(G689 = 0, 0, E689/G689)</f>
        <v>51.970260223048328</v>
      </c>
      <c r="Q689" t="str">
        <f>LEFT(N689,FIND("/",N689) - 1)</f>
        <v>theater</v>
      </c>
      <c r="R689" t="str">
        <f>MID(N689, FIND("/", N689) + 1, LEN(N689))</f>
        <v>plays</v>
      </c>
      <c r="S689" s="9">
        <f>(((J689/60)/60)/24)+DATE(1970,1,1)</f>
        <v>42806.25</v>
      </c>
      <c r="T689" s="9">
        <f>(((K689/60)/60)/24)+DATE(1970,1,1)</f>
        <v>42809.208333333328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>
        <f>IF(G690 = 0, 0, E690/G690)</f>
        <v>71.137142857142862</v>
      </c>
      <c r="Q690" t="str">
        <f>LEFT(N690,FIND("/",N690) - 1)</f>
        <v>film &amp; video</v>
      </c>
      <c r="R690" t="str">
        <f>MID(N690, FIND("/", N690) + 1, LEN(N690))</f>
        <v>television</v>
      </c>
      <c r="S690" s="9">
        <f>(((J690/60)/60)/24)+DATE(1970,1,1)</f>
        <v>43475.25</v>
      </c>
      <c r="T690" s="9">
        <f>(((K690/60)/60)/24)+DATE(1970,1,1)</f>
        <v>43491.25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>
        <f>IF(G691 = 0, 0, E691/G691)</f>
        <v>106.49275362318841</v>
      </c>
      <c r="Q691" t="str">
        <f>LEFT(N691,FIND("/",N691) - 1)</f>
        <v>technology</v>
      </c>
      <c r="R691" t="str">
        <f>MID(N691, FIND("/", N691) + 1, LEN(N691))</f>
        <v>web</v>
      </c>
      <c r="S691" s="9">
        <f>(((J691/60)/60)/24)+DATE(1970,1,1)</f>
        <v>41576.208333333336</v>
      </c>
      <c r="T691" s="9">
        <f>(((K691/60)/60)/24)+DATE(1970,1,1)</f>
        <v>41588.25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>
        <f>IF(G692 = 0, 0, E692/G692)</f>
        <v>42.93684210526316</v>
      </c>
      <c r="Q692" t="str">
        <f>LEFT(N692,FIND("/",N692) - 1)</f>
        <v>film &amp; video</v>
      </c>
      <c r="R692" t="str">
        <f>MID(N692, FIND("/", N692) + 1, LEN(N692))</f>
        <v>documentary</v>
      </c>
      <c r="S692" s="9">
        <f>(((J692/60)/60)/24)+DATE(1970,1,1)</f>
        <v>40874.25</v>
      </c>
      <c r="T692" s="9">
        <f>(((K692/60)/60)/24)+DATE(1970,1,1)</f>
        <v>40880.25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>
        <f>IF(G693 = 0, 0, E693/G693)</f>
        <v>30.037974683544302</v>
      </c>
      <c r="Q693" t="str">
        <f>LEFT(N693,FIND("/",N693) - 1)</f>
        <v>film &amp; video</v>
      </c>
      <c r="R693" t="str">
        <f>MID(N693, FIND("/", N693) + 1, LEN(N693))</f>
        <v>documentary</v>
      </c>
      <c r="S693" s="9">
        <f>(((J693/60)/60)/24)+DATE(1970,1,1)</f>
        <v>41185.208333333336</v>
      </c>
      <c r="T693" s="9">
        <f>(((K693/60)/60)/24)+DATE(1970,1,1)</f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>
        <f>IF(G694 = 0, 0, E694/G694)</f>
        <v>70.623376623376629</v>
      </c>
      <c r="Q694" t="str">
        <f>LEFT(N694,FIND("/",N694) - 1)</f>
        <v>music</v>
      </c>
      <c r="R694" t="str">
        <f>MID(N694, FIND("/", N694) + 1, LEN(N694))</f>
        <v>rock</v>
      </c>
      <c r="S694" s="9">
        <f>(((J694/60)/60)/24)+DATE(1970,1,1)</f>
        <v>43655.208333333328</v>
      </c>
      <c r="T694" s="9">
        <f>(((K694/60)/60)/24)+DATE(1970,1,1)</f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>
        <f>IF(G695 = 0, 0, E695/G695)</f>
        <v>66.016018306636155</v>
      </c>
      <c r="Q695" t="str">
        <f>LEFT(N695,FIND("/",N695) - 1)</f>
        <v>theater</v>
      </c>
      <c r="R695" t="str">
        <f>MID(N695, FIND("/", N695) + 1, LEN(N695))</f>
        <v>plays</v>
      </c>
      <c r="S695" s="9">
        <f>(((J695/60)/60)/24)+DATE(1970,1,1)</f>
        <v>43025.208333333328</v>
      </c>
      <c r="T695" s="9">
        <f>(((K695/60)/60)/24)+DATE(1970,1,1)</f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>
        <f>IF(G696 = 0, 0, E696/G696)</f>
        <v>96.911392405063296</v>
      </c>
      <c r="Q696" t="str">
        <f>LEFT(N696,FIND("/",N696) - 1)</f>
        <v>theater</v>
      </c>
      <c r="R696" t="str">
        <f>MID(N696, FIND("/", N696) + 1, LEN(N696))</f>
        <v>plays</v>
      </c>
      <c r="S696" s="9">
        <f>(((J696/60)/60)/24)+DATE(1970,1,1)</f>
        <v>43066.25</v>
      </c>
      <c r="T696" s="9">
        <f>(((K696/60)/60)/24)+DATE(1970,1,1)</f>
        <v>43103.25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>
        <f>IF(G697 = 0, 0, E697/G697)</f>
        <v>62.867346938775512</v>
      </c>
      <c r="Q697" t="str">
        <f>LEFT(N697,FIND("/",N697) - 1)</f>
        <v>music</v>
      </c>
      <c r="R697" t="str">
        <f>MID(N697, FIND("/", N697) + 1, LEN(N697))</f>
        <v>rock</v>
      </c>
      <c r="S697" s="9">
        <f>(((J697/60)/60)/24)+DATE(1970,1,1)</f>
        <v>42322.25</v>
      </c>
      <c r="T697" s="9">
        <f>(((K697/60)/60)/24)+DATE(1970,1,1)</f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>
        <f>IF(G698 = 0, 0, E698/G698)</f>
        <v>108.98537682789652</v>
      </c>
      <c r="Q698" t="str">
        <f>LEFT(N698,FIND("/",N698) - 1)</f>
        <v>theater</v>
      </c>
      <c r="R698" t="str">
        <f>MID(N698, FIND("/", N698) + 1, LEN(N698))</f>
        <v>plays</v>
      </c>
      <c r="S698" s="9">
        <f>(((J698/60)/60)/24)+DATE(1970,1,1)</f>
        <v>42114.208333333328</v>
      </c>
      <c r="T698" s="9">
        <f>(((K698/60)/60)/24)+DATE(1970,1,1)</f>
        <v>42115.208333333328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>
        <f>IF(G699 = 0, 0, E699/G699)</f>
        <v>26.999314599040439</v>
      </c>
      <c r="Q699" t="str">
        <f>LEFT(N699,FIND("/",N699) - 1)</f>
        <v>music</v>
      </c>
      <c r="R699" t="str">
        <f>MID(N699, FIND("/", N699) + 1, LEN(N699))</f>
        <v>electric music</v>
      </c>
      <c r="S699" s="9">
        <f>(((J699/60)/60)/24)+DATE(1970,1,1)</f>
        <v>43190.208333333328</v>
      </c>
      <c r="T699" s="9">
        <f>(((K699/60)/60)/24)+DATE(1970,1,1)</f>
        <v>43192.208333333328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>
        <f>IF(G700 = 0, 0, E700/G700)</f>
        <v>65.004147943311438</v>
      </c>
      <c r="Q700" t="str">
        <f>LEFT(N700,FIND("/",N700) - 1)</f>
        <v>technology</v>
      </c>
      <c r="R700" t="str">
        <f>MID(N700, FIND("/", N700) + 1, LEN(N700))</f>
        <v>wearables</v>
      </c>
      <c r="S700" s="9">
        <f>(((J700/60)/60)/24)+DATE(1970,1,1)</f>
        <v>40871.25</v>
      </c>
      <c r="T700" s="9">
        <f>(((K700/60)/60)/24)+DATE(1970,1,1)</f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>
        <f>IF(G701 = 0, 0, E701/G701)</f>
        <v>111.51785714285714</v>
      </c>
      <c r="Q701" t="str">
        <f>LEFT(N701,FIND("/",N701) - 1)</f>
        <v>film &amp; video</v>
      </c>
      <c r="R701" t="str">
        <f>MID(N701, FIND("/", N701) + 1, LEN(N701))</f>
        <v>drama</v>
      </c>
      <c r="S701" s="9">
        <f>(((J701/60)/60)/24)+DATE(1970,1,1)</f>
        <v>43641.208333333328</v>
      </c>
      <c r="T701" s="9">
        <f>(((K701/60)/60)/24)+DATE(1970,1,1)</f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>
        <f>IF(G702 = 0, 0, E702/G702)</f>
        <v>3</v>
      </c>
      <c r="Q702" t="str">
        <f>LEFT(N702,FIND("/",N702) - 1)</f>
        <v>technology</v>
      </c>
      <c r="R702" t="str">
        <f>MID(N702, FIND("/", N702) + 1, LEN(N702))</f>
        <v>wearables</v>
      </c>
      <c r="S702" s="9">
        <f>(((J702/60)/60)/24)+DATE(1970,1,1)</f>
        <v>40203.25</v>
      </c>
      <c r="T702" s="9">
        <f>(((K702/60)/60)/24)+DATE(1970,1,1)</f>
        <v>40218.25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>
        <f>IF(G703 = 0, 0, E703/G703)</f>
        <v>110.99268292682927</v>
      </c>
      <c r="Q703" t="str">
        <f>LEFT(N703,FIND("/",N703) - 1)</f>
        <v>theater</v>
      </c>
      <c r="R703" t="str">
        <f>MID(N703, FIND("/", N703) + 1, LEN(N703))</f>
        <v>plays</v>
      </c>
      <c r="S703" s="9">
        <f>(((J703/60)/60)/24)+DATE(1970,1,1)</f>
        <v>40629.208333333336</v>
      </c>
      <c r="T703" s="9">
        <f>(((K703/60)/60)/24)+DATE(1970,1,1)</f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>
        <f>IF(G704 = 0, 0, E704/G704)</f>
        <v>56.746987951807228</v>
      </c>
      <c r="Q704" t="str">
        <f>LEFT(N704,FIND("/",N704) - 1)</f>
        <v>technology</v>
      </c>
      <c r="R704" t="str">
        <f>MID(N704, FIND("/", N704) + 1, LEN(N704))</f>
        <v>wearables</v>
      </c>
      <c r="S704" s="9">
        <f>(((J704/60)/60)/24)+DATE(1970,1,1)</f>
        <v>41477.208333333336</v>
      </c>
      <c r="T704" s="9">
        <f>(((K704/60)/60)/24)+DATE(1970,1,1)</f>
        <v>41482.208333333336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>
        <f>IF(G705 = 0, 0, E705/G705)</f>
        <v>97.020608439646708</v>
      </c>
      <c r="Q705" t="str">
        <f>LEFT(N705,FIND("/",N705) - 1)</f>
        <v>publishing</v>
      </c>
      <c r="R705" t="str">
        <f>MID(N705, FIND("/", N705) + 1, LEN(N705))</f>
        <v>translations</v>
      </c>
      <c r="S705" s="9">
        <f>(((J705/60)/60)/24)+DATE(1970,1,1)</f>
        <v>41020.208333333336</v>
      </c>
      <c r="T705" s="9">
        <f>(((K705/60)/60)/24)+DATE(1970,1,1)</f>
        <v>41037.208333333336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>
        <f>IF(G706 = 0, 0, E706/G706)</f>
        <v>92.08620689655173</v>
      </c>
      <c r="Q706" t="str">
        <f>LEFT(N706,FIND("/",N706) - 1)</f>
        <v>film &amp; video</v>
      </c>
      <c r="R706" t="str">
        <f>MID(N706, FIND("/", N706) + 1, LEN(N706))</f>
        <v>animation</v>
      </c>
      <c r="S706" s="9">
        <f>(((J706/60)/60)/24)+DATE(1970,1,1)</f>
        <v>42555.208333333328</v>
      </c>
      <c r="T706" s="9">
        <f>(((K706/60)/60)/24)+DATE(1970,1,1)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>
        <f>IF(G707 = 0, 0, E707/G707)</f>
        <v>82.986666666666665</v>
      </c>
      <c r="Q707" t="str">
        <f>LEFT(N707,FIND("/",N707) - 1)</f>
        <v>publishing</v>
      </c>
      <c r="R707" t="str">
        <f>MID(N707, FIND("/", N707) + 1, LEN(N707))</f>
        <v>nonfiction</v>
      </c>
      <c r="S707" s="9">
        <f>(((J707/60)/60)/24)+DATE(1970,1,1)</f>
        <v>41619.25</v>
      </c>
      <c r="T707" s="9">
        <f>(((K707/60)/60)/24)+DATE(1970,1,1)</f>
        <v>41623.25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>
        <f>IF(G708 = 0, 0, E708/G708)</f>
        <v>103.03791821561339</v>
      </c>
      <c r="Q708" t="str">
        <f>LEFT(N708,FIND("/",N708) - 1)</f>
        <v>technology</v>
      </c>
      <c r="R708" t="str">
        <f>MID(N708, FIND("/", N708) + 1, LEN(N708))</f>
        <v>web</v>
      </c>
      <c r="S708" s="9">
        <f>(((J708/60)/60)/24)+DATE(1970,1,1)</f>
        <v>43471.25</v>
      </c>
      <c r="T708" s="9">
        <f>(((K708/60)/60)/24)+DATE(1970,1,1)</f>
        <v>43479.25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>
        <f>IF(G709 = 0, 0, E709/G709)</f>
        <v>68.922619047619051</v>
      </c>
      <c r="Q709" t="str">
        <f>LEFT(N709,FIND("/",N709) - 1)</f>
        <v>film &amp; video</v>
      </c>
      <c r="R709" t="str">
        <f>MID(N709, FIND("/", N709) + 1, LEN(N709))</f>
        <v>drama</v>
      </c>
      <c r="S709" s="9">
        <f>(((J709/60)/60)/24)+DATE(1970,1,1)</f>
        <v>43442.25</v>
      </c>
      <c r="T709" s="9">
        <f>(((K709/60)/60)/24)+DATE(1970,1,1)</f>
        <v>43478.25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>
        <f>IF(G710 = 0, 0, E710/G710)</f>
        <v>87.737226277372258</v>
      </c>
      <c r="Q710" t="str">
        <f>LEFT(N710,FIND("/",N710) - 1)</f>
        <v>theater</v>
      </c>
      <c r="R710" t="str">
        <f>MID(N710, FIND("/", N710) + 1, LEN(N710))</f>
        <v>plays</v>
      </c>
      <c r="S710" s="9">
        <f>(((J710/60)/60)/24)+DATE(1970,1,1)</f>
        <v>42877.208333333328</v>
      </c>
      <c r="T710" s="9">
        <f>(((K710/60)/60)/24)+DATE(1970,1,1)</f>
        <v>42887.208333333328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>
        <f>IF(G711 = 0, 0, E711/G711)</f>
        <v>75.021505376344081</v>
      </c>
      <c r="Q711" t="str">
        <f>LEFT(N711,FIND("/",N711) - 1)</f>
        <v>theater</v>
      </c>
      <c r="R711" t="str">
        <f>MID(N711, FIND("/", N711) + 1, LEN(N711))</f>
        <v>plays</v>
      </c>
      <c r="S711" s="9">
        <f>(((J711/60)/60)/24)+DATE(1970,1,1)</f>
        <v>41018.208333333336</v>
      </c>
      <c r="T711" s="9">
        <f>(((K711/60)/60)/24)+DATE(1970,1,1)</f>
        <v>41025.208333333336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>
        <f>IF(G712 = 0, 0, E712/G712)</f>
        <v>50.863999999999997</v>
      </c>
      <c r="Q712" t="str">
        <f>LEFT(N712,FIND("/",N712) - 1)</f>
        <v>theater</v>
      </c>
      <c r="R712" t="str">
        <f>MID(N712, FIND("/", N712) + 1, LEN(N712))</f>
        <v>plays</v>
      </c>
      <c r="S712" s="9">
        <f>(((J712/60)/60)/24)+DATE(1970,1,1)</f>
        <v>43295.208333333328</v>
      </c>
      <c r="T712" s="9">
        <f>(((K712/60)/60)/24)+DATE(1970,1,1)</f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>
        <f>IF(G713 = 0, 0, E713/G713)</f>
        <v>90</v>
      </c>
      <c r="Q713" t="str">
        <f>LEFT(N713,FIND("/",N713) - 1)</f>
        <v>theater</v>
      </c>
      <c r="R713" t="str">
        <f>MID(N713, FIND("/", N713) + 1, LEN(N713))</f>
        <v>plays</v>
      </c>
      <c r="S713" s="9">
        <f>(((J713/60)/60)/24)+DATE(1970,1,1)</f>
        <v>42393.25</v>
      </c>
      <c r="T713" s="9">
        <f>(((K713/60)/60)/24)+DATE(1970,1,1)</f>
        <v>42395.25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>
        <f>IF(G714 = 0, 0, E714/G714)</f>
        <v>72.896039603960389</v>
      </c>
      <c r="Q714" t="str">
        <f>LEFT(N714,FIND("/",N714) - 1)</f>
        <v>theater</v>
      </c>
      <c r="R714" t="str">
        <f>MID(N714, FIND("/", N714) + 1, LEN(N714))</f>
        <v>plays</v>
      </c>
      <c r="S714" s="9">
        <f>(((J714/60)/60)/24)+DATE(1970,1,1)</f>
        <v>42559.208333333328</v>
      </c>
      <c r="T714" s="9">
        <f>(((K714/60)/60)/24)+DATE(1970,1,1)</f>
        <v>42600.208333333328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>
        <f>IF(G715 = 0, 0, E715/G715)</f>
        <v>108.48543689320388</v>
      </c>
      <c r="Q715" t="str">
        <f>LEFT(N715,FIND("/",N715) - 1)</f>
        <v>publishing</v>
      </c>
      <c r="R715" t="str">
        <f>MID(N715, FIND("/", N715) + 1, LEN(N715))</f>
        <v>radio &amp; podcasts</v>
      </c>
      <c r="S715" s="9">
        <f>(((J715/60)/60)/24)+DATE(1970,1,1)</f>
        <v>42604.208333333328</v>
      </c>
      <c r="T715" s="9">
        <f>(((K715/60)/60)/24)+DATE(1970,1,1)</f>
        <v>42616.208333333328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>
        <f>IF(G716 = 0, 0, E716/G716)</f>
        <v>101.98095238095237</v>
      </c>
      <c r="Q716" t="str">
        <f>LEFT(N716,FIND("/",N716) - 1)</f>
        <v>music</v>
      </c>
      <c r="R716" t="str">
        <f>MID(N716, FIND("/", N716) + 1, LEN(N716))</f>
        <v>rock</v>
      </c>
      <c r="S716" s="9">
        <f>(((J716/60)/60)/24)+DATE(1970,1,1)</f>
        <v>41870.208333333336</v>
      </c>
      <c r="T716" s="9">
        <f>(((K716/60)/60)/24)+DATE(1970,1,1)</f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>
        <f>IF(G717 = 0, 0, E717/G717)</f>
        <v>44.009146341463413</v>
      </c>
      <c r="Q717" t="str">
        <f>LEFT(N717,FIND("/",N717) - 1)</f>
        <v>games</v>
      </c>
      <c r="R717" t="str">
        <f>MID(N717, FIND("/", N717) + 1, LEN(N717))</f>
        <v>mobile games</v>
      </c>
      <c r="S717" s="9">
        <f>(((J717/60)/60)/24)+DATE(1970,1,1)</f>
        <v>40397.208333333336</v>
      </c>
      <c r="T717" s="9">
        <f>(((K717/60)/60)/24)+DATE(1970,1,1)</f>
        <v>40402.208333333336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>
        <f>IF(G718 = 0, 0, E718/G718)</f>
        <v>65.942675159235662</v>
      </c>
      <c r="Q718" t="str">
        <f>LEFT(N718,FIND("/",N718) - 1)</f>
        <v>theater</v>
      </c>
      <c r="R718" t="str">
        <f>MID(N718, FIND("/", N718) + 1, LEN(N718))</f>
        <v>plays</v>
      </c>
      <c r="S718" s="9">
        <f>(((J718/60)/60)/24)+DATE(1970,1,1)</f>
        <v>41465.208333333336</v>
      </c>
      <c r="T718" s="9">
        <f>(((K718/60)/60)/24)+DATE(1970,1,1)</f>
        <v>41493.208333333336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>
        <f>IF(G719 = 0, 0, E719/G719)</f>
        <v>24.987387387387386</v>
      </c>
      <c r="Q719" t="str">
        <f>LEFT(N719,FIND("/",N719) - 1)</f>
        <v>film &amp; video</v>
      </c>
      <c r="R719" t="str">
        <f>MID(N719, FIND("/", N719) + 1, LEN(N719))</f>
        <v>documentary</v>
      </c>
      <c r="S719" s="9">
        <f>(((J719/60)/60)/24)+DATE(1970,1,1)</f>
        <v>40777.208333333336</v>
      </c>
      <c r="T719" s="9">
        <f>(((K719/60)/60)/24)+DATE(1970,1,1)</f>
        <v>40798.208333333336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>
        <f>IF(G720 = 0, 0, E720/G720)</f>
        <v>28.003367003367003</v>
      </c>
      <c r="Q720" t="str">
        <f>LEFT(N720,FIND("/",N720) - 1)</f>
        <v>technology</v>
      </c>
      <c r="R720" t="str">
        <f>MID(N720, FIND("/", N720) + 1, LEN(N720))</f>
        <v>wearables</v>
      </c>
      <c r="S720" s="9">
        <f>(((J720/60)/60)/24)+DATE(1970,1,1)</f>
        <v>41442.208333333336</v>
      </c>
      <c r="T720" s="9">
        <f>(((K720/60)/60)/24)+DATE(1970,1,1)</f>
        <v>41468.208333333336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>
        <f>IF(G721 = 0, 0, E721/G721)</f>
        <v>85.829268292682926</v>
      </c>
      <c r="Q721" t="str">
        <f>LEFT(N721,FIND("/",N721) - 1)</f>
        <v>publishing</v>
      </c>
      <c r="R721" t="str">
        <f>MID(N721, FIND("/", N721) + 1, LEN(N721))</f>
        <v>fiction</v>
      </c>
      <c r="S721" s="9">
        <f>(((J721/60)/60)/24)+DATE(1970,1,1)</f>
        <v>41058.208333333336</v>
      </c>
      <c r="T721" s="9">
        <f>(((K721/60)/60)/24)+DATE(1970,1,1)</f>
        <v>41069.208333333336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>
        <f>IF(G722 = 0, 0, E722/G722)</f>
        <v>84.921052631578945</v>
      </c>
      <c r="Q722" t="str">
        <f>LEFT(N722,FIND("/",N722) - 1)</f>
        <v>theater</v>
      </c>
      <c r="R722" t="str">
        <f>MID(N722, FIND("/", N722) + 1, LEN(N722))</f>
        <v>plays</v>
      </c>
      <c r="S722" s="9">
        <f>(((J722/60)/60)/24)+DATE(1970,1,1)</f>
        <v>43152.25</v>
      </c>
      <c r="T722" s="9">
        <f>(((K722/60)/60)/24)+DATE(1970,1,1)</f>
        <v>43166.25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>
        <f>IF(G723 = 0, 0, E723/G723)</f>
        <v>90.483333333333334</v>
      </c>
      <c r="Q723" t="str">
        <f>LEFT(N723,FIND("/",N723) - 1)</f>
        <v>music</v>
      </c>
      <c r="R723" t="str">
        <f>MID(N723, FIND("/", N723) + 1, LEN(N723))</f>
        <v>rock</v>
      </c>
      <c r="S723" s="9">
        <f>(((J723/60)/60)/24)+DATE(1970,1,1)</f>
        <v>43194.208333333328</v>
      </c>
      <c r="T723" s="9">
        <f>(((K723/60)/60)/24)+DATE(1970,1,1)</f>
        <v>43200.208333333328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>
        <f>IF(G724 = 0, 0, E724/G724)</f>
        <v>25.00197628458498</v>
      </c>
      <c r="Q724" t="str">
        <f>LEFT(N724,FIND("/",N724) - 1)</f>
        <v>film &amp; video</v>
      </c>
      <c r="R724" t="str">
        <f>MID(N724, FIND("/", N724) + 1, LEN(N724))</f>
        <v>documentary</v>
      </c>
      <c r="S724" s="9">
        <f>(((J724/60)/60)/24)+DATE(1970,1,1)</f>
        <v>43045.25</v>
      </c>
      <c r="T724" s="9">
        <f>(((K724/60)/60)/24)+DATE(1970,1,1)</f>
        <v>43072.25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>
        <f>IF(G725 = 0, 0, E725/G725)</f>
        <v>92.013888888888886</v>
      </c>
      <c r="Q725" t="str">
        <f>LEFT(N725,FIND("/",N725) - 1)</f>
        <v>theater</v>
      </c>
      <c r="R725" t="str">
        <f>MID(N725, FIND("/", N725) + 1, LEN(N725))</f>
        <v>plays</v>
      </c>
      <c r="S725" s="9">
        <f>(((J725/60)/60)/24)+DATE(1970,1,1)</f>
        <v>42431.25</v>
      </c>
      <c r="T725" s="9">
        <f>(((K725/60)/60)/24)+DATE(1970,1,1)</f>
        <v>42452.208333333328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>
        <f>IF(G726 = 0, 0, E726/G726)</f>
        <v>93.066115702479337</v>
      </c>
      <c r="Q726" t="str">
        <f>LEFT(N726,FIND("/",N726) - 1)</f>
        <v>theater</v>
      </c>
      <c r="R726" t="str">
        <f>MID(N726, FIND("/", N726) + 1, LEN(N726))</f>
        <v>plays</v>
      </c>
      <c r="S726" s="9">
        <f>(((J726/60)/60)/24)+DATE(1970,1,1)</f>
        <v>41934.208333333336</v>
      </c>
      <c r="T726" s="9">
        <f>(((K726/60)/60)/24)+DATE(1970,1,1)</f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>
        <f>IF(G727 = 0, 0, E727/G727)</f>
        <v>61.008145363408524</v>
      </c>
      <c r="Q727" t="str">
        <f>LEFT(N727,FIND("/",N727) - 1)</f>
        <v>games</v>
      </c>
      <c r="R727" t="str">
        <f>MID(N727, FIND("/", N727) + 1, LEN(N727))</f>
        <v>mobile games</v>
      </c>
      <c r="S727" s="9">
        <f>(((J727/60)/60)/24)+DATE(1970,1,1)</f>
        <v>41958.25</v>
      </c>
      <c r="T727" s="9">
        <f>(((K727/60)/60)/24)+DATE(1970,1,1)</f>
        <v>41960.25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>
        <f>IF(G728 = 0, 0, E728/G728)</f>
        <v>92.036259541984734</v>
      </c>
      <c r="Q728" t="str">
        <f>LEFT(N728,FIND("/",N728) - 1)</f>
        <v>theater</v>
      </c>
      <c r="R728" t="str">
        <f>MID(N728, FIND("/", N728) + 1, LEN(N728))</f>
        <v>plays</v>
      </c>
      <c r="S728" s="9">
        <f>(((J728/60)/60)/24)+DATE(1970,1,1)</f>
        <v>40476.208333333336</v>
      </c>
      <c r="T728" s="9">
        <f>(((K728/60)/60)/24)+DATE(1970,1,1)</f>
        <v>40482.208333333336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>
        <f>IF(G729 = 0, 0, E729/G729)</f>
        <v>81.132596685082873</v>
      </c>
      <c r="Q729" t="str">
        <f>LEFT(N729,FIND("/",N729) - 1)</f>
        <v>technology</v>
      </c>
      <c r="R729" t="str">
        <f>MID(N729, FIND("/", N729) + 1, LEN(N729))</f>
        <v>web</v>
      </c>
      <c r="S729" s="9">
        <f>(((J729/60)/60)/24)+DATE(1970,1,1)</f>
        <v>43485.25</v>
      </c>
      <c r="T729" s="9">
        <f>(((K729/60)/60)/24)+DATE(1970,1,1)</f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>
        <f>IF(G730 = 0, 0, E730/G730)</f>
        <v>73.5</v>
      </c>
      <c r="Q730" t="str">
        <f>LEFT(N730,FIND("/",N730) - 1)</f>
        <v>theater</v>
      </c>
      <c r="R730" t="str">
        <f>MID(N730, FIND("/", N730) + 1, LEN(N730))</f>
        <v>plays</v>
      </c>
      <c r="S730" s="9">
        <f>(((J730/60)/60)/24)+DATE(1970,1,1)</f>
        <v>42515.208333333328</v>
      </c>
      <c r="T730" s="9">
        <f>(((K730/60)/60)/24)+DATE(1970,1,1)</f>
        <v>42526.208333333328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>
        <f>IF(G731 = 0, 0, E731/G731)</f>
        <v>85.221311475409834</v>
      </c>
      <c r="Q731" t="str">
        <f>LEFT(N731,FIND("/",N731) - 1)</f>
        <v>film &amp; video</v>
      </c>
      <c r="R731" t="str">
        <f>MID(N731, FIND("/", N731) + 1, LEN(N731))</f>
        <v>drama</v>
      </c>
      <c r="S731" s="9">
        <f>(((J731/60)/60)/24)+DATE(1970,1,1)</f>
        <v>41309.25</v>
      </c>
      <c r="T731" s="9">
        <f>(((K731/60)/60)/24)+DATE(1970,1,1)</f>
        <v>41311.25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>
        <f>IF(G732 = 0, 0, E732/G732)</f>
        <v>110.96825396825396</v>
      </c>
      <c r="Q732" t="str">
        <f>LEFT(N732,FIND("/",N732) - 1)</f>
        <v>technology</v>
      </c>
      <c r="R732" t="str">
        <f>MID(N732, FIND("/", N732) + 1, LEN(N732))</f>
        <v>wearables</v>
      </c>
      <c r="S732" s="9">
        <f>(((J732/60)/60)/24)+DATE(1970,1,1)</f>
        <v>42147.208333333328</v>
      </c>
      <c r="T732" s="9">
        <f>(((K732/60)/60)/24)+DATE(1970,1,1)</f>
        <v>42153.208333333328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>
        <f>IF(G733 = 0, 0, E733/G733)</f>
        <v>32.968036529680369</v>
      </c>
      <c r="Q733" t="str">
        <f>LEFT(N733,FIND("/",N733) - 1)</f>
        <v>technology</v>
      </c>
      <c r="R733" t="str">
        <f>MID(N733, FIND("/", N733) + 1, LEN(N733))</f>
        <v>web</v>
      </c>
      <c r="S733" s="9">
        <f>(((J733/60)/60)/24)+DATE(1970,1,1)</f>
        <v>42939.208333333328</v>
      </c>
      <c r="T733" s="9">
        <f>(((K733/60)/60)/24)+DATE(1970,1,1)</f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>
        <f>IF(G734 = 0, 0, E734/G734)</f>
        <v>96.005352363960753</v>
      </c>
      <c r="Q734" t="str">
        <f>LEFT(N734,FIND("/",N734) - 1)</f>
        <v>music</v>
      </c>
      <c r="R734" t="str">
        <f>MID(N734, FIND("/", N734) + 1, LEN(N734))</f>
        <v>rock</v>
      </c>
      <c r="S734" s="9">
        <f>(((J734/60)/60)/24)+DATE(1970,1,1)</f>
        <v>42816.208333333328</v>
      </c>
      <c r="T734" s="9">
        <f>(((K734/60)/60)/24)+DATE(1970,1,1)</f>
        <v>42839.208333333328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>
        <f>IF(G735 = 0, 0, E735/G735)</f>
        <v>84.96632653061225</v>
      </c>
      <c r="Q735" t="str">
        <f>LEFT(N735,FIND("/",N735) - 1)</f>
        <v>music</v>
      </c>
      <c r="R735" t="str">
        <f>MID(N735, FIND("/", N735) + 1, LEN(N735))</f>
        <v>metal</v>
      </c>
      <c r="S735" s="9">
        <f>(((J735/60)/60)/24)+DATE(1970,1,1)</f>
        <v>41844.208333333336</v>
      </c>
      <c r="T735" s="9">
        <f>(((K735/60)/60)/24)+DATE(1970,1,1)</f>
        <v>41857.208333333336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>
        <f>IF(G736 = 0, 0, E736/G736)</f>
        <v>25.007462686567163</v>
      </c>
      <c r="Q736" t="str">
        <f>LEFT(N736,FIND("/",N736) - 1)</f>
        <v>theater</v>
      </c>
      <c r="R736" t="str">
        <f>MID(N736, FIND("/", N736) + 1, LEN(N736))</f>
        <v>plays</v>
      </c>
      <c r="S736" s="9">
        <f>(((J736/60)/60)/24)+DATE(1970,1,1)</f>
        <v>42763.25</v>
      </c>
      <c r="T736" s="9">
        <f>(((K736/60)/60)/24)+DATE(1970,1,1)</f>
        <v>42775.25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>
        <f>IF(G737 = 0, 0, E737/G737)</f>
        <v>65.998995479658461</v>
      </c>
      <c r="Q737" t="str">
        <f>LEFT(N737,FIND("/",N737) - 1)</f>
        <v>photography</v>
      </c>
      <c r="R737" t="str">
        <f>MID(N737, FIND("/", N737) + 1, LEN(N737))</f>
        <v>photography books</v>
      </c>
      <c r="S737" s="9">
        <f>(((J737/60)/60)/24)+DATE(1970,1,1)</f>
        <v>42459.208333333328</v>
      </c>
      <c r="T737" s="9">
        <f>(((K737/60)/60)/24)+DATE(1970,1,1)</f>
        <v>42466.208333333328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>
        <f>IF(G738 = 0, 0, E738/G738)</f>
        <v>87.34482758620689</v>
      </c>
      <c r="Q738" t="str">
        <f>LEFT(N738,FIND("/",N738) - 1)</f>
        <v>publishing</v>
      </c>
      <c r="R738" t="str">
        <f>MID(N738, FIND("/", N738) + 1, LEN(N738))</f>
        <v>nonfiction</v>
      </c>
      <c r="S738" s="9">
        <f>(((J738/60)/60)/24)+DATE(1970,1,1)</f>
        <v>42055.25</v>
      </c>
      <c r="T738" s="9">
        <f>(((K738/60)/60)/24)+DATE(1970,1,1)</f>
        <v>42059.25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>
        <f>IF(G739 = 0, 0, E739/G739)</f>
        <v>27.933333333333334</v>
      </c>
      <c r="Q739" t="str">
        <f>LEFT(N739,FIND("/",N739) - 1)</f>
        <v>music</v>
      </c>
      <c r="R739" t="str">
        <f>MID(N739, FIND("/", N739) + 1, LEN(N739))</f>
        <v>indie rock</v>
      </c>
      <c r="S739" s="9">
        <f>(((J739/60)/60)/24)+DATE(1970,1,1)</f>
        <v>42685.25</v>
      </c>
      <c r="T739" s="9">
        <f>(((K739/60)/60)/24)+DATE(1970,1,1)</f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>
        <f>IF(G740 = 0, 0, E740/G740)</f>
        <v>103.8</v>
      </c>
      <c r="Q740" t="str">
        <f>LEFT(N740,FIND("/",N740) - 1)</f>
        <v>theater</v>
      </c>
      <c r="R740" t="str">
        <f>MID(N740, FIND("/", N740) + 1, LEN(N740))</f>
        <v>plays</v>
      </c>
      <c r="S740" s="9">
        <f>(((J740/60)/60)/24)+DATE(1970,1,1)</f>
        <v>41959.25</v>
      </c>
      <c r="T740" s="9">
        <f>(((K740/60)/60)/24)+DATE(1970,1,1)</f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>
        <f>IF(G741 = 0, 0, E741/G741)</f>
        <v>31.937172774869111</v>
      </c>
      <c r="Q741" t="str">
        <f>LEFT(N741,FIND("/",N741) - 1)</f>
        <v>music</v>
      </c>
      <c r="R741" t="str">
        <f>MID(N741, FIND("/", N741) + 1, LEN(N741))</f>
        <v>indie rock</v>
      </c>
      <c r="S741" s="9">
        <f>(((J741/60)/60)/24)+DATE(1970,1,1)</f>
        <v>41089.208333333336</v>
      </c>
      <c r="T741" s="9">
        <f>(((K741/60)/60)/24)+DATE(1970,1,1)</f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>
        <f>IF(G742 = 0, 0, E742/G742)</f>
        <v>99.5</v>
      </c>
      <c r="Q742" t="str">
        <f>LEFT(N742,FIND("/",N742) - 1)</f>
        <v>theater</v>
      </c>
      <c r="R742" t="str">
        <f>MID(N742, FIND("/", N742) + 1, LEN(N742))</f>
        <v>plays</v>
      </c>
      <c r="S742" s="9">
        <f>(((J742/60)/60)/24)+DATE(1970,1,1)</f>
        <v>42769.25</v>
      </c>
      <c r="T742" s="9">
        <f>(((K742/60)/60)/24)+DATE(1970,1,1)</f>
        <v>42772.25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>
        <f>IF(G743 = 0, 0, E743/G743)</f>
        <v>108.84615384615384</v>
      </c>
      <c r="Q743" t="str">
        <f>LEFT(N743,FIND("/",N743) - 1)</f>
        <v>theater</v>
      </c>
      <c r="R743" t="str">
        <f>MID(N743, FIND("/", N743) + 1, LEN(N743))</f>
        <v>plays</v>
      </c>
      <c r="S743" s="9">
        <f>(((J743/60)/60)/24)+DATE(1970,1,1)</f>
        <v>40321.208333333336</v>
      </c>
      <c r="T743" s="9">
        <f>(((K743/60)/60)/24)+DATE(1970,1,1)</f>
        <v>40322.208333333336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>
        <f>IF(G744 = 0, 0, E744/G744)</f>
        <v>110.76229508196721</v>
      </c>
      <c r="Q744" t="str">
        <f>LEFT(N744,FIND("/",N744) - 1)</f>
        <v>music</v>
      </c>
      <c r="R744" t="str">
        <f>MID(N744, FIND("/", N744) + 1, LEN(N744))</f>
        <v>electric music</v>
      </c>
      <c r="S744" s="9">
        <f>(((J744/60)/60)/24)+DATE(1970,1,1)</f>
        <v>40197.25</v>
      </c>
      <c r="T744" s="9">
        <f>(((K744/60)/60)/24)+DATE(1970,1,1)</f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>
        <f>IF(G745 = 0, 0, E745/G745)</f>
        <v>29.647058823529413</v>
      </c>
      <c r="Q745" t="str">
        <f>LEFT(N745,FIND("/",N745) - 1)</f>
        <v>theater</v>
      </c>
      <c r="R745" t="str">
        <f>MID(N745, FIND("/", N745) + 1, LEN(N745))</f>
        <v>plays</v>
      </c>
      <c r="S745" s="9">
        <f>(((J745/60)/60)/24)+DATE(1970,1,1)</f>
        <v>42298.208333333328</v>
      </c>
      <c r="T745" s="9">
        <f>(((K745/60)/60)/24)+DATE(1970,1,1)</f>
        <v>42304.208333333328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>
        <f>IF(G746 = 0, 0, E746/G746)</f>
        <v>101.71428571428571</v>
      </c>
      <c r="Q746" t="str">
        <f>LEFT(N746,FIND("/",N746) - 1)</f>
        <v>theater</v>
      </c>
      <c r="R746" t="str">
        <f>MID(N746, FIND("/", N746) + 1, LEN(N746))</f>
        <v>plays</v>
      </c>
      <c r="S746" s="9">
        <f>(((J746/60)/60)/24)+DATE(1970,1,1)</f>
        <v>43322.208333333328</v>
      </c>
      <c r="T746" s="9">
        <f>(((K746/60)/60)/24)+DATE(1970,1,1)</f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>
        <f>IF(G747 = 0, 0, E747/G747)</f>
        <v>61.5</v>
      </c>
      <c r="Q747" t="str">
        <f>LEFT(N747,FIND("/",N747) - 1)</f>
        <v>technology</v>
      </c>
      <c r="R747" t="str">
        <f>MID(N747, FIND("/", N747) + 1, LEN(N747))</f>
        <v>wearables</v>
      </c>
      <c r="S747" s="9">
        <f>(((J747/60)/60)/24)+DATE(1970,1,1)</f>
        <v>40328.208333333336</v>
      </c>
      <c r="T747" s="9">
        <f>(((K747/60)/60)/24)+DATE(1970,1,1)</f>
        <v>40355.208333333336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>
        <f>IF(G748 = 0, 0, E748/G748)</f>
        <v>35</v>
      </c>
      <c r="Q748" t="str">
        <f>LEFT(N748,FIND("/",N748) - 1)</f>
        <v>technology</v>
      </c>
      <c r="R748" t="str">
        <f>MID(N748, FIND("/", N748) + 1, LEN(N748))</f>
        <v>web</v>
      </c>
      <c r="S748" s="9">
        <f>(((J748/60)/60)/24)+DATE(1970,1,1)</f>
        <v>40825.208333333336</v>
      </c>
      <c r="T748" s="9">
        <f>(((K748/60)/60)/24)+DATE(1970,1,1)</f>
        <v>40830.208333333336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>
        <f>IF(G749 = 0, 0, E749/G749)</f>
        <v>40.049999999999997</v>
      </c>
      <c r="Q749" t="str">
        <f>LEFT(N749,FIND("/",N749) - 1)</f>
        <v>theater</v>
      </c>
      <c r="R749" t="str">
        <f>MID(N749, FIND("/", N749) + 1, LEN(N749))</f>
        <v>plays</v>
      </c>
      <c r="S749" s="9">
        <f>(((J749/60)/60)/24)+DATE(1970,1,1)</f>
        <v>40423.208333333336</v>
      </c>
      <c r="T749" s="9">
        <f>(((K749/60)/60)/24)+DATE(1970,1,1)</f>
        <v>40434.208333333336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>
        <f>IF(G750 = 0, 0, E750/G750)</f>
        <v>110.97231270358306</v>
      </c>
      <c r="Q750" t="str">
        <f>LEFT(N750,FIND("/",N750) - 1)</f>
        <v>film &amp; video</v>
      </c>
      <c r="R750" t="str">
        <f>MID(N750, FIND("/", N750) + 1, LEN(N750))</f>
        <v>animation</v>
      </c>
      <c r="S750" s="9">
        <f>(((J750/60)/60)/24)+DATE(1970,1,1)</f>
        <v>40238.25</v>
      </c>
      <c r="T750" s="9">
        <f>(((K750/60)/60)/24)+DATE(1970,1,1)</f>
        <v>40263.208333333336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>
        <f>IF(G751 = 0, 0, E751/G751)</f>
        <v>36.959016393442624</v>
      </c>
      <c r="Q751" t="str">
        <f>LEFT(N751,FIND("/",N751) - 1)</f>
        <v>technology</v>
      </c>
      <c r="R751" t="str">
        <f>MID(N751, FIND("/", N751) + 1, LEN(N751))</f>
        <v>wearables</v>
      </c>
      <c r="S751" s="9">
        <f>(((J751/60)/60)/24)+DATE(1970,1,1)</f>
        <v>41920.208333333336</v>
      </c>
      <c r="T751" s="9">
        <f>(((K751/60)/60)/24)+DATE(1970,1,1)</f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>
        <f>IF(G752 = 0, 0, E752/G752)</f>
        <v>1</v>
      </c>
      <c r="Q752" t="str">
        <f>LEFT(N752,FIND("/",N752) - 1)</f>
        <v>music</v>
      </c>
      <c r="R752" t="str">
        <f>MID(N752, FIND("/", N752) + 1, LEN(N752))</f>
        <v>electric music</v>
      </c>
      <c r="S752" s="9">
        <f>(((J752/60)/60)/24)+DATE(1970,1,1)</f>
        <v>40360.208333333336</v>
      </c>
      <c r="T752" s="9">
        <f>(((K752/60)/60)/24)+DATE(1970,1,1)</f>
        <v>40385.208333333336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>
        <f>IF(G753 = 0, 0, E753/G753)</f>
        <v>30.974074074074075</v>
      </c>
      <c r="Q753" t="str">
        <f>LEFT(N753,FIND("/",N753) - 1)</f>
        <v>publishing</v>
      </c>
      <c r="R753" t="str">
        <f>MID(N753, FIND("/", N753) + 1, LEN(N753))</f>
        <v>nonfiction</v>
      </c>
      <c r="S753" s="9">
        <f>(((J753/60)/60)/24)+DATE(1970,1,1)</f>
        <v>42446.208333333328</v>
      </c>
      <c r="T753" s="9">
        <f>(((K753/60)/60)/24)+DATE(1970,1,1)</f>
        <v>42461.208333333328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>
        <f>IF(G754 = 0, 0, E754/G754)</f>
        <v>47.035087719298247</v>
      </c>
      <c r="Q754" t="str">
        <f>LEFT(N754,FIND("/",N754) - 1)</f>
        <v>theater</v>
      </c>
      <c r="R754" t="str">
        <f>MID(N754, FIND("/", N754) + 1, LEN(N754))</f>
        <v>plays</v>
      </c>
      <c r="S754" s="9">
        <f>(((J754/60)/60)/24)+DATE(1970,1,1)</f>
        <v>40395.208333333336</v>
      </c>
      <c r="T754" s="9">
        <f>(((K754/60)/60)/24)+DATE(1970,1,1)</f>
        <v>40413.208333333336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>
        <f>IF(G755 = 0, 0, E755/G755)</f>
        <v>88.065693430656935</v>
      </c>
      <c r="Q755" t="str">
        <f>LEFT(N755,FIND("/",N755) - 1)</f>
        <v>photography</v>
      </c>
      <c r="R755" t="str">
        <f>MID(N755, FIND("/", N755) + 1, LEN(N755))</f>
        <v>photography books</v>
      </c>
      <c r="S755" s="9">
        <f>(((J755/60)/60)/24)+DATE(1970,1,1)</f>
        <v>40321.208333333336</v>
      </c>
      <c r="T755" s="9">
        <f>(((K755/60)/60)/24)+DATE(1970,1,1)</f>
        <v>40336.208333333336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>
        <f>IF(G756 = 0, 0, E756/G756)</f>
        <v>37.005616224648989</v>
      </c>
      <c r="Q756" t="str">
        <f>LEFT(N756,FIND("/",N756) - 1)</f>
        <v>theater</v>
      </c>
      <c r="R756" t="str">
        <f>MID(N756, FIND("/", N756) + 1, LEN(N756))</f>
        <v>plays</v>
      </c>
      <c r="S756" s="9">
        <f>(((J756/60)/60)/24)+DATE(1970,1,1)</f>
        <v>41210.208333333336</v>
      </c>
      <c r="T756" s="9">
        <f>(((K756/60)/60)/24)+DATE(1970,1,1)</f>
        <v>41263.25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>
        <f>IF(G757 = 0, 0, E757/G757)</f>
        <v>26.027777777777779</v>
      </c>
      <c r="Q757" t="str">
        <f>LEFT(N757,FIND("/",N757) - 1)</f>
        <v>theater</v>
      </c>
      <c r="R757" t="str">
        <f>MID(N757, FIND("/", N757) + 1, LEN(N757))</f>
        <v>plays</v>
      </c>
      <c r="S757" s="9">
        <f>(((J757/60)/60)/24)+DATE(1970,1,1)</f>
        <v>43096.25</v>
      </c>
      <c r="T757" s="9">
        <f>(((K757/60)/60)/24)+DATE(1970,1,1)</f>
        <v>43108.25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>
        <f>IF(G758 = 0, 0, E758/G758)</f>
        <v>67.817567567567565</v>
      </c>
      <c r="Q758" t="str">
        <f>LEFT(N758,FIND("/",N758) - 1)</f>
        <v>theater</v>
      </c>
      <c r="R758" t="str">
        <f>MID(N758, FIND("/", N758) + 1, LEN(N758))</f>
        <v>plays</v>
      </c>
      <c r="S758" s="9">
        <f>(((J758/60)/60)/24)+DATE(1970,1,1)</f>
        <v>42024.25</v>
      </c>
      <c r="T758" s="9">
        <f>(((K758/60)/60)/24)+DATE(1970,1,1)</f>
        <v>42030.25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>
        <f>IF(G759 = 0, 0, E759/G759)</f>
        <v>49.964912280701753</v>
      </c>
      <c r="Q759" t="str">
        <f>LEFT(N759,FIND("/",N759) - 1)</f>
        <v>film &amp; video</v>
      </c>
      <c r="R759" t="str">
        <f>MID(N759, FIND("/", N759) + 1, LEN(N759))</f>
        <v>drama</v>
      </c>
      <c r="S759" s="9">
        <f>(((J759/60)/60)/24)+DATE(1970,1,1)</f>
        <v>40675.208333333336</v>
      </c>
      <c r="T759" s="9">
        <f>(((K759/60)/60)/24)+DATE(1970,1,1)</f>
        <v>40679.208333333336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>
        <f>IF(G760 = 0, 0, E760/G760)</f>
        <v>110.01646903820817</v>
      </c>
      <c r="Q760" t="str">
        <f>LEFT(N760,FIND("/",N760) - 1)</f>
        <v>music</v>
      </c>
      <c r="R760" t="str">
        <f>MID(N760, FIND("/", N760) + 1, LEN(N760))</f>
        <v>rock</v>
      </c>
      <c r="S760" s="9">
        <f>(((J760/60)/60)/24)+DATE(1970,1,1)</f>
        <v>41936.208333333336</v>
      </c>
      <c r="T760" s="9">
        <f>(((K760/60)/60)/24)+DATE(1970,1,1)</f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>
        <f>IF(G761 = 0, 0, E761/G761)</f>
        <v>89.964678178963894</v>
      </c>
      <c r="Q761" t="str">
        <f>LEFT(N761,FIND("/",N761) - 1)</f>
        <v>music</v>
      </c>
      <c r="R761" t="str">
        <f>MID(N761, FIND("/", N761) + 1, LEN(N761))</f>
        <v>electric music</v>
      </c>
      <c r="S761" s="9">
        <f>(((J761/60)/60)/24)+DATE(1970,1,1)</f>
        <v>43136.25</v>
      </c>
      <c r="T761" s="9">
        <f>(((K761/60)/60)/24)+DATE(1970,1,1)</f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>
        <f>IF(G762 = 0, 0, E762/G762)</f>
        <v>79.009523809523813</v>
      </c>
      <c r="Q762" t="str">
        <f>LEFT(N762,FIND("/",N762) - 1)</f>
        <v>games</v>
      </c>
      <c r="R762" t="str">
        <f>MID(N762, FIND("/", N762) + 1, LEN(N762))</f>
        <v>video games</v>
      </c>
      <c r="S762" s="9">
        <f>(((J762/60)/60)/24)+DATE(1970,1,1)</f>
        <v>43678.208333333328</v>
      </c>
      <c r="T762" s="9">
        <f>(((K762/60)/60)/24)+DATE(1970,1,1)</f>
        <v>43707.208333333328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>
        <f>IF(G763 = 0, 0, E763/G763)</f>
        <v>86.867469879518069</v>
      </c>
      <c r="Q763" t="str">
        <f>LEFT(N763,FIND("/",N763) - 1)</f>
        <v>music</v>
      </c>
      <c r="R763" t="str">
        <f>MID(N763, FIND("/", N763) + 1, LEN(N763))</f>
        <v>rock</v>
      </c>
      <c r="S763" s="9">
        <f>(((J763/60)/60)/24)+DATE(1970,1,1)</f>
        <v>42938.208333333328</v>
      </c>
      <c r="T763" s="9">
        <f>(((K763/60)/60)/24)+DATE(1970,1,1)</f>
        <v>42943.208333333328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>
        <f>IF(G764 = 0, 0, E764/G764)</f>
        <v>62.04</v>
      </c>
      <c r="Q764" t="str">
        <f>LEFT(N764,FIND("/",N764) - 1)</f>
        <v>music</v>
      </c>
      <c r="R764" t="str">
        <f>MID(N764, FIND("/", N764) + 1, LEN(N764))</f>
        <v>jazz</v>
      </c>
      <c r="S764" s="9">
        <f>(((J764/60)/60)/24)+DATE(1970,1,1)</f>
        <v>41241.25</v>
      </c>
      <c r="T764" s="9">
        <f>(((K764/60)/60)/24)+DATE(1970,1,1)</f>
        <v>41252.25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>
        <f>IF(G765 = 0, 0, E765/G765)</f>
        <v>26.970212765957445</v>
      </c>
      <c r="Q765" t="str">
        <f>LEFT(N765,FIND("/",N765) - 1)</f>
        <v>theater</v>
      </c>
      <c r="R765" t="str">
        <f>MID(N765, FIND("/", N765) + 1, LEN(N765))</f>
        <v>plays</v>
      </c>
      <c r="S765" s="9">
        <f>(((J765/60)/60)/24)+DATE(1970,1,1)</f>
        <v>41037.208333333336</v>
      </c>
      <c r="T765" s="9">
        <f>(((K765/60)/60)/24)+DATE(1970,1,1)</f>
        <v>41072.208333333336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>
        <f>IF(G766 = 0, 0, E766/G766)</f>
        <v>54.121621621621621</v>
      </c>
      <c r="Q766" t="str">
        <f>LEFT(N766,FIND("/",N766) - 1)</f>
        <v>music</v>
      </c>
      <c r="R766" t="str">
        <f>MID(N766, FIND("/", N766) + 1, LEN(N766))</f>
        <v>rock</v>
      </c>
      <c r="S766" s="9">
        <f>(((J766/60)/60)/24)+DATE(1970,1,1)</f>
        <v>40676.208333333336</v>
      </c>
      <c r="T766" s="9">
        <f>(((K766/60)/60)/24)+DATE(1970,1,1)</f>
        <v>40684.208333333336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>
        <f>IF(G767 = 0, 0, E767/G767)</f>
        <v>41.035353535353536</v>
      </c>
      <c r="Q767" t="str">
        <f>LEFT(N767,FIND("/",N767) - 1)</f>
        <v>music</v>
      </c>
      <c r="R767" t="str">
        <f>MID(N767, FIND("/", N767) + 1, LEN(N767))</f>
        <v>indie rock</v>
      </c>
      <c r="S767" s="9">
        <f>(((J767/60)/60)/24)+DATE(1970,1,1)</f>
        <v>42840.208333333328</v>
      </c>
      <c r="T767" s="9">
        <f>(((K767/60)/60)/24)+DATE(1970,1,1)</f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>
        <f>IF(G768 = 0, 0, E768/G768)</f>
        <v>55.052419354838712</v>
      </c>
      <c r="Q768" t="str">
        <f>LEFT(N768,FIND("/",N768) - 1)</f>
        <v>film &amp; video</v>
      </c>
      <c r="R768" t="str">
        <f>MID(N768, FIND("/", N768) + 1, LEN(N768))</f>
        <v>science fiction</v>
      </c>
      <c r="S768" s="9">
        <f>(((J768/60)/60)/24)+DATE(1970,1,1)</f>
        <v>43362.208333333328</v>
      </c>
      <c r="T768" s="9">
        <f>(((K768/60)/60)/24)+DATE(1970,1,1)</f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>
        <f>IF(G769 = 0, 0, E769/G769)</f>
        <v>107.93762183235867</v>
      </c>
      <c r="Q769" t="str">
        <f>LEFT(N769,FIND("/",N769) - 1)</f>
        <v>publishing</v>
      </c>
      <c r="R769" t="str">
        <f>MID(N769, FIND("/", N769) + 1, LEN(N769))</f>
        <v>translations</v>
      </c>
      <c r="S769" s="9">
        <f>(((J769/60)/60)/24)+DATE(1970,1,1)</f>
        <v>42283.208333333328</v>
      </c>
      <c r="T769" s="9">
        <f>(((K769/60)/60)/24)+DATE(1970,1,1)</f>
        <v>42328.25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>
        <f>IF(G770 = 0, 0, E770/G770)</f>
        <v>73.92</v>
      </c>
      <c r="Q770" t="str">
        <f>LEFT(N770,FIND("/",N770) - 1)</f>
        <v>theater</v>
      </c>
      <c r="R770" t="str">
        <f>MID(N770, FIND("/", N770) + 1, LEN(N770))</f>
        <v>plays</v>
      </c>
      <c r="S770" s="9">
        <f>(((J770/60)/60)/24)+DATE(1970,1,1)</f>
        <v>41619.25</v>
      </c>
      <c r="T770" s="9">
        <f>(((K770/60)/60)/24)+DATE(1970,1,1)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>
        <f>IF(G771 = 0, 0, E771/G771)</f>
        <v>31.995894428152493</v>
      </c>
      <c r="Q771" t="str">
        <f>LEFT(N771,FIND("/",N771) - 1)</f>
        <v>games</v>
      </c>
      <c r="R771" t="str">
        <f>MID(N771, FIND("/", N771) + 1, LEN(N771))</f>
        <v>video games</v>
      </c>
      <c r="S771" s="9">
        <f>(((J771/60)/60)/24)+DATE(1970,1,1)</f>
        <v>41501.208333333336</v>
      </c>
      <c r="T771" s="9">
        <f>(((K771/60)/60)/24)+DATE(1970,1,1)</f>
        <v>41527.208333333336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>
        <f>IF(G772 = 0, 0, E772/G772)</f>
        <v>53.898148148148145</v>
      </c>
      <c r="Q772" t="str">
        <f>LEFT(N772,FIND("/",N772) - 1)</f>
        <v>theater</v>
      </c>
      <c r="R772" t="str">
        <f>MID(N772, FIND("/", N772) + 1, LEN(N772))</f>
        <v>plays</v>
      </c>
      <c r="S772" s="9">
        <f>(((J772/60)/60)/24)+DATE(1970,1,1)</f>
        <v>41743.208333333336</v>
      </c>
      <c r="T772" s="9">
        <f>(((K772/60)/60)/24)+DATE(1970,1,1)</f>
        <v>41750.208333333336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>
        <f>IF(G773 = 0, 0, E773/G773)</f>
        <v>106.5</v>
      </c>
      <c r="Q773" t="str">
        <f>LEFT(N773,FIND("/",N773) - 1)</f>
        <v>theater</v>
      </c>
      <c r="R773" t="str">
        <f>MID(N773, FIND("/", N773) + 1, LEN(N773))</f>
        <v>plays</v>
      </c>
      <c r="S773" s="9">
        <f>(((J773/60)/60)/24)+DATE(1970,1,1)</f>
        <v>43491.25</v>
      </c>
      <c r="T773" s="9">
        <f>(((K773/60)/60)/24)+DATE(1970,1,1)</f>
        <v>43518.25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>
        <f>IF(G774 = 0, 0, E774/G774)</f>
        <v>32.999805409612762</v>
      </c>
      <c r="Q774" t="str">
        <f>LEFT(N774,FIND("/",N774) - 1)</f>
        <v>music</v>
      </c>
      <c r="R774" t="str">
        <f>MID(N774, FIND("/", N774) + 1, LEN(N774))</f>
        <v>indie rock</v>
      </c>
      <c r="S774" s="9">
        <f>(((J774/60)/60)/24)+DATE(1970,1,1)</f>
        <v>43505.25</v>
      </c>
      <c r="T774" s="9">
        <f>(((K774/60)/60)/24)+DATE(1970,1,1)</f>
        <v>43509.25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>
        <f>IF(G775 = 0, 0, E775/G775)</f>
        <v>43.00254993625159</v>
      </c>
      <c r="Q775" t="str">
        <f>LEFT(N775,FIND("/",N775) - 1)</f>
        <v>theater</v>
      </c>
      <c r="R775" t="str">
        <f>MID(N775, FIND("/", N775) + 1, LEN(N775))</f>
        <v>plays</v>
      </c>
      <c r="S775" s="9">
        <f>(((J775/60)/60)/24)+DATE(1970,1,1)</f>
        <v>42838.208333333328</v>
      </c>
      <c r="T775" s="9">
        <f>(((K775/60)/60)/24)+DATE(1970,1,1)</f>
        <v>42848.208333333328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>
        <f>IF(G776 = 0, 0, E776/G776)</f>
        <v>86.858974358974365</v>
      </c>
      <c r="Q776" t="str">
        <f>LEFT(N776,FIND("/",N776) - 1)</f>
        <v>technology</v>
      </c>
      <c r="R776" t="str">
        <f>MID(N776, FIND("/", N776) + 1, LEN(N776))</f>
        <v>web</v>
      </c>
      <c r="S776" s="9">
        <f>(((J776/60)/60)/24)+DATE(1970,1,1)</f>
        <v>42513.208333333328</v>
      </c>
      <c r="T776" s="9">
        <f>(((K776/60)/60)/24)+DATE(1970,1,1)</f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>
        <f>IF(G777 = 0, 0, E777/G777)</f>
        <v>96.8</v>
      </c>
      <c r="Q777" t="str">
        <f>LEFT(N777,FIND("/",N777) - 1)</f>
        <v>music</v>
      </c>
      <c r="R777" t="str">
        <f>MID(N777, FIND("/", N777) + 1, LEN(N777))</f>
        <v>rock</v>
      </c>
      <c r="S777" s="9">
        <f>(((J777/60)/60)/24)+DATE(1970,1,1)</f>
        <v>41949.25</v>
      </c>
      <c r="T777" s="9">
        <f>(((K777/60)/60)/24)+DATE(1970,1,1)</f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>
        <f>IF(G778 = 0, 0, E778/G778)</f>
        <v>32.995456610631528</v>
      </c>
      <c r="Q778" t="str">
        <f>LEFT(N778,FIND("/",N778) - 1)</f>
        <v>theater</v>
      </c>
      <c r="R778" t="str">
        <f>MID(N778, FIND("/", N778) + 1, LEN(N778))</f>
        <v>plays</v>
      </c>
      <c r="S778" s="9">
        <f>(((J778/60)/60)/24)+DATE(1970,1,1)</f>
        <v>43650.208333333328</v>
      </c>
      <c r="T778" s="9">
        <f>(((K778/60)/60)/24)+DATE(1970,1,1)</f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>
        <f>IF(G779 = 0, 0, E779/G779)</f>
        <v>68.028106508875737</v>
      </c>
      <c r="Q779" t="str">
        <f>LEFT(N779,FIND("/",N779) - 1)</f>
        <v>theater</v>
      </c>
      <c r="R779" t="str">
        <f>MID(N779, FIND("/", N779) + 1, LEN(N779))</f>
        <v>plays</v>
      </c>
      <c r="S779" s="9">
        <f>(((J779/60)/60)/24)+DATE(1970,1,1)</f>
        <v>40809.208333333336</v>
      </c>
      <c r="T779" s="9">
        <f>(((K779/60)/60)/24)+DATE(1970,1,1)</f>
        <v>40838.208333333336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>
        <f>IF(G780 = 0, 0, E780/G780)</f>
        <v>58.867816091954026</v>
      </c>
      <c r="Q780" t="str">
        <f>LEFT(N780,FIND("/",N780) - 1)</f>
        <v>film &amp; video</v>
      </c>
      <c r="R780" t="str">
        <f>MID(N780, FIND("/", N780) + 1, LEN(N780))</f>
        <v>animation</v>
      </c>
      <c r="S780" s="9">
        <f>(((J780/60)/60)/24)+DATE(1970,1,1)</f>
        <v>40768.208333333336</v>
      </c>
      <c r="T780" s="9">
        <f>(((K780/60)/60)/24)+DATE(1970,1,1)</f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>
        <f>IF(G781 = 0, 0, E781/G781)</f>
        <v>105.04572803850782</v>
      </c>
      <c r="Q781" t="str">
        <f>LEFT(N781,FIND("/",N781) - 1)</f>
        <v>theater</v>
      </c>
      <c r="R781" t="str">
        <f>MID(N781, FIND("/", N781) + 1, LEN(N781))</f>
        <v>plays</v>
      </c>
      <c r="S781" s="9">
        <f>(((J781/60)/60)/24)+DATE(1970,1,1)</f>
        <v>42230.208333333328</v>
      </c>
      <c r="T781" s="9">
        <f>(((K781/60)/60)/24)+DATE(1970,1,1)</f>
        <v>42239.208333333328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>
        <f>IF(G782 = 0, 0, E782/G782)</f>
        <v>33.054878048780488</v>
      </c>
      <c r="Q782" t="str">
        <f>LEFT(N782,FIND("/",N782) - 1)</f>
        <v>film &amp; video</v>
      </c>
      <c r="R782" t="str">
        <f>MID(N782, FIND("/", N782) + 1, LEN(N782))</f>
        <v>drama</v>
      </c>
      <c r="S782" s="9">
        <f>(((J782/60)/60)/24)+DATE(1970,1,1)</f>
        <v>42573.208333333328</v>
      </c>
      <c r="T782" s="9">
        <f>(((K782/60)/60)/24)+DATE(1970,1,1)</f>
        <v>42592.208333333328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>
        <f>IF(G783 = 0, 0, E783/G783)</f>
        <v>78.821428571428569</v>
      </c>
      <c r="Q783" t="str">
        <f>LEFT(N783,FIND("/",N783) - 1)</f>
        <v>theater</v>
      </c>
      <c r="R783" t="str">
        <f>MID(N783, FIND("/", N783) + 1, LEN(N783))</f>
        <v>plays</v>
      </c>
      <c r="S783" s="9">
        <f>(((J783/60)/60)/24)+DATE(1970,1,1)</f>
        <v>40482.208333333336</v>
      </c>
      <c r="T783" s="9">
        <f>(((K783/60)/60)/24)+DATE(1970,1,1)</f>
        <v>40533.25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>
        <f>IF(G784 = 0, 0, E784/G784)</f>
        <v>68.204968944099377</v>
      </c>
      <c r="Q784" t="str">
        <f>LEFT(N784,FIND("/",N784) - 1)</f>
        <v>film &amp; video</v>
      </c>
      <c r="R784" t="str">
        <f>MID(N784, FIND("/", N784) + 1, LEN(N784))</f>
        <v>animation</v>
      </c>
      <c r="S784" s="9">
        <f>(((J784/60)/60)/24)+DATE(1970,1,1)</f>
        <v>40603.25</v>
      </c>
      <c r="T784" s="9">
        <f>(((K784/60)/60)/24)+DATE(1970,1,1)</f>
        <v>40631.208333333336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>
        <f>IF(G785 = 0, 0, E785/G785)</f>
        <v>75.731884057971016</v>
      </c>
      <c r="Q785" t="str">
        <f>LEFT(N785,FIND("/",N785) - 1)</f>
        <v>music</v>
      </c>
      <c r="R785" t="str">
        <f>MID(N785, FIND("/", N785) + 1, LEN(N785))</f>
        <v>rock</v>
      </c>
      <c r="S785" s="9">
        <f>(((J785/60)/60)/24)+DATE(1970,1,1)</f>
        <v>41625.25</v>
      </c>
      <c r="T785" s="9">
        <f>(((K785/60)/60)/24)+DATE(1970,1,1)</f>
        <v>41632.25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>
        <f>IF(G786 = 0, 0, E786/G786)</f>
        <v>30.996070133010882</v>
      </c>
      <c r="Q786" t="str">
        <f>LEFT(N786,FIND("/",N786) - 1)</f>
        <v>technology</v>
      </c>
      <c r="R786" t="str">
        <f>MID(N786, FIND("/", N786) + 1, LEN(N786))</f>
        <v>web</v>
      </c>
      <c r="S786" s="9">
        <f>(((J786/60)/60)/24)+DATE(1970,1,1)</f>
        <v>42435.25</v>
      </c>
      <c r="T786" s="9">
        <f>(((K786/60)/60)/24)+DATE(1970,1,1)</f>
        <v>42446.208333333328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>
        <f>IF(G787 = 0, 0, E787/G787)</f>
        <v>101.88188976377953</v>
      </c>
      <c r="Q787" t="str">
        <f>LEFT(N787,FIND("/",N787) - 1)</f>
        <v>film &amp; video</v>
      </c>
      <c r="R787" t="str">
        <f>MID(N787, FIND("/", N787) + 1, LEN(N787))</f>
        <v>animation</v>
      </c>
      <c r="S787" s="9">
        <f>(((J787/60)/60)/24)+DATE(1970,1,1)</f>
        <v>43582.208333333328</v>
      </c>
      <c r="T787" s="9">
        <f>(((K787/60)/60)/24)+DATE(1970,1,1)</f>
        <v>43616.208333333328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>
        <f>IF(G788 = 0, 0, E788/G788)</f>
        <v>52.879227053140099</v>
      </c>
      <c r="Q788" t="str">
        <f>LEFT(N788,FIND("/",N788) - 1)</f>
        <v>music</v>
      </c>
      <c r="R788" t="str">
        <f>MID(N788, FIND("/", N788) + 1, LEN(N788))</f>
        <v>jazz</v>
      </c>
      <c r="S788" s="9">
        <f>(((J788/60)/60)/24)+DATE(1970,1,1)</f>
        <v>43186.208333333328</v>
      </c>
      <c r="T788" s="9">
        <f>(((K788/60)/60)/24)+DATE(1970,1,1)</f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>
        <f>IF(G789 = 0, 0, E789/G789)</f>
        <v>71.005820721769496</v>
      </c>
      <c r="Q789" t="str">
        <f>LEFT(N789,FIND("/",N789) - 1)</f>
        <v>music</v>
      </c>
      <c r="R789" t="str">
        <f>MID(N789, FIND("/", N789) + 1, LEN(N789))</f>
        <v>rock</v>
      </c>
      <c r="S789" s="9">
        <f>(((J789/60)/60)/24)+DATE(1970,1,1)</f>
        <v>40684.208333333336</v>
      </c>
      <c r="T789" s="9">
        <f>(((K789/60)/60)/24)+DATE(1970,1,1)</f>
        <v>40693.208333333336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>
        <f>IF(G790 = 0, 0, E790/G790)</f>
        <v>102.38709677419355</v>
      </c>
      <c r="Q790" t="str">
        <f>LEFT(N790,FIND("/",N790) - 1)</f>
        <v>film &amp; video</v>
      </c>
      <c r="R790" t="str">
        <f>MID(N790, FIND("/", N790) + 1, LEN(N790))</f>
        <v>animation</v>
      </c>
      <c r="S790" s="9">
        <f>(((J790/60)/60)/24)+DATE(1970,1,1)</f>
        <v>41202.208333333336</v>
      </c>
      <c r="T790" s="9">
        <f>(((K790/60)/60)/24)+DATE(1970,1,1)</f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>
        <f>IF(G791 = 0, 0, E791/G791)</f>
        <v>74.466666666666669</v>
      </c>
      <c r="Q791" t="str">
        <f>LEFT(N791,FIND("/",N791) - 1)</f>
        <v>theater</v>
      </c>
      <c r="R791" t="str">
        <f>MID(N791, FIND("/", N791) + 1, LEN(N791))</f>
        <v>plays</v>
      </c>
      <c r="S791" s="9">
        <f>(((J791/60)/60)/24)+DATE(1970,1,1)</f>
        <v>41786.208333333336</v>
      </c>
      <c r="T791" s="9">
        <f>(((K791/60)/60)/24)+DATE(1970,1,1)</f>
        <v>41823.208333333336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>
        <f>IF(G792 = 0, 0, E792/G792)</f>
        <v>51.009883198562441</v>
      </c>
      <c r="Q792" t="str">
        <f>LEFT(N792,FIND("/",N792) - 1)</f>
        <v>theater</v>
      </c>
      <c r="R792" t="str">
        <f>MID(N792, FIND("/", N792) + 1, LEN(N792))</f>
        <v>plays</v>
      </c>
      <c r="S792" s="9">
        <f>(((J792/60)/60)/24)+DATE(1970,1,1)</f>
        <v>40223.25</v>
      </c>
      <c r="T792" s="9">
        <f>(((K792/60)/60)/24)+DATE(1970,1,1)</f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>
        <f>IF(G793 = 0, 0, E793/G793)</f>
        <v>90</v>
      </c>
      <c r="Q793" t="str">
        <f>LEFT(N793,FIND("/",N793) - 1)</f>
        <v>food</v>
      </c>
      <c r="R793" t="str">
        <f>MID(N793, FIND("/", N793) + 1, LEN(N793))</f>
        <v>food trucks</v>
      </c>
      <c r="S793" s="9">
        <f>(((J793/60)/60)/24)+DATE(1970,1,1)</f>
        <v>42715.25</v>
      </c>
      <c r="T793" s="9">
        <f>(((K793/60)/60)/24)+DATE(1970,1,1)</f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>
        <f>IF(G794 = 0, 0, E794/G794)</f>
        <v>97.142857142857139</v>
      </c>
      <c r="Q794" t="str">
        <f>LEFT(N794,FIND("/",N794) - 1)</f>
        <v>theater</v>
      </c>
      <c r="R794" t="str">
        <f>MID(N794, FIND("/", N794) + 1, LEN(N794))</f>
        <v>plays</v>
      </c>
      <c r="S794" s="9">
        <f>(((J794/60)/60)/24)+DATE(1970,1,1)</f>
        <v>41451.208333333336</v>
      </c>
      <c r="T794" s="9">
        <f>(((K794/60)/60)/24)+DATE(1970,1,1)</f>
        <v>41479.208333333336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>
        <f>IF(G795 = 0, 0, E795/G795)</f>
        <v>72.071823204419886</v>
      </c>
      <c r="Q795" t="str">
        <f>LEFT(N795,FIND("/",N795) - 1)</f>
        <v>publishing</v>
      </c>
      <c r="R795" t="str">
        <f>MID(N795, FIND("/", N795) + 1, LEN(N795))</f>
        <v>nonfiction</v>
      </c>
      <c r="S795" s="9">
        <f>(((J795/60)/60)/24)+DATE(1970,1,1)</f>
        <v>41450.208333333336</v>
      </c>
      <c r="T795" s="9">
        <f>(((K795/60)/60)/24)+DATE(1970,1,1)</f>
        <v>41454.208333333336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>
        <f>IF(G796 = 0, 0, E796/G796)</f>
        <v>75.236363636363635</v>
      </c>
      <c r="Q796" t="str">
        <f>LEFT(N796,FIND("/",N796) - 1)</f>
        <v>music</v>
      </c>
      <c r="R796" t="str">
        <f>MID(N796, FIND("/", N796) + 1, LEN(N796))</f>
        <v>rock</v>
      </c>
      <c r="S796" s="9">
        <f>(((J796/60)/60)/24)+DATE(1970,1,1)</f>
        <v>43091.25</v>
      </c>
      <c r="T796" s="9">
        <f>(((K796/60)/60)/24)+DATE(1970,1,1)</f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>
        <f>IF(G797 = 0, 0, E797/G797)</f>
        <v>32.967741935483872</v>
      </c>
      <c r="Q797" t="str">
        <f>LEFT(N797,FIND("/",N797) - 1)</f>
        <v>film &amp; video</v>
      </c>
      <c r="R797" t="str">
        <f>MID(N797, FIND("/", N797) + 1, LEN(N797))</f>
        <v>drama</v>
      </c>
      <c r="S797" s="9">
        <f>(((J797/60)/60)/24)+DATE(1970,1,1)</f>
        <v>42675.208333333328</v>
      </c>
      <c r="T797" s="9">
        <f>(((K797/60)/60)/24)+DATE(1970,1,1)</f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>
        <f>IF(G798 = 0, 0, E798/G798)</f>
        <v>54.807692307692307</v>
      </c>
      <c r="Q798" t="str">
        <f>LEFT(N798,FIND("/",N798) - 1)</f>
        <v>games</v>
      </c>
      <c r="R798" t="str">
        <f>MID(N798, FIND("/", N798) + 1, LEN(N798))</f>
        <v>mobile games</v>
      </c>
      <c r="S798" s="9">
        <f>(((J798/60)/60)/24)+DATE(1970,1,1)</f>
        <v>41859.208333333336</v>
      </c>
      <c r="T798" s="9">
        <f>(((K798/60)/60)/24)+DATE(1970,1,1)</f>
        <v>41866.208333333336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>
        <f>IF(G799 = 0, 0, E799/G799)</f>
        <v>45.037837837837834</v>
      </c>
      <c r="Q799" t="str">
        <f>LEFT(N799,FIND("/",N799) - 1)</f>
        <v>technology</v>
      </c>
      <c r="R799" t="str">
        <f>MID(N799, FIND("/", N799) + 1, LEN(N799))</f>
        <v>web</v>
      </c>
      <c r="S799" s="9">
        <f>(((J799/60)/60)/24)+DATE(1970,1,1)</f>
        <v>43464.25</v>
      </c>
      <c r="T799" s="9">
        <f>(((K799/60)/60)/24)+DATE(1970,1,1)</f>
        <v>43487.25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>
        <f>IF(G800 = 0, 0, E800/G800)</f>
        <v>52.958677685950413</v>
      </c>
      <c r="Q800" t="str">
        <f>LEFT(N800,FIND("/",N800) - 1)</f>
        <v>theater</v>
      </c>
      <c r="R800" t="str">
        <f>MID(N800, FIND("/", N800) + 1, LEN(N800))</f>
        <v>plays</v>
      </c>
      <c r="S800" s="9">
        <f>(((J800/60)/60)/24)+DATE(1970,1,1)</f>
        <v>41060.208333333336</v>
      </c>
      <c r="T800" s="9">
        <f>(((K800/60)/60)/24)+DATE(1970,1,1)</f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>
        <f>IF(G801 = 0, 0, E801/G801)</f>
        <v>60.017959183673469</v>
      </c>
      <c r="Q801" t="str">
        <f>LEFT(N801,FIND("/",N801) - 1)</f>
        <v>theater</v>
      </c>
      <c r="R801" t="str">
        <f>MID(N801, FIND("/", N801) + 1, LEN(N801))</f>
        <v>plays</v>
      </c>
      <c r="S801" s="9">
        <f>(((J801/60)/60)/24)+DATE(1970,1,1)</f>
        <v>42399.25</v>
      </c>
      <c r="T801" s="9">
        <f>(((K801/60)/60)/24)+DATE(1970,1,1)</f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>
        <f>IF(G802 = 0, 0, E802/G802)</f>
        <v>1</v>
      </c>
      <c r="Q802" t="str">
        <f>LEFT(N802,FIND("/",N802) - 1)</f>
        <v>music</v>
      </c>
      <c r="R802" t="str">
        <f>MID(N802, FIND("/", N802) + 1, LEN(N802))</f>
        <v>rock</v>
      </c>
      <c r="S802" s="9">
        <f>(((J802/60)/60)/24)+DATE(1970,1,1)</f>
        <v>42167.208333333328</v>
      </c>
      <c r="T802" s="9">
        <f>(((K802/60)/60)/24)+DATE(1970,1,1)</f>
        <v>42171.208333333328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>
        <f>IF(G803 = 0, 0, E803/G803)</f>
        <v>44.028301886792455</v>
      </c>
      <c r="Q803" t="str">
        <f>LEFT(N803,FIND("/",N803) - 1)</f>
        <v>photography</v>
      </c>
      <c r="R803" t="str">
        <f>MID(N803, FIND("/", N803) + 1, LEN(N803))</f>
        <v>photography books</v>
      </c>
      <c r="S803" s="9">
        <f>(((J803/60)/60)/24)+DATE(1970,1,1)</f>
        <v>43830.25</v>
      </c>
      <c r="T803" s="9">
        <f>(((K803/60)/60)/24)+DATE(1970,1,1)</f>
        <v>43852.25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>
        <f>IF(G804 = 0, 0, E804/G804)</f>
        <v>86.028169014084511</v>
      </c>
      <c r="Q804" t="str">
        <f>LEFT(N804,FIND("/",N804) - 1)</f>
        <v>photography</v>
      </c>
      <c r="R804" t="str">
        <f>MID(N804, FIND("/", N804) + 1, LEN(N804))</f>
        <v>photography books</v>
      </c>
      <c r="S804" s="9">
        <f>(((J804/60)/60)/24)+DATE(1970,1,1)</f>
        <v>43650.208333333328</v>
      </c>
      <c r="T804" s="9">
        <f>(((K804/60)/60)/24)+DATE(1970,1,1)</f>
        <v>43652.208333333328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>
        <f>IF(G805 = 0, 0, E805/G805)</f>
        <v>28.012875536480685</v>
      </c>
      <c r="Q805" t="str">
        <f>LEFT(N805,FIND("/",N805) - 1)</f>
        <v>theater</v>
      </c>
      <c r="R805" t="str">
        <f>MID(N805, FIND("/", N805) + 1, LEN(N805))</f>
        <v>plays</v>
      </c>
      <c r="S805" s="9">
        <f>(((J805/60)/60)/24)+DATE(1970,1,1)</f>
        <v>43492.25</v>
      </c>
      <c r="T805" s="9">
        <f>(((K805/60)/60)/24)+DATE(1970,1,1)</f>
        <v>43526.25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>
        <f>IF(G806 = 0, 0, E806/G806)</f>
        <v>32.050458715596328</v>
      </c>
      <c r="Q806" t="str">
        <f>LEFT(N806,FIND("/",N806) - 1)</f>
        <v>music</v>
      </c>
      <c r="R806" t="str">
        <f>MID(N806, FIND("/", N806) + 1, LEN(N806))</f>
        <v>rock</v>
      </c>
      <c r="S806" s="9">
        <f>(((J806/60)/60)/24)+DATE(1970,1,1)</f>
        <v>43102.25</v>
      </c>
      <c r="T806" s="9">
        <f>(((K806/60)/60)/24)+DATE(1970,1,1)</f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>
        <f>IF(G807 = 0, 0, E807/G807)</f>
        <v>73.611940298507463</v>
      </c>
      <c r="Q807" t="str">
        <f>LEFT(N807,FIND("/",N807) - 1)</f>
        <v>film &amp; video</v>
      </c>
      <c r="R807" t="str">
        <f>MID(N807, FIND("/", N807) + 1, LEN(N807))</f>
        <v>documentary</v>
      </c>
      <c r="S807" s="9">
        <f>(((J807/60)/60)/24)+DATE(1970,1,1)</f>
        <v>41958.25</v>
      </c>
      <c r="T807" s="9">
        <f>(((K807/60)/60)/24)+DATE(1970,1,1)</f>
        <v>42009.25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>
        <f>IF(G808 = 0, 0, E808/G808)</f>
        <v>108.71052631578948</v>
      </c>
      <c r="Q808" t="str">
        <f>LEFT(N808,FIND("/",N808) - 1)</f>
        <v>film &amp; video</v>
      </c>
      <c r="R808" t="str">
        <f>MID(N808, FIND("/", N808) + 1, LEN(N808))</f>
        <v>drama</v>
      </c>
      <c r="S808" s="9">
        <f>(((J808/60)/60)/24)+DATE(1970,1,1)</f>
        <v>40973.25</v>
      </c>
      <c r="T808" s="9">
        <f>(((K808/60)/60)/24)+DATE(1970,1,1)</f>
        <v>40997.208333333336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>
        <f>IF(G809 = 0, 0, E809/G809)</f>
        <v>42.97674418604651</v>
      </c>
      <c r="Q809" t="str">
        <f>LEFT(N809,FIND("/",N809) - 1)</f>
        <v>theater</v>
      </c>
      <c r="R809" t="str">
        <f>MID(N809, FIND("/", N809) + 1, LEN(N809))</f>
        <v>plays</v>
      </c>
      <c r="S809" s="9">
        <f>(((J809/60)/60)/24)+DATE(1970,1,1)</f>
        <v>43753.208333333328</v>
      </c>
      <c r="T809" s="9">
        <f>(((K809/60)/60)/24)+DATE(1970,1,1)</f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>
        <f>IF(G810 = 0, 0, E810/G810)</f>
        <v>83.315789473684205</v>
      </c>
      <c r="Q810" t="str">
        <f>LEFT(N810,FIND("/",N810) - 1)</f>
        <v>food</v>
      </c>
      <c r="R810" t="str">
        <f>MID(N810, FIND("/", N810) + 1, LEN(N810))</f>
        <v>food trucks</v>
      </c>
      <c r="S810" s="9">
        <f>(((J810/60)/60)/24)+DATE(1970,1,1)</f>
        <v>42507.208333333328</v>
      </c>
      <c r="T810" s="9">
        <f>(((K810/60)/60)/24)+DATE(1970,1,1)</f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>
        <f>IF(G811 = 0, 0, E811/G811)</f>
        <v>42</v>
      </c>
      <c r="Q811" t="str">
        <f>LEFT(N811,FIND("/",N811) - 1)</f>
        <v>film &amp; video</v>
      </c>
      <c r="R811" t="str">
        <f>MID(N811, FIND("/", N811) + 1, LEN(N811))</f>
        <v>documentary</v>
      </c>
      <c r="S811" s="9">
        <f>(((J811/60)/60)/24)+DATE(1970,1,1)</f>
        <v>41135.208333333336</v>
      </c>
      <c r="T811" s="9">
        <f>(((K811/60)/60)/24)+DATE(1970,1,1)</f>
        <v>41136.208333333336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>
        <f>IF(G812 = 0, 0, E812/G812)</f>
        <v>55.927601809954751</v>
      </c>
      <c r="Q812" t="str">
        <f>LEFT(N812,FIND("/",N812) - 1)</f>
        <v>theater</v>
      </c>
      <c r="R812" t="str">
        <f>MID(N812, FIND("/", N812) + 1, LEN(N812))</f>
        <v>plays</v>
      </c>
      <c r="S812" s="9">
        <f>(((J812/60)/60)/24)+DATE(1970,1,1)</f>
        <v>43067.25</v>
      </c>
      <c r="T812" s="9">
        <f>(((K812/60)/60)/24)+DATE(1970,1,1)</f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>
        <f>IF(G813 = 0, 0, E813/G813)</f>
        <v>105.03681885125184</v>
      </c>
      <c r="Q813" t="str">
        <f>LEFT(N813,FIND("/",N813) - 1)</f>
        <v>games</v>
      </c>
      <c r="R813" t="str">
        <f>MID(N813, FIND("/", N813) + 1, LEN(N813))</f>
        <v>video games</v>
      </c>
      <c r="S813" s="9">
        <f>(((J813/60)/60)/24)+DATE(1970,1,1)</f>
        <v>42378.25</v>
      </c>
      <c r="T813" s="9">
        <f>(((K813/60)/60)/24)+DATE(1970,1,1)</f>
        <v>42380.25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>
        <f>IF(G814 = 0, 0, E814/G814)</f>
        <v>48</v>
      </c>
      <c r="Q814" t="str">
        <f>LEFT(N814,FIND("/",N814) - 1)</f>
        <v>publishing</v>
      </c>
      <c r="R814" t="str">
        <f>MID(N814, FIND("/", N814) + 1, LEN(N814))</f>
        <v>nonfiction</v>
      </c>
      <c r="S814" s="9">
        <f>(((J814/60)/60)/24)+DATE(1970,1,1)</f>
        <v>43206.208333333328</v>
      </c>
      <c r="T814" s="9">
        <f>(((K814/60)/60)/24)+DATE(1970,1,1)</f>
        <v>43211.208333333328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>
        <f>IF(G815 = 0, 0, E815/G815)</f>
        <v>112.66176470588235</v>
      </c>
      <c r="Q815" t="str">
        <f>LEFT(N815,FIND("/",N815) - 1)</f>
        <v>games</v>
      </c>
      <c r="R815" t="str">
        <f>MID(N815, FIND("/", N815) + 1, LEN(N815))</f>
        <v>video games</v>
      </c>
      <c r="S815" s="9">
        <f>(((J815/60)/60)/24)+DATE(1970,1,1)</f>
        <v>41148.208333333336</v>
      </c>
      <c r="T815" s="9">
        <f>(((K815/60)/60)/24)+DATE(1970,1,1)</f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>
        <f>IF(G816 = 0, 0, E816/G816)</f>
        <v>81.944444444444443</v>
      </c>
      <c r="Q816" t="str">
        <f>LEFT(N816,FIND("/",N816) - 1)</f>
        <v>music</v>
      </c>
      <c r="R816" t="str">
        <f>MID(N816, FIND("/", N816) + 1, LEN(N816))</f>
        <v>rock</v>
      </c>
      <c r="S816" s="9">
        <f>(((J816/60)/60)/24)+DATE(1970,1,1)</f>
        <v>42517.208333333328</v>
      </c>
      <c r="T816" s="9">
        <f>(((K816/60)/60)/24)+DATE(1970,1,1)</f>
        <v>42519.208333333328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>
        <f>IF(G817 = 0, 0, E817/G817)</f>
        <v>64.049180327868854</v>
      </c>
      <c r="Q817" t="str">
        <f>LEFT(N817,FIND("/",N817) - 1)</f>
        <v>music</v>
      </c>
      <c r="R817" t="str">
        <f>MID(N817, FIND("/", N817) + 1, LEN(N817))</f>
        <v>rock</v>
      </c>
      <c r="S817" s="9">
        <f>(((J817/60)/60)/24)+DATE(1970,1,1)</f>
        <v>43068.25</v>
      </c>
      <c r="T817" s="9">
        <f>(((K817/60)/60)/24)+DATE(1970,1,1)</f>
        <v>43094.25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>
        <f>IF(G818 = 0, 0, E818/G818)</f>
        <v>106.39097744360902</v>
      </c>
      <c r="Q818" t="str">
        <f>LEFT(N818,FIND("/",N818) - 1)</f>
        <v>theater</v>
      </c>
      <c r="R818" t="str">
        <f>MID(N818, FIND("/", N818) + 1, LEN(N818))</f>
        <v>plays</v>
      </c>
      <c r="S818" s="9">
        <f>(((J818/60)/60)/24)+DATE(1970,1,1)</f>
        <v>41680.25</v>
      </c>
      <c r="T818" s="9">
        <f>(((K818/60)/60)/24)+DATE(1970,1,1)</f>
        <v>41682.25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>
        <f>IF(G819 = 0, 0, E819/G819)</f>
        <v>76.011249497790274</v>
      </c>
      <c r="Q819" t="str">
        <f>LEFT(N819,FIND("/",N819) - 1)</f>
        <v>publishing</v>
      </c>
      <c r="R819" t="str">
        <f>MID(N819, FIND("/", N819) + 1, LEN(N819))</f>
        <v>nonfiction</v>
      </c>
      <c r="S819" s="9">
        <f>(((J819/60)/60)/24)+DATE(1970,1,1)</f>
        <v>43589.208333333328</v>
      </c>
      <c r="T819" s="9">
        <f>(((K819/60)/60)/24)+DATE(1970,1,1)</f>
        <v>43617.208333333328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>
        <f>IF(G820 = 0, 0, E820/G820)</f>
        <v>111.07246376811594</v>
      </c>
      <c r="Q820" t="str">
        <f>LEFT(N820,FIND("/",N820) - 1)</f>
        <v>theater</v>
      </c>
      <c r="R820" t="str">
        <f>MID(N820, FIND("/", N820) + 1, LEN(N820))</f>
        <v>plays</v>
      </c>
      <c r="S820" s="9">
        <f>(((J820/60)/60)/24)+DATE(1970,1,1)</f>
        <v>43486.25</v>
      </c>
      <c r="T820" s="9">
        <f>(((K820/60)/60)/24)+DATE(1970,1,1)</f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>
        <f>IF(G821 = 0, 0, E821/G821)</f>
        <v>95.936170212765958</v>
      </c>
      <c r="Q821" t="str">
        <f>LEFT(N821,FIND("/",N821) - 1)</f>
        <v>games</v>
      </c>
      <c r="R821" t="str">
        <f>MID(N821, FIND("/", N821) + 1, LEN(N821))</f>
        <v>video games</v>
      </c>
      <c r="S821" s="9">
        <f>(((J821/60)/60)/24)+DATE(1970,1,1)</f>
        <v>41237.25</v>
      </c>
      <c r="T821" s="9">
        <f>(((K821/60)/60)/24)+DATE(1970,1,1)</f>
        <v>41252.25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>
        <f>IF(G822 = 0, 0, E822/G822)</f>
        <v>43.043010752688176</v>
      </c>
      <c r="Q822" t="str">
        <f>LEFT(N822,FIND("/",N822) - 1)</f>
        <v>music</v>
      </c>
      <c r="R822" t="str">
        <f>MID(N822, FIND("/", N822) + 1, LEN(N822))</f>
        <v>rock</v>
      </c>
      <c r="S822" s="9">
        <f>(((J822/60)/60)/24)+DATE(1970,1,1)</f>
        <v>43310.208333333328</v>
      </c>
      <c r="T822" s="9">
        <f>(((K822/60)/60)/24)+DATE(1970,1,1)</f>
        <v>43323.208333333328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>
        <f>IF(G823 = 0, 0, E823/G823)</f>
        <v>67.966666666666669</v>
      </c>
      <c r="Q823" t="str">
        <f>LEFT(N823,FIND("/",N823) - 1)</f>
        <v>film &amp; video</v>
      </c>
      <c r="R823" t="str">
        <f>MID(N823, FIND("/", N823) + 1, LEN(N823))</f>
        <v>documentary</v>
      </c>
      <c r="S823" s="9">
        <f>(((J823/60)/60)/24)+DATE(1970,1,1)</f>
        <v>42794.25</v>
      </c>
      <c r="T823" s="9">
        <f>(((K823/60)/60)/24)+DATE(1970,1,1)</f>
        <v>42807.208333333328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>
        <f>IF(G824 = 0, 0, E824/G824)</f>
        <v>89.991428571428571</v>
      </c>
      <c r="Q824" t="str">
        <f>LEFT(N824,FIND("/",N824) - 1)</f>
        <v>music</v>
      </c>
      <c r="R824" t="str">
        <f>MID(N824, FIND("/", N824) + 1, LEN(N824))</f>
        <v>rock</v>
      </c>
      <c r="S824" s="9">
        <f>(((J824/60)/60)/24)+DATE(1970,1,1)</f>
        <v>41698.25</v>
      </c>
      <c r="T824" s="9">
        <f>(((K824/60)/60)/24)+DATE(1970,1,1)</f>
        <v>41715.208333333336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>
        <f>IF(G825 = 0, 0, E825/G825)</f>
        <v>58.095238095238095</v>
      </c>
      <c r="Q825" t="str">
        <f>LEFT(N825,FIND("/",N825) - 1)</f>
        <v>music</v>
      </c>
      <c r="R825" t="str">
        <f>MID(N825, FIND("/", N825) + 1, LEN(N825))</f>
        <v>rock</v>
      </c>
      <c r="S825" s="9">
        <f>(((J825/60)/60)/24)+DATE(1970,1,1)</f>
        <v>41892.208333333336</v>
      </c>
      <c r="T825" s="9">
        <f>(((K825/60)/60)/24)+DATE(1970,1,1)</f>
        <v>41917.208333333336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>
        <f>IF(G826 = 0, 0, E826/G826)</f>
        <v>83.996875000000003</v>
      </c>
      <c r="Q826" t="str">
        <f>LEFT(N826,FIND("/",N826) - 1)</f>
        <v>publishing</v>
      </c>
      <c r="R826" t="str">
        <f>MID(N826, FIND("/", N826) + 1, LEN(N826))</f>
        <v>nonfiction</v>
      </c>
      <c r="S826" s="9">
        <f>(((J826/60)/60)/24)+DATE(1970,1,1)</f>
        <v>40348.208333333336</v>
      </c>
      <c r="T826" s="9">
        <f>(((K826/60)/60)/24)+DATE(1970,1,1)</f>
        <v>40380.208333333336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>
        <f>IF(G827 = 0, 0, E827/G827)</f>
        <v>88.853503184713375</v>
      </c>
      <c r="Q827" t="str">
        <f>LEFT(N827,FIND("/",N827) - 1)</f>
        <v>film &amp; video</v>
      </c>
      <c r="R827" t="str">
        <f>MID(N827, FIND("/", N827) + 1, LEN(N827))</f>
        <v>shorts</v>
      </c>
      <c r="S827" s="9">
        <f>(((J827/60)/60)/24)+DATE(1970,1,1)</f>
        <v>42941.208333333328</v>
      </c>
      <c r="T827" s="9">
        <f>(((K827/60)/60)/24)+DATE(1970,1,1)</f>
        <v>42953.208333333328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>
        <f>IF(G828 = 0, 0, E828/G828)</f>
        <v>65.963917525773198</v>
      </c>
      <c r="Q828" t="str">
        <f>LEFT(N828,FIND("/",N828) - 1)</f>
        <v>theater</v>
      </c>
      <c r="R828" t="str">
        <f>MID(N828, FIND("/", N828) + 1, LEN(N828))</f>
        <v>plays</v>
      </c>
      <c r="S828" s="9">
        <f>(((J828/60)/60)/24)+DATE(1970,1,1)</f>
        <v>40525.25</v>
      </c>
      <c r="T828" s="9">
        <f>(((K828/60)/60)/24)+DATE(1970,1,1)</f>
        <v>40553.25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>
        <f>IF(G829 = 0, 0, E829/G829)</f>
        <v>74.804878048780495</v>
      </c>
      <c r="Q829" t="str">
        <f>LEFT(N829,FIND("/",N829) - 1)</f>
        <v>film &amp; video</v>
      </c>
      <c r="R829" t="str">
        <f>MID(N829, FIND("/", N829) + 1, LEN(N829))</f>
        <v>drama</v>
      </c>
      <c r="S829" s="9">
        <f>(((J829/60)/60)/24)+DATE(1970,1,1)</f>
        <v>40666.208333333336</v>
      </c>
      <c r="T829" s="9">
        <f>(((K829/60)/60)/24)+DATE(1970,1,1)</f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>
        <f>IF(G830 = 0, 0, E830/G830)</f>
        <v>69.98571428571428</v>
      </c>
      <c r="Q830" t="str">
        <f>LEFT(N830,FIND("/",N830) - 1)</f>
        <v>theater</v>
      </c>
      <c r="R830" t="str">
        <f>MID(N830, FIND("/", N830) + 1, LEN(N830))</f>
        <v>plays</v>
      </c>
      <c r="S830" s="9">
        <f>(((J830/60)/60)/24)+DATE(1970,1,1)</f>
        <v>43340.208333333328</v>
      </c>
      <c r="T830" s="9">
        <f>(((K830/60)/60)/24)+DATE(1970,1,1)</f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>
        <f>IF(G831 = 0, 0, E831/G831)</f>
        <v>32.006493506493506</v>
      </c>
      <c r="Q831" t="str">
        <f>LEFT(N831,FIND("/",N831) - 1)</f>
        <v>theater</v>
      </c>
      <c r="R831" t="str">
        <f>MID(N831, FIND("/", N831) + 1, LEN(N831))</f>
        <v>plays</v>
      </c>
      <c r="S831" s="9">
        <f>(((J831/60)/60)/24)+DATE(1970,1,1)</f>
        <v>42164.208333333328</v>
      </c>
      <c r="T831" s="9">
        <f>(((K831/60)/60)/24)+DATE(1970,1,1)</f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>
        <f>IF(G832 = 0, 0, E832/G832)</f>
        <v>64.727272727272734</v>
      </c>
      <c r="Q832" t="str">
        <f>LEFT(N832,FIND("/",N832) - 1)</f>
        <v>theater</v>
      </c>
      <c r="R832" t="str">
        <f>MID(N832, FIND("/", N832) + 1, LEN(N832))</f>
        <v>plays</v>
      </c>
      <c r="S832" s="9">
        <f>(((J832/60)/60)/24)+DATE(1970,1,1)</f>
        <v>43103.25</v>
      </c>
      <c r="T832" s="9">
        <f>(((K832/60)/60)/24)+DATE(1970,1,1)</f>
        <v>43162.25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>
        <f>IF(G833 = 0, 0, E833/G833)</f>
        <v>24.998110087408456</v>
      </c>
      <c r="Q833" t="str">
        <f>LEFT(N833,FIND("/",N833) - 1)</f>
        <v>photography</v>
      </c>
      <c r="R833" t="str">
        <f>MID(N833, FIND("/", N833) + 1, LEN(N833))</f>
        <v>photography books</v>
      </c>
      <c r="S833" s="9">
        <f>(((J833/60)/60)/24)+DATE(1970,1,1)</f>
        <v>40994.208333333336</v>
      </c>
      <c r="T833" s="9">
        <f>(((K833/60)/60)/24)+DATE(1970,1,1)</f>
        <v>41028.208333333336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>
        <f>IF(G834 = 0, 0, E834/G834)</f>
        <v>104.97764070932922</v>
      </c>
      <c r="Q834" t="str">
        <f>LEFT(N834,FIND("/",N834) - 1)</f>
        <v>publishing</v>
      </c>
      <c r="R834" t="str">
        <f>MID(N834, FIND("/", N834) + 1, LEN(N834))</f>
        <v>translations</v>
      </c>
      <c r="S834" s="9">
        <f>(((J834/60)/60)/24)+DATE(1970,1,1)</f>
        <v>42299.208333333328</v>
      </c>
      <c r="T834" s="9">
        <f>(((K834/60)/60)/24)+DATE(1970,1,1)</f>
        <v>42333.25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>
        <f>IF(G835 = 0, 0, E835/G835)</f>
        <v>64.987878787878785</v>
      </c>
      <c r="Q835" t="str">
        <f>LEFT(N835,FIND("/",N835) - 1)</f>
        <v>publishing</v>
      </c>
      <c r="R835" t="str">
        <f>MID(N835, FIND("/", N835) + 1, LEN(N835))</f>
        <v>translations</v>
      </c>
      <c r="S835" s="9">
        <f>(((J835/60)/60)/24)+DATE(1970,1,1)</f>
        <v>40588.25</v>
      </c>
      <c r="T835" s="9">
        <f>(((K835/60)/60)/24)+DATE(1970,1,1)</f>
        <v>40599.25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>
        <f>IF(G836 = 0, 0, E836/G836)</f>
        <v>94.352941176470594</v>
      </c>
      <c r="Q836" t="str">
        <f>LEFT(N836,FIND("/",N836) - 1)</f>
        <v>theater</v>
      </c>
      <c r="R836" t="str">
        <f>MID(N836, FIND("/", N836) + 1, LEN(N836))</f>
        <v>plays</v>
      </c>
      <c r="S836" s="9">
        <f>(((J836/60)/60)/24)+DATE(1970,1,1)</f>
        <v>41448.208333333336</v>
      </c>
      <c r="T836" s="9">
        <f>(((K836/60)/60)/24)+DATE(1970,1,1)</f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>
        <f>IF(G837 = 0, 0, E837/G837)</f>
        <v>44.001706484641637</v>
      </c>
      <c r="Q837" t="str">
        <f>LEFT(N837,FIND("/",N837) - 1)</f>
        <v>technology</v>
      </c>
      <c r="R837" t="str">
        <f>MID(N837, FIND("/", N837) + 1, LEN(N837))</f>
        <v>web</v>
      </c>
      <c r="S837" s="9">
        <f>(((J837/60)/60)/24)+DATE(1970,1,1)</f>
        <v>42063.25</v>
      </c>
      <c r="T837" s="9">
        <f>(((K837/60)/60)/24)+DATE(1970,1,1)</f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>
        <f>IF(G838 = 0, 0, E838/G838)</f>
        <v>64.744680851063833</v>
      </c>
      <c r="Q838" t="str">
        <f>LEFT(N838,FIND("/",N838) - 1)</f>
        <v>music</v>
      </c>
      <c r="R838" t="str">
        <f>MID(N838, FIND("/", N838) + 1, LEN(N838))</f>
        <v>indie rock</v>
      </c>
      <c r="S838" s="9">
        <f>(((J838/60)/60)/24)+DATE(1970,1,1)</f>
        <v>40214.25</v>
      </c>
      <c r="T838" s="9">
        <f>(((K838/60)/60)/24)+DATE(1970,1,1)</f>
        <v>40225.25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>
        <f>IF(G839 = 0, 0, E839/G839)</f>
        <v>84.00667779632721</v>
      </c>
      <c r="Q839" t="str">
        <f>LEFT(N839,FIND("/",N839) - 1)</f>
        <v>music</v>
      </c>
      <c r="R839" t="str">
        <f>MID(N839, FIND("/", N839) + 1, LEN(N839))</f>
        <v>jazz</v>
      </c>
      <c r="S839" s="9">
        <f>(((J839/60)/60)/24)+DATE(1970,1,1)</f>
        <v>40629.208333333336</v>
      </c>
      <c r="T839" s="9">
        <f>(((K839/60)/60)/24)+DATE(1970,1,1)</f>
        <v>40683.208333333336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>
        <f>IF(G840 = 0, 0, E840/G840)</f>
        <v>34.061302681992338</v>
      </c>
      <c r="Q840" t="str">
        <f>LEFT(N840,FIND("/",N840) - 1)</f>
        <v>theater</v>
      </c>
      <c r="R840" t="str">
        <f>MID(N840, FIND("/", N840) + 1, LEN(N840))</f>
        <v>plays</v>
      </c>
      <c r="S840" s="9">
        <f>(((J840/60)/60)/24)+DATE(1970,1,1)</f>
        <v>43370.208333333328</v>
      </c>
      <c r="T840" s="9">
        <f>(((K840/60)/60)/24)+DATE(1970,1,1)</f>
        <v>43379.208333333328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>
        <f>IF(G841 = 0, 0, E841/G841)</f>
        <v>93.273885350318466</v>
      </c>
      <c r="Q841" t="str">
        <f>LEFT(N841,FIND("/",N841) - 1)</f>
        <v>film &amp; video</v>
      </c>
      <c r="R841" t="str">
        <f>MID(N841, FIND("/", N841) + 1, LEN(N841))</f>
        <v>documentary</v>
      </c>
      <c r="S841" s="9">
        <f>(((J841/60)/60)/24)+DATE(1970,1,1)</f>
        <v>41715.208333333336</v>
      </c>
      <c r="T841" s="9">
        <f>(((K841/60)/60)/24)+DATE(1970,1,1)</f>
        <v>41760.208333333336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>
        <f>IF(G842 = 0, 0, E842/G842)</f>
        <v>32.998301726577978</v>
      </c>
      <c r="Q842" t="str">
        <f>LEFT(N842,FIND("/",N842) - 1)</f>
        <v>theater</v>
      </c>
      <c r="R842" t="str">
        <f>MID(N842, FIND("/", N842) + 1, LEN(N842))</f>
        <v>plays</v>
      </c>
      <c r="S842" s="9">
        <f>(((J842/60)/60)/24)+DATE(1970,1,1)</f>
        <v>41836.208333333336</v>
      </c>
      <c r="T842" s="9">
        <f>(((K842/60)/60)/24)+DATE(1970,1,1)</f>
        <v>41838.208333333336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>
        <f>IF(G843 = 0, 0, E843/G843)</f>
        <v>83.812903225806451</v>
      </c>
      <c r="Q843" t="str">
        <f>LEFT(N843,FIND("/",N843) - 1)</f>
        <v>technology</v>
      </c>
      <c r="R843" t="str">
        <f>MID(N843, FIND("/", N843) + 1, LEN(N843))</f>
        <v>web</v>
      </c>
      <c r="S843" s="9">
        <f>(((J843/60)/60)/24)+DATE(1970,1,1)</f>
        <v>42419.25</v>
      </c>
      <c r="T843" s="9">
        <f>(((K843/60)/60)/24)+DATE(1970,1,1)</f>
        <v>42435.25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>
        <f>IF(G844 = 0, 0, E844/G844)</f>
        <v>63.992424242424242</v>
      </c>
      <c r="Q844" t="str">
        <f>LEFT(N844,FIND("/",N844) - 1)</f>
        <v>technology</v>
      </c>
      <c r="R844" t="str">
        <f>MID(N844, FIND("/", N844) + 1, LEN(N844))</f>
        <v>wearables</v>
      </c>
      <c r="S844" s="9">
        <f>(((J844/60)/60)/24)+DATE(1970,1,1)</f>
        <v>43266.208333333328</v>
      </c>
      <c r="T844" s="9">
        <f>(((K844/60)/60)/24)+DATE(1970,1,1)</f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>
        <f>IF(G845 = 0, 0, E845/G845)</f>
        <v>81.909090909090907</v>
      </c>
      <c r="Q845" t="str">
        <f>LEFT(N845,FIND("/",N845) - 1)</f>
        <v>photography</v>
      </c>
      <c r="R845" t="str">
        <f>MID(N845, FIND("/", N845) + 1, LEN(N845))</f>
        <v>photography books</v>
      </c>
      <c r="S845" s="9">
        <f>(((J845/60)/60)/24)+DATE(1970,1,1)</f>
        <v>43338.208333333328</v>
      </c>
      <c r="T845" s="9">
        <f>(((K845/60)/60)/24)+DATE(1970,1,1)</f>
        <v>43344.208333333328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>
        <f>IF(G846 = 0, 0, E846/G846)</f>
        <v>93.053191489361708</v>
      </c>
      <c r="Q846" t="str">
        <f>LEFT(N846,FIND("/",N846) - 1)</f>
        <v>film &amp; video</v>
      </c>
      <c r="R846" t="str">
        <f>MID(N846, FIND("/", N846) + 1, LEN(N846))</f>
        <v>documentary</v>
      </c>
      <c r="S846" s="9">
        <f>(((J846/60)/60)/24)+DATE(1970,1,1)</f>
        <v>40930.25</v>
      </c>
      <c r="T846" s="9">
        <f>(((K846/60)/60)/24)+DATE(1970,1,1)</f>
        <v>40933.25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>
        <f>IF(G847 = 0, 0, E847/G847)</f>
        <v>101.98449039881831</v>
      </c>
      <c r="Q847" t="str">
        <f>LEFT(N847,FIND("/",N847) - 1)</f>
        <v>technology</v>
      </c>
      <c r="R847" t="str">
        <f>MID(N847, FIND("/", N847) + 1, LEN(N847))</f>
        <v>web</v>
      </c>
      <c r="S847" s="9">
        <f>(((J847/60)/60)/24)+DATE(1970,1,1)</f>
        <v>43235.208333333328</v>
      </c>
      <c r="T847" s="9">
        <f>(((K847/60)/60)/24)+DATE(1970,1,1)</f>
        <v>43272.208333333328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>
        <f>IF(G848 = 0, 0, E848/G848)</f>
        <v>105.9375</v>
      </c>
      <c r="Q848" t="str">
        <f>LEFT(N848,FIND("/",N848) - 1)</f>
        <v>technology</v>
      </c>
      <c r="R848" t="str">
        <f>MID(N848, FIND("/", N848) + 1, LEN(N848))</f>
        <v>web</v>
      </c>
      <c r="S848" s="9">
        <f>(((J848/60)/60)/24)+DATE(1970,1,1)</f>
        <v>43302.208333333328</v>
      </c>
      <c r="T848" s="9">
        <f>(((K848/60)/60)/24)+DATE(1970,1,1)</f>
        <v>43338.208333333328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>
        <f>IF(G849 = 0, 0, E849/G849)</f>
        <v>101.58181818181818</v>
      </c>
      <c r="Q849" t="str">
        <f>LEFT(N849,FIND("/",N849) - 1)</f>
        <v>food</v>
      </c>
      <c r="R849" t="str">
        <f>MID(N849, FIND("/", N849) + 1, LEN(N849))</f>
        <v>food trucks</v>
      </c>
      <c r="S849" s="9">
        <f>(((J849/60)/60)/24)+DATE(1970,1,1)</f>
        <v>43107.25</v>
      </c>
      <c r="T849" s="9">
        <f>(((K849/60)/60)/24)+DATE(1970,1,1)</f>
        <v>43110.25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>
        <f>IF(G850 = 0, 0, E850/G850)</f>
        <v>62.970930232558139</v>
      </c>
      <c r="Q850" t="str">
        <f>LEFT(N850,FIND("/",N850) - 1)</f>
        <v>film &amp; video</v>
      </c>
      <c r="R850" t="str">
        <f>MID(N850, FIND("/", N850) + 1, LEN(N850))</f>
        <v>drama</v>
      </c>
      <c r="S850" s="9">
        <f>(((J850/60)/60)/24)+DATE(1970,1,1)</f>
        <v>40341.208333333336</v>
      </c>
      <c r="T850" s="9">
        <f>(((K850/60)/60)/24)+DATE(1970,1,1)</f>
        <v>40350.208333333336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>
        <f>IF(G851 = 0, 0, E851/G851)</f>
        <v>29.045602605863191</v>
      </c>
      <c r="Q851" t="str">
        <f>LEFT(N851,FIND("/",N851) - 1)</f>
        <v>music</v>
      </c>
      <c r="R851" t="str">
        <f>MID(N851, FIND("/", N851) + 1, LEN(N851))</f>
        <v>indie rock</v>
      </c>
      <c r="S851" s="9">
        <f>(((J851/60)/60)/24)+DATE(1970,1,1)</f>
        <v>40948.25</v>
      </c>
      <c r="T851" s="9">
        <f>(((K851/60)/60)/24)+DATE(1970,1,1)</f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>
        <f>IF(G852 = 0, 0, E852/G852)</f>
        <v>1</v>
      </c>
      <c r="Q852" t="str">
        <f>LEFT(N852,FIND("/",N852) - 1)</f>
        <v>music</v>
      </c>
      <c r="R852" t="str">
        <f>MID(N852, FIND("/", N852) + 1, LEN(N852))</f>
        <v>rock</v>
      </c>
      <c r="S852" s="9">
        <f>(((J852/60)/60)/24)+DATE(1970,1,1)</f>
        <v>40866.25</v>
      </c>
      <c r="T852" s="9">
        <f>(((K852/60)/60)/24)+DATE(1970,1,1)</f>
        <v>40881.25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>
        <f>IF(G853 = 0, 0, E853/G853)</f>
        <v>77.924999999999997</v>
      </c>
      <c r="Q853" t="str">
        <f>LEFT(N853,FIND("/",N853) - 1)</f>
        <v>music</v>
      </c>
      <c r="R853" t="str">
        <f>MID(N853, FIND("/", N853) + 1, LEN(N853))</f>
        <v>electric music</v>
      </c>
      <c r="S853" s="9">
        <f>(((J853/60)/60)/24)+DATE(1970,1,1)</f>
        <v>41031.208333333336</v>
      </c>
      <c r="T853" s="9">
        <f>(((K853/60)/60)/24)+DATE(1970,1,1)</f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>
        <f>IF(G854 = 0, 0, E854/G854)</f>
        <v>80.806451612903231</v>
      </c>
      <c r="Q854" t="str">
        <f>LEFT(N854,FIND("/",N854) - 1)</f>
        <v>games</v>
      </c>
      <c r="R854" t="str">
        <f>MID(N854, FIND("/", N854) + 1, LEN(N854))</f>
        <v>video games</v>
      </c>
      <c r="S854" s="9">
        <f>(((J854/60)/60)/24)+DATE(1970,1,1)</f>
        <v>40740.208333333336</v>
      </c>
      <c r="T854" s="9">
        <f>(((K854/60)/60)/24)+DATE(1970,1,1)</f>
        <v>40750.208333333336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>
        <f>IF(G855 = 0, 0, E855/G855)</f>
        <v>76.006816632583508</v>
      </c>
      <c r="Q855" t="str">
        <f>LEFT(N855,FIND("/",N855) - 1)</f>
        <v>music</v>
      </c>
      <c r="R855" t="str">
        <f>MID(N855, FIND("/", N855) + 1, LEN(N855))</f>
        <v>indie rock</v>
      </c>
      <c r="S855" s="9">
        <f>(((J855/60)/60)/24)+DATE(1970,1,1)</f>
        <v>40714.208333333336</v>
      </c>
      <c r="T855" s="9">
        <f>(((K855/60)/60)/24)+DATE(1970,1,1)</f>
        <v>40719.208333333336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>
        <f>IF(G856 = 0, 0, E856/G856)</f>
        <v>72.993613824192337</v>
      </c>
      <c r="Q856" t="str">
        <f>LEFT(N856,FIND("/",N856) - 1)</f>
        <v>publishing</v>
      </c>
      <c r="R856" t="str">
        <f>MID(N856, FIND("/", N856) + 1, LEN(N856))</f>
        <v>fiction</v>
      </c>
      <c r="S856" s="9">
        <f>(((J856/60)/60)/24)+DATE(1970,1,1)</f>
        <v>43787.25</v>
      </c>
      <c r="T856" s="9">
        <f>(((K856/60)/60)/24)+DATE(1970,1,1)</f>
        <v>43814.25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>
        <f>IF(G857 = 0, 0, E857/G857)</f>
        <v>53</v>
      </c>
      <c r="Q857" t="str">
        <f>LEFT(N857,FIND("/",N857) - 1)</f>
        <v>theater</v>
      </c>
      <c r="R857" t="str">
        <f>MID(N857, FIND("/", N857) + 1, LEN(N857))</f>
        <v>plays</v>
      </c>
      <c r="S857" s="9">
        <f>(((J857/60)/60)/24)+DATE(1970,1,1)</f>
        <v>40712.208333333336</v>
      </c>
      <c r="T857" s="9">
        <f>(((K857/60)/60)/24)+DATE(1970,1,1)</f>
        <v>40743.208333333336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>
        <f>IF(G858 = 0, 0, E858/G858)</f>
        <v>54.164556962025316</v>
      </c>
      <c r="Q858" t="str">
        <f>LEFT(N858,FIND("/",N858) - 1)</f>
        <v>food</v>
      </c>
      <c r="R858" t="str">
        <f>MID(N858, FIND("/", N858) + 1, LEN(N858))</f>
        <v>food trucks</v>
      </c>
      <c r="S858" s="9">
        <f>(((J858/60)/60)/24)+DATE(1970,1,1)</f>
        <v>41023.208333333336</v>
      </c>
      <c r="T858" s="9">
        <f>(((K858/60)/60)/24)+DATE(1970,1,1)</f>
        <v>41040.208333333336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>
        <f>IF(G859 = 0, 0, E859/G859)</f>
        <v>32.946666666666665</v>
      </c>
      <c r="Q859" t="str">
        <f>LEFT(N859,FIND("/",N859) - 1)</f>
        <v>film &amp; video</v>
      </c>
      <c r="R859" t="str">
        <f>MID(N859, FIND("/", N859) + 1, LEN(N859))</f>
        <v>shorts</v>
      </c>
      <c r="S859" s="9">
        <f>(((J859/60)/60)/24)+DATE(1970,1,1)</f>
        <v>40944.25</v>
      </c>
      <c r="T859" s="9">
        <f>(((K859/60)/60)/24)+DATE(1970,1,1)</f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>
        <f>IF(G860 = 0, 0, E860/G860)</f>
        <v>79.371428571428567</v>
      </c>
      <c r="Q860" t="str">
        <f>LEFT(N860,FIND("/",N860) - 1)</f>
        <v>food</v>
      </c>
      <c r="R860" t="str">
        <f>MID(N860, FIND("/", N860) + 1, LEN(N860))</f>
        <v>food trucks</v>
      </c>
      <c r="S860" s="9">
        <f>(((J860/60)/60)/24)+DATE(1970,1,1)</f>
        <v>43211.208333333328</v>
      </c>
      <c r="T860" s="9">
        <f>(((K860/60)/60)/24)+DATE(1970,1,1)</f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>
        <f>IF(G861 = 0, 0, E861/G861)</f>
        <v>41.174603174603178</v>
      </c>
      <c r="Q861" t="str">
        <f>LEFT(N861,FIND("/",N861) - 1)</f>
        <v>theater</v>
      </c>
      <c r="R861" t="str">
        <f>MID(N861, FIND("/", N861) + 1, LEN(N861))</f>
        <v>plays</v>
      </c>
      <c r="S861" s="9">
        <f>(((J861/60)/60)/24)+DATE(1970,1,1)</f>
        <v>41334.25</v>
      </c>
      <c r="T861" s="9">
        <f>(((K861/60)/60)/24)+DATE(1970,1,1)</f>
        <v>41352.208333333336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>
        <f>IF(G862 = 0, 0, E862/G862)</f>
        <v>77.430769230769229</v>
      </c>
      <c r="Q862" t="str">
        <f>LEFT(N862,FIND("/",N862) - 1)</f>
        <v>technology</v>
      </c>
      <c r="R862" t="str">
        <f>MID(N862, FIND("/", N862) + 1, LEN(N862))</f>
        <v>wearables</v>
      </c>
      <c r="S862" s="9">
        <f>(((J862/60)/60)/24)+DATE(1970,1,1)</f>
        <v>43515.25</v>
      </c>
      <c r="T862" s="9">
        <f>(((K862/60)/60)/24)+DATE(1970,1,1)</f>
        <v>43525.25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>
        <f>IF(G863 = 0, 0, E863/G863)</f>
        <v>57.159509202453989</v>
      </c>
      <c r="Q863" t="str">
        <f>LEFT(N863,FIND("/",N863) - 1)</f>
        <v>theater</v>
      </c>
      <c r="R863" t="str">
        <f>MID(N863, FIND("/", N863) + 1, LEN(N863))</f>
        <v>plays</v>
      </c>
      <c r="S863" s="9">
        <f>(((J863/60)/60)/24)+DATE(1970,1,1)</f>
        <v>40258.208333333336</v>
      </c>
      <c r="T863" s="9">
        <f>(((K863/60)/60)/24)+DATE(1970,1,1)</f>
        <v>40266.208333333336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>
        <f>IF(G864 = 0, 0, E864/G864)</f>
        <v>77.17647058823529</v>
      </c>
      <c r="Q864" t="str">
        <f>LEFT(N864,FIND("/",N864) - 1)</f>
        <v>theater</v>
      </c>
      <c r="R864" t="str">
        <f>MID(N864, FIND("/", N864) + 1, LEN(N864))</f>
        <v>plays</v>
      </c>
      <c r="S864" s="9">
        <f>(((J864/60)/60)/24)+DATE(1970,1,1)</f>
        <v>40756.208333333336</v>
      </c>
      <c r="T864" s="9">
        <f>(((K864/60)/60)/24)+DATE(1970,1,1)</f>
        <v>40760.208333333336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>
        <f>IF(G865 = 0, 0, E865/G865)</f>
        <v>24.953917050691246</v>
      </c>
      <c r="Q865" t="str">
        <f>LEFT(N865,FIND("/",N865) - 1)</f>
        <v>film &amp; video</v>
      </c>
      <c r="R865" t="str">
        <f>MID(N865, FIND("/", N865) + 1, LEN(N865))</f>
        <v>television</v>
      </c>
      <c r="S865" s="9">
        <f>(((J865/60)/60)/24)+DATE(1970,1,1)</f>
        <v>42172.208333333328</v>
      </c>
      <c r="T865" s="9">
        <f>(((K865/60)/60)/24)+DATE(1970,1,1)</f>
        <v>42195.208333333328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>
        <f>IF(G866 = 0, 0, E866/G866)</f>
        <v>97.18</v>
      </c>
      <c r="Q866" t="str">
        <f>LEFT(N866,FIND("/",N866) - 1)</f>
        <v>film &amp; video</v>
      </c>
      <c r="R866" t="str">
        <f>MID(N866, FIND("/", N866) + 1, LEN(N866))</f>
        <v>shorts</v>
      </c>
      <c r="S866" s="9">
        <f>(((J866/60)/60)/24)+DATE(1970,1,1)</f>
        <v>42601.208333333328</v>
      </c>
      <c r="T866" s="9">
        <f>(((K866/60)/60)/24)+DATE(1970,1,1)</f>
        <v>42606.208333333328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>
        <f>IF(G867 = 0, 0, E867/G867)</f>
        <v>46.000916870415651</v>
      </c>
      <c r="Q867" t="str">
        <f>LEFT(N867,FIND("/",N867) - 1)</f>
        <v>theater</v>
      </c>
      <c r="R867" t="str">
        <f>MID(N867, FIND("/", N867) + 1, LEN(N867))</f>
        <v>plays</v>
      </c>
      <c r="S867" s="9">
        <f>(((J867/60)/60)/24)+DATE(1970,1,1)</f>
        <v>41897.208333333336</v>
      </c>
      <c r="T867" s="9">
        <f>(((K867/60)/60)/24)+DATE(1970,1,1)</f>
        <v>41906.208333333336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>
        <f>IF(G868 = 0, 0, E868/G868)</f>
        <v>88.023385300668153</v>
      </c>
      <c r="Q868" t="str">
        <f>LEFT(N868,FIND("/",N868) - 1)</f>
        <v>photography</v>
      </c>
      <c r="R868" t="str">
        <f>MID(N868, FIND("/", N868) + 1, LEN(N868))</f>
        <v>photography books</v>
      </c>
      <c r="S868" s="9">
        <f>(((J868/60)/60)/24)+DATE(1970,1,1)</f>
        <v>40671.208333333336</v>
      </c>
      <c r="T868" s="9">
        <f>(((K868/60)/60)/24)+DATE(1970,1,1)</f>
        <v>40672.208333333336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>
        <f>IF(G869 = 0, 0, E869/G869)</f>
        <v>25.99</v>
      </c>
      <c r="Q869" t="str">
        <f>LEFT(N869,FIND("/",N869) - 1)</f>
        <v>food</v>
      </c>
      <c r="R869" t="str">
        <f>MID(N869, FIND("/", N869) + 1, LEN(N869))</f>
        <v>food trucks</v>
      </c>
      <c r="S869" s="9">
        <f>(((J869/60)/60)/24)+DATE(1970,1,1)</f>
        <v>43382.208333333328</v>
      </c>
      <c r="T869" s="9">
        <f>(((K869/60)/60)/24)+DATE(1970,1,1)</f>
        <v>43388.208333333328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>
        <f>IF(G870 = 0, 0, E870/G870)</f>
        <v>102.69047619047619</v>
      </c>
      <c r="Q870" t="str">
        <f>LEFT(N870,FIND("/",N870) - 1)</f>
        <v>theater</v>
      </c>
      <c r="R870" t="str">
        <f>MID(N870, FIND("/", N870) + 1, LEN(N870))</f>
        <v>plays</v>
      </c>
      <c r="S870" s="9">
        <f>(((J870/60)/60)/24)+DATE(1970,1,1)</f>
        <v>41559.208333333336</v>
      </c>
      <c r="T870" s="9">
        <f>(((K870/60)/60)/24)+DATE(1970,1,1)</f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>
        <f>IF(G871 = 0, 0, E871/G871)</f>
        <v>72.958174904942965</v>
      </c>
      <c r="Q871" t="str">
        <f>LEFT(N871,FIND("/",N871) - 1)</f>
        <v>film &amp; video</v>
      </c>
      <c r="R871" t="str">
        <f>MID(N871, FIND("/", N871) + 1, LEN(N871))</f>
        <v>drama</v>
      </c>
      <c r="S871" s="9">
        <f>(((J871/60)/60)/24)+DATE(1970,1,1)</f>
        <v>40350.208333333336</v>
      </c>
      <c r="T871" s="9">
        <f>(((K871/60)/60)/24)+DATE(1970,1,1)</f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>
        <f>IF(G872 = 0, 0, E872/G872)</f>
        <v>57.190082644628099</v>
      </c>
      <c r="Q872" t="str">
        <f>LEFT(N872,FIND("/",N872) - 1)</f>
        <v>theater</v>
      </c>
      <c r="R872" t="str">
        <f>MID(N872, FIND("/", N872) + 1, LEN(N872))</f>
        <v>plays</v>
      </c>
      <c r="S872" s="9">
        <f>(((J872/60)/60)/24)+DATE(1970,1,1)</f>
        <v>42240.208333333328</v>
      </c>
      <c r="T872" s="9">
        <f>(((K872/60)/60)/24)+DATE(1970,1,1)</f>
        <v>42265.208333333328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>
        <f>IF(G873 = 0, 0, E873/G873)</f>
        <v>84.013793103448279</v>
      </c>
      <c r="Q873" t="str">
        <f>LEFT(N873,FIND("/",N873) - 1)</f>
        <v>theater</v>
      </c>
      <c r="R873" t="str">
        <f>MID(N873, FIND("/", N873) + 1, LEN(N873))</f>
        <v>plays</v>
      </c>
      <c r="S873" s="9">
        <f>(((J873/60)/60)/24)+DATE(1970,1,1)</f>
        <v>43040.208333333328</v>
      </c>
      <c r="T873" s="9">
        <f>(((K873/60)/60)/24)+DATE(1970,1,1)</f>
        <v>43058.25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>
        <f>IF(G874 = 0, 0, E874/G874)</f>
        <v>98.666666666666671</v>
      </c>
      <c r="Q874" t="str">
        <f>LEFT(N874,FIND("/",N874) - 1)</f>
        <v>film &amp; video</v>
      </c>
      <c r="R874" t="str">
        <f>MID(N874, FIND("/", N874) + 1, LEN(N874))</f>
        <v>science fiction</v>
      </c>
      <c r="S874" s="9">
        <f>(((J874/60)/60)/24)+DATE(1970,1,1)</f>
        <v>43346.208333333328</v>
      </c>
      <c r="T874" s="9">
        <f>(((K874/60)/60)/24)+DATE(1970,1,1)</f>
        <v>43351.208333333328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>
        <f>IF(G875 = 0, 0, E875/G875)</f>
        <v>42.007419183889773</v>
      </c>
      <c r="Q875" t="str">
        <f>LEFT(N875,FIND("/",N875) - 1)</f>
        <v>photography</v>
      </c>
      <c r="R875" t="str">
        <f>MID(N875, FIND("/", N875) + 1, LEN(N875))</f>
        <v>photography books</v>
      </c>
      <c r="S875" s="9">
        <f>(((J875/60)/60)/24)+DATE(1970,1,1)</f>
        <v>41647.25</v>
      </c>
      <c r="T875" s="9">
        <f>(((K875/60)/60)/24)+DATE(1970,1,1)</f>
        <v>41652.25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>
        <f>IF(G876 = 0, 0, E876/G876)</f>
        <v>32.002753556677376</v>
      </c>
      <c r="Q876" t="str">
        <f>LEFT(N876,FIND("/",N876) - 1)</f>
        <v>photography</v>
      </c>
      <c r="R876" t="str">
        <f>MID(N876, FIND("/", N876) + 1, LEN(N876))</f>
        <v>photography books</v>
      </c>
      <c r="S876" s="9">
        <f>(((J876/60)/60)/24)+DATE(1970,1,1)</f>
        <v>40291.208333333336</v>
      </c>
      <c r="T876" s="9">
        <f>(((K876/60)/60)/24)+DATE(1970,1,1)</f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>
        <f>IF(G877 = 0, 0, E877/G877)</f>
        <v>81.567164179104481</v>
      </c>
      <c r="Q877" t="str">
        <f>LEFT(N877,FIND("/",N877) - 1)</f>
        <v>music</v>
      </c>
      <c r="R877" t="str">
        <f>MID(N877, FIND("/", N877) + 1, LEN(N877))</f>
        <v>rock</v>
      </c>
      <c r="S877" s="9">
        <f>(((J877/60)/60)/24)+DATE(1970,1,1)</f>
        <v>40556.25</v>
      </c>
      <c r="T877" s="9">
        <f>(((K877/60)/60)/24)+DATE(1970,1,1)</f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>
        <f>IF(G878 = 0, 0, E878/G878)</f>
        <v>37.035087719298247</v>
      </c>
      <c r="Q878" t="str">
        <f>LEFT(N878,FIND("/",N878) - 1)</f>
        <v>photography</v>
      </c>
      <c r="R878" t="str">
        <f>MID(N878, FIND("/", N878) + 1, LEN(N878))</f>
        <v>photography books</v>
      </c>
      <c r="S878" s="9">
        <f>(((J878/60)/60)/24)+DATE(1970,1,1)</f>
        <v>43624.208333333328</v>
      </c>
      <c r="T878" s="9">
        <f>(((K878/60)/60)/24)+DATE(1970,1,1)</f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>
        <f>IF(G879 = 0, 0, E879/G879)</f>
        <v>103.033360455655</v>
      </c>
      <c r="Q879" t="str">
        <f>LEFT(N879,FIND("/",N879) - 1)</f>
        <v>food</v>
      </c>
      <c r="R879" t="str">
        <f>MID(N879, FIND("/", N879) + 1, LEN(N879))</f>
        <v>food trucks</v>
      </c>
      <c r="S879" s="9">
        <f>(((J879/60)/60)/24)+DATE(1970,1,1)</f>
        <v>42577.208333333328</v>
      </c>
      <c r="T879" s="9">
        <f>(((K879/60)/60)/24)+DATE(1970,1,1)</f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>
        <f>IF(G880 = 0, 0, E880/G880)</f>
        <v>84.333333333333329</v>
      </c>
      <c r="Q880" t="str">
        <f>LEFT(N880,FIND("/",N880) - 1)</f>
        <v>music</v>
      </c>
      <c r="R880" t="str">
        <f>MID(N880, FIND("/", N880) + 1, LEN(N880))</f>
        <v>metal</v>
      </c>
      <c r="S880" s="9">
        <f>(((J880/60)/60)/24)+DATE(1970,1,1)</f>
        <v>43845.25</v>
      </c>
      <c r="T880" s="9">
        <f>(((K880/60)/60)/24)+DATE(1970,1,1)</f>
        <v>43869.25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>
        <f>IF(G881 = 0, 0, E881/G881)</f>
        <v>102.60377358490567</v>
      </c>
      <c r="Q881" t="str">
        <f>LEFT(N881,FIND("/",N881) - 1)</f>
        <v>publishing</v>
      </c>
      <c r="R881" t="str">
        <f>MID(N881, FIND("/", N881) + 1, LEN(N881))</f>
        <v>nonfiction</v>
      </c>
      <c r="S881" s="9">
        <f>(((J881/60)/60)/24)+DATE(1970,1,1)</f>
        <v>42788.25</v>
      </c>
      <c r="T881" s="9">
        <f>(((K881/60)/60)/24)+DATE(1970,1,1)</f>
        <v>42797.25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>
        <f>IF(G882 = 0, 0, E882/G882)</f>
        <v>79.992129246064621</v>
      </c>
      <c r="Q882" t="str">
        <f>LEFT(N882,FIND("/",N882) - 1)</f>
        <v>music</v>
      </c>
      <c r="R882" t="str">
        <f>MID(N882, FIND("/", N882) + 1, LEN(N882))</f>
        <v>electric music</v>
      </c>
      <c r="S882" s="9">
        <f>(((J882/60)/60)/24)+DATE(1970,1,1)</f>
        <v>43667.208333333328</v>
      </c>
      <c r="T882" s="9">
        <f>(((K882/60)/60)/24)+DATE(1970,1,1)</f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>
        <f>IF(G883 = 0, 0, E883/G883)</f>
        <v>70.055309734513273</v>
      </c>
      <c r="Q883" t="str">
        <f>LEFT(N883,FIND("/",N883) - 1)</f>
        <v>theater</v>
      </c>
      <c r="R883" t="str">
        <f>MID(N883, FIND("/", N883) + 1, LEN(N883))</f>
        <v>plays</v>
      </c>
      <c r="S883" s="9">
        <f>(((J883/60)/60)/24)+DATE(1970,1,1)</f>
        <v>42194.208333333328</v>
      </c>
      <c r="T883" s="9">
        <f>(((K883/60)/60)/24)+DATE(1970,1,1)</f>
        <v>42223.208333333328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>
        <f>IF(G884 = 0, 0, E884/G884)</f>
        <v>37</v>
      </c>
      <c r="Q884" t="str">
        <f>LEFT(N884,FIND("/",N884) - 1)</f>
        <v>theater</v>
      </c>
      <c r="R884" t="str">
        <f>MID(N884, FIND("/", N884) + 1, LEN(N884))</f>
        <v>plays</v>
      </c>
      <c r="S884" s="9">
        <f>(((J884/60)/60)/24)+DATE(1970,1,1)</f>
        <v>42025.25</v>
      </c>
      <c r="T884" s="9">
        <f>(((K884/60)/60)/24)+DATE(1970,1,1)</f>
        <v>42029.25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>
        <f>IF(G885 = 0, 0, E885/G885)</f>
        <v>41.911917098445599</v>
      </c>
      <c r="Q885" t="str">
        <f>LEFT(N885,FIND("/",N885) - 1)</f>
        <v>film &amp; video</v>
      </c>
      <c r="R885" t="str">
        <f>MID(N885, FIND("/", N885) + 1, LEN(N885))</f>
        <v>shorts</v>
      </c>
      <c r="S885" s="9">
        <f>(((J885/60)/60)/24)+DATE(1970,1,1)</f>
        <v>40323.208333333336</v>
      </c>
      <c r="T885" s="9">
        <f>(((K885/60)/60)/24)+DATE(1970,1,1)</f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>
        <f>IF(G886 = 0, 0, E886/G886)</f>
        <v>57.992576882290564</v>
      </c>
      <c r="Q886" t="str">
        <f>LEFT(N886,FIND("/",N886) - 1)</f>
        <v>theater</v>
      </c>
      <c r="R886" t="str">
        <f>MID(N886, FIND("/", N886) + 1, LEN(N886))</f>
        <v>plays</v>
      </c>
      <c r="S886" s="9">
        <f>(((J886/60)/60)/24)+DATE(1970,1,1)</f>
        <v>41763.208333333336</v>
      </c>
      <c r="T886" s="9">
        <f>(((K886/60)/60)/24)+DATE(1970,1,1)</f>
        <v>41765.208333333336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>
        <f>IF(G887 = 0, 0, E887/G887)</f>
        <v>40.942307692307693</v>
      </c>
      <c r="Q887" t="str">
        <f>LEFT(N887,FIND("/",N887) - 1)</f>
        <v>theater</v>
      </c>
      <c r="R887" t="str">
        <f>MID(N887, FIND("/", N887) + 1, LEN(N887))</f>
        <v>plays</v>
      </c>
      <c r="S887" s="9">
        <f>(((J887/60)/60)/24)+DATE(1970,1,1)</f>
        <v>40335.208333333336</v>
      </c>
      <c r="T887" s="9">
        <f>(((K887/60)/60)/24)+DATE(1970,1,1)</f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>
        <f>IF(G888 = 0, 0, E888/G888)</f>
        <v>69.9972602739726</v>
      </c>
      <c r="Q888" t="str">
        <f>LEFT(N888,FIND("/",N888) - 1)</f>
        <v>music</v>
      </c>
      <c r="R888" t="str">
        <f>MID(N888, FIND("/", N888) + 1, LEN(N888))</f>
        <v>indie rock</v>
      </c>
      <c r="S888" s="9">
        <f>(((J888/60)/60)/24)+DATE(1970,1,1)</f>
        <v>40416.208333333336</v>
      </c>
      <c r="T888" s="9">
        <f>(((K888/60)/60)/24)+DATE(1970,1,1)</f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>
        <f>IF(G889 = 0, 0, E889/G889)</f>
        <v>73.838709677419359</v>
      </c>
      <c r="Q889" t="str">
        <f>LEFT(N889,FIND("/",N889) - 1)</f>
        <v>theater</v>
      </c>
      <c r="R889" t="str">
        <f>MID(N889, FIND("/", N889) + 1, LEN(N889))</f>
        <v>plays</v>
      </c>
      <c r="S889" s="9">
        <f>(((J889/60)/60)/24)+DATE(1970,1,1)</f>
        <v>42202.208333333328</v>
      </c>
      <c r="T889" s="9">
        <f>(((K889/60)/60)/24)+DATE(1970,1,1)</f>
        <v>42249.208333333328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>
        <f>IF(G890 = 0, 0, E890/G890)</f>
        <v>41.979310344827589</v>
      </c>
      <c r="Q890" t="str">
        <f>LEFT(N890,FIND("/",N890) - 1)</f>
        <v>theater</v>
      </c>
      <c r="R890" t="str">
        <f>MID(N890, FIND("/", N890) + 1, LEN(N890))</f>
        <v>plays</v>
      </c>
      <c r="S890" s="9">
        <f>(((J890/60)/60)/24)+DATE(1970,1,1)</f>
        <v>42836.208333333328</v>
      </c>
      <c r="T890" s="9">
        <f>(((K890/60)/60)/24)+DATE(1970,1,1)</f>
        <v>42855.208333333328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>
        <f>IF(G891 = 0, 0, E891/G891)</f>
        <v>77.93442622950819</v>
      </c>
      <c r="Q891" t="str">
        <f>LEFT(N891,FIND("/",N891) - 1)</f>
        <v>music</v>
      </c>
      <c r="R891" t="str">
        <f>MID(N891, FIND("/", N891) + 1, LEN(N891))</f>
        <v>electric music</v>
      </c>
      <c r="S891" s="9">
        <f>(((J891/60)/60)/24)+DATE(1970,1,1)</f>
        <v>41710.208333333336</v>
      </c>
      <c r="T891" s="9">
        <f>(((K891/60)/60)/24)+DATE(1970,1,1)</f>
        <v>41717.208333333336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>
        <f>IF(G892 = 0, 0, E892/G892)</f>
        <v>106.01972789115646</v>
      </c>
      <c r="Q892" t="str">
        <f>LEFT(N892,FIND("/",N892) - 1)</f>
        <v>music</v>
      </c>
      <c r="R892" t="str">
        <f>MID(N892, FIND("/", N892) + 1, LEN(N892))</f>
        <v>indie rock</v>
      </c>
      <c r="S892" s="9">
        <f>(((J892/60)/60)/24)+DATE(1970,1,1)</f>
        <v>43640.208333333328</v>
      </c>
      <c r="T892" s="9">
        <f>(((K892/60)/60)/24)+DATE(1970,1,1)</f>
        <v>43641.208333333328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>
        <f>IF(G893 = 0, 0, E893/G893)</f>
        <v>47.018181818181816</v>
      </c>
      <c r="Q893" t="str">
        <f>LEFT(N893,FIND("/",N893) - 1)</f>
        <v>film &amp; video</v>
      </c>
      <c r="R893" t="str">
        <f>MID(N893, FIND("/", N893) + 1, LEN(N893))</f>
        <v>documentary</v>
      </c>
      <c r="S893" s="9">
        <f>(((J893/60)/60)/24)+DATE(1970,1,1)</f>
        <v>40880.25</v>
      </c>
      <c r="T893" s="9">
        <f>(((K893/60)/60)/24)+DATE(1970,1,1)</f>
        <v>40924.25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>
        <f>IF(G894 = 0, 0, E894/G894)</f>
        <v>76.016483516483518</v>
      </c>
      <c r="Q894" t="str">
        <f>LEFT(N894,FIND("/",N894) - 1)</f>
        <v>publishing</v>
      </c>
      <c r="R894" t="str">
        <f>MID(N894, FIND("/", N894) + 1, LEN(N894))</f>
        <v>translations</v>
      </c>
      <c r="S894" s="9">
        <f>(((J894/60)/60)/24)+DATE(1970,1,1)</f>
        <v>40319.208333333336</v>
      </c>
      <c r="T894" s="9">
        <f>(((K894/60)/60)/24)+DATE(1970,1,1)</f>
        <v>40360.208333333336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>
        <f>IF(G895 = 0, 0, E895/G895)</f>
        <v>54.120603015075375</v>
      </c>
      <c r="Q895" t="str">
        <f>LEFT(N895,FIND("/",N895) - 1)</f>
        <v>film &amp; video</v>
      </c>
      <c r="R895" t="str">
        <f>MID(N895, FIND("/", N895) + 1, LEN(N895))</f>
        <v>documentary</v>
      </c>
      <c r="S895" s="9">
        <f>(((J895/60)/60)/24)+DATE(1970,1,1)</f>
        <v>42170.208333333328</v>
      </c>
      <c r="T895" s="9">
        <f>(((K895/60)/60)/24)+DATE(1970,1,1)</f>
        <v>42174.208333333328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>
        <f>IF(G896 = 0, 0, E896/G896)</f>
        <v>57.285714285714285</v>
      </c>
      <c r="Q896" t="str">
        <f>LEFT(N896,FIND("/",N896) - 1)</f>
        <v>film &amp; video</v>
      </c>
      <c r="R896" t="str">
        <f>MID(N896, FIND("/", N896) + 1, LEN(N896))</f>
        <v>television</v>
      </c>
      <c r="S896" s="9">
        <f>(((J896/60)/60)/24)+DATE(1970,1,1)</f>
        <v>41466.208333333336</v>
      </c>
      <c r="T896" s="9">
        <f>(((K896/60)/60)/24)+DATE(1970,1,1)</f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>
        <f>IF(G897 = 0, 0, E897/G897)</f>
        <v>103.81308411214954</v>
      </c>
      <c r="Q897" t="str">
        <f>LEFT(N897,FIND("/",N897) - 1)</f>
        <v>theater</v>
      </c>
      <c r="R897" t="str">
        <f>MID(N897, FIND("/", N897) + 1, LEN(N897))</f>
        <v>plays</v>
      </c>
      <c r="S897" s="9">
        <f>(((J897/60)/60)/24)+DATE(1970,1,1)</f>
        <v>43134.25</v>
      </c>
      <c r="T897" s="9">
        <f>(((K897/60)/60)/24)+DATE(1970,1,1)</f>
        <v>43143.25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>
        <f>IF(G898 = 0, 0, E898/G898)</f>
        <v>105.02602739726028</v>
      </c>
      <c r="Q898" t="str">
        <f>LEFT(N898,FIND("/",N898) - 1)</f>
        <v>food</v>
      </c>
      <c r="R898" t="str">
        <f>MID(N898, FIND("/", N898) + 1, LEN(N898))</f>
        <v>food trucks</v>
      </c>
      <c r="S898" s="9">
        <f>(((J898/60)/60)/24)+DATE(1970,1,1)</f>
        <v>40738.208333333336</v>
      </c>
      <c r="T898" s="9">
        <f>(((K898/60)/60)/24)+DATE(1970,1,1)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>
        <f>IF(G899 = 0, 0, E899/G899)</f>
        <v>90.259259259259252</v>
      </c>
      <c r="Q899" t="str">
        <f>LEFT(N899,FIND("/",N899) - 1)</f>
        <v>theater</v>
      </c>
      <c r="R899" t="str">
        <f>MID(N899, FIND("/", N899) + 1, LEN(N899))</f>
        <v>plays</v>
      </c>
      <c r="S899" s="9">
        <f>(((J899/60)/60)/24)+DATE(1970,1,1)</f>
        <v>43583.208333333328</v>
      </c>
      <c r="T899" s="9">
        <f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>
        <f>IF(G900 = 0, 0, E900/G900)</f>
        <v>76.978705978705975</v>
      </c>
      <c r="Q900" t="str">
        <f>LEFT(N900,FIND("/",N900) - 1)</f>
        <v>film &amp; video</v>
      </c>
      <c r="R900" t="str">
        <f>MID(N900, FIND("/", N900) + 1, LEN(N900))</f>
        <v>documentary</v>
      </c>
      <c r="S900" s="9">
        <f>(((J900/60)/60)/24)+DATE(1970,1,1)</f>
        <v>43815.25</v>
      </c>
      <c r="T900" s="9">
        <f>(((K900/60)/60)/24)+DATE(1970,1,1)</f>
        <v>43821.25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>
        <f>IF(G901 = 0, 0, E901/G901)</f>
        <v>102.60162601626017</v>
      </c>
      <c r="Q901" t="str">
        <f>LEFT(N901,FIND("/",N901) - 1)</f>
        <v>music</v>
      </c>
      <c r="R901" t="str">
        <f>MID(N901, FIND("/", N901) + 1, LEN(N901))</f>
        <v>jazz</v>
      </c>
      <c r="S901" s="9">
        <f>(((J901/60)/60)/24)+DATE(1970,1,1)</f>
        <v>41554.208333333336</v>
      </c>
      <c r="T901" s="9">
        <f>(((K901/60)/60)/24)+DATE(1970,1,1)</f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>
        <f>IF(G902 = 0, 0, E902/G902)</f>
        <v>2</v>
      </c>
      <c r="Q902" t="str">
        <f>LEFT(N902,FIND("/",N902) - 1)</f>
        <v>technology</v>
      </c>
      <c r="R902" t="str">
        <f>MID(N902, FIND("/", N902) + 1, LEN(N902))</f>
        <v>web</v>
      </c>
      <c r="S902" s="9">
        <f>(((J902/60)/60)/24)+DATE(1970,1,1)</f>
        <v>41901.208333333336</v>
      </c>
      <c r="T902" s="9">
        <f>(((K902/60)/60)/24)+DATE(1970,1,1)</f>
        <v>41902.208333333336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>
        <f>IF(G903 = 0, 0, E903/G903)</f>
        <v>55.0062893081761</v>
      </c>
      <c r="Q903" t="str">
        <f>LEFT(N903,FIND("/",N903) - 1)</f>
        <v>music</v>
      </c>
      <c r="R903" t="str">
        <f>MID(N903, FIND("/", N903) + 1, LEN(N903))</f>
        <v>rock</v>
      </c>
      <c r="S903" s="9">
        <f>(((J903/60)/60)/24)+DATE(1970,1,1)</f>
        <v>43298.208333333328</v>
      </c>
      <c r="T903" s="9">
        <f>(((K903/60)/60)/24)+DATE(1970,1,1)</f>
        <v>43331.208333333328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>
        <f>IF(G904 = 0, 0, E904/G904)</f>
        <v>32.127272727272725</v>
      </c>
      <c r="Q904" t="str">
        <f>LEFT(N904,FIND("/",N904) - 1)</f>
        <v>technology</v>
      </c>
      <c r="R904" t="str">
        <f>MID(N904, FIND("/", N904) + 1, LEN(N904))</f>
        <v>web</v>
      </c>
      <c r="S904" s="9">
        <f>(((J904/60)/60)/24)+DATE(1970,1,1)</f>
        <v>42399.25</v>
      </c>
      <c r="T904" s="9">
        <f>(((K904/60)/60)/24)+DATE(1970,1,1)</f>
        <v>42441.25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>
        <f>IF(G905 = 0, 0, E905/G905)</f>
        <v>50.642857142857146</v>
      </c>
      <c r="Q905" t="str">
        <f>LEFT(N905,FIND("/",N905) - 1)</f>
        <v>publishing</v>
      </c>
      <c r="R905" t="str">
        <f>MID(N905, FIND("/", N905) + 1, LEN(N905))</f>
        <v>nonfiction</v>
      </c>
      <c r="S905" s="9">
        <f>(((J905/60)/60)/24)+DATE(1970,1,1)</f>
        <v>41034.208333333336</v>
      </c>
      <c r="T905" s="9">
        <f>(((K905/60)/60)/24)+DATE(1970,1,1)</f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>
        <f>IF(G906 = 0, 0, E906/G906)</f>
        <v>49.6875</v>
      </c>
      <c r="Q906" t="str">
        <f>LEFT(N906,FIND("/",N906) - 1)</f>
        <v>publishing</v>
      </c>
      <c r="R906" t="str">
        <f>MID(N906, FIND("/", N906) + 1, LEN(N906))</f>
        <v>radio &amp; podcasts</v>
      </c>
      <c r="S906" s="9">
        <f>(((J906/60)/60)/24)+DATE(1970,1,1)</f>
        <v>41186.208333333336</v>
      </c>
      <c r="T906" s="9">
        <f>(((K906/60)/60)/24)+DATE(1970,1,1)</f>
        <v>41190.208333333336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>
        <f>IF(G907 = 0, 0, E907/G907)</f>
        <v>54.894067796610166</v>
      </c>
      <c r="Q907" t="str">
        <f>LEFT(N907,FIND("/",N907) - 1)</f>
        <v>theater</v>
      </c>
      <c r="R907" t="str">
        <f>MID(N907, FIND("/", N907) + 1, LEN(N907))</f>
        <v>plays</v>
      </c>
      <c r="S907" s="9">
        <f>(((J907/60)/60)/24)+DATE(1970,1,1)</f>
        <v>41536.208333333336</v>
      </c>
      <c r="T907" s="9">
        <f>(((K907/60)/60)/24)+DATE(1970,1,1)</f>
        <v>41539.208333333336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>
        <f>IF(G908 = 0, 0, E908/G908)</f>
        <v>46.931937172774866</v>
      </c>
      <c r="Q908" t="str">
        <f>LEFT(N908,FIND("/",N908) - 1)</f>
        <v>film &amp; video</v>
      </c>
      <c r="R908" t="str">
        <f>MID(N908, FIND("/", N908) + 1, LEN(N908))</f>
        <v>documentary</v>
      </c>
      <c r="S908" s="9">
        <f>(((J908/60)/60)/24)+DATE(1970,1,1)</f>
        <v>42868.208333333328</v>
      </c>
      <c r="T908" s="9">
        <f>(((K908/60)/60)/24)+DATE(1970,1,1)</f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>
        <f>IF(G909 = 0, 0, E909/G909)</f>
        <v>44.951219512195124</v>
      </c>
      <c r="Q909" t="str">
        <f>LEFT(N909,FIND("/",N909) - 1)</f>
        <v>theater</v>
      </c>
      <c r="R909" t="str">
        <f>MID(N909, FIND("/", N909) + 1, LEN(N909))</f>
        <v>plays</v>
      </c>
      <c r="S909" s="9">
        <f>(((J909/60)/60)/24)+DATE(1970,1,1)</f>
        <v>40660.208333333336</v>
      </c>
      <c r="T909" s="9">
        <f>(((K909/60)/60)/24)+DATE(1970,1,1)</f>
        <v>40667.208333333336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>
        <f>IF(G910 = 0, 0, E910/G910)</f>
        <v>30.99898322318251</v>
      </c>
      <c r="Q910" t="str">
        <f>LEFT(N910,FIND("/",N910) - 1)</f>
        <v>games</v>
      </c>
      <c r="R910" t="str">
        <f>MID(N910, FIND("/", N910) + 1, LEN(N910))</f>
        <v>video games</v>
      </c>
      <c r="S910" s="9">
        <f>(((J910/60)/60)/24)+DATE(1970,1,1)</f>
        <v>41031.208333333336</v>
      </c>
      <c r="T910" s="9">
        <f>(((K910/60)/60)/24)+DATE(1970,1,1)</f>
        <v>41042.208333333336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>
        <f>IF(G911 = 0, 0, E911/G911)</f>
        <v>107.7625</v>
      </c>
      <c r="Q911" t="str">
        <f>LEFT(N911,FIND("/",N911) - 1)</f>
        <v>theater</v>
      </c>
      <c r="R911" t="str">
        <f>MID(N911, FIND("/", N911) + 1, LEN(N911))</f>
        <v>plays</v>
      </c>
      <c r="S911" s="9">
        <f>(((J911/60)/60)/24)+DATE(1970,1,1)</f>
        <v>43255.208333333328</v>
      </c>
      <c r="T911" s="9">
        <f>(((K911/60)/60)/24)+DATE(1970,1,1)</f>
        <v>43282.208333333328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>
        <f>IF(G912 = 0, 0, E912/G912)</f>
        <v>102.07770270270271</v>
      </c>
      <c r="Q912" t="str">
        <f>LEFT(N912,FIND("/",N912) - 1)</f>
        <v>theater</v>
      </c>
      <c r="R912" t="str">
        <f>MID(N912, FIND("/", N912) + 1, LEN(N912))</f>
        <v>plays</v>
      </c>
      <c r="S912" s="9">
        <f>(((J912/60)/60)/24)+DATE(1970,1,1)</f>
        <v>42026.25</v>
      </c>
      <c r="T912" s="9">
        <f>(((K912/60)/60)/24)+DATE(1970,1,1)</f>
        <v>42027.25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>
        <f>IF(G913 = 0, 0, E913/G913)</f>
        <v>24.976190476190474</v>
      </c>
      <c r="Q913" t="str">
        <f>LEFT(N913,FIND("/",N913) - 1)</f>
        <v>technology</v>
      </c>
      <c r="R913" t="str">
        <f>MID(N913, FIND("/", N913) + 1, LEN(N913))</f>
        <v>web</v>
      </c>
      <c r="S913" s="9">
        <f>(((J913/60)/60)/24)+DATE(1970,1,1)</f>
        <v>43717.208333333328</v>
      </c>
      <c r="T913" s="9">
        <f>(((K913/60)/60)/24)+DATE(1970,1,1)</f>
        <v>43719.208333333328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>
        <f>IF(G914 = 0, 0, E914/G914)</f>
        <v>79.944134078212286</v>
      </c>
      <c r="Q914" t="str">
        <f>LEFT(N914,FIND("/",N914) - 1)</f>
        <v>film &amp; video</v>
      </c>
      <c r="R914" t="str">
        <f>MID(N914, FIND("/", N914) + 1, LEN(N914))</f>
        <v>drama</v>
      </c>
      <c r="S914" s="9">
        <f>(((J914/60)/60)/24)+DATE(1970,1,1)</f>
        <v>41157.208333333336</v>
      </c>
      <c r="T914" s="9">
        <f>(((K914/60)/60)/24)+DATE(1970,1,1)</f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>
        <f>IF(G915 = 0, 0, E915/G915)</f>
        <v>67.946462715105156</v>
      </c>
      <c r="Q915" t="str">
        <f>LEFT(N915,FIND("/",N915) - 1)</f>
        <v>film &amp; video</v>
      </c>
      <c r="R915" t="str">
        <f>MID(N915, FIND("/", N915) + 1, LEN(N915))</f>
        <v>drama</v>
      </c>
      <c r="S915" s="9">
        <f>(((J915/60)/60)/24)+DATE(1970,1,1)</f>
        <v>43597.208333333328</v>
      </c>
      <c r="T915" s="9">
        <f>(((K915/60)/60)/24)+DATE(1970,1,1)</f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>
        <f>IF(G916 = 0, 0, E916/G916)</f>
        <v>26.070921985815602</v>
      </c>
      <c r="Q916" t="str">
        <f>LEFT(N916,FIND("/",N916) - 1)</f>
        <v>theater</v>
      </c>
      <c r="R916" t="str">
        <f>MID(N916, FIND("/", N916) + 1, LEN(N916))</f>
        <v>plays</v>
      </c>
      <c r="S916" s="9">
        <f>(((J916/60)/60)/24)+DATE(1970,1,1)</f>
        <v>41490.208333333336</v>
      </c>
      <c r="T916" s="9">
        <f>(((K916/60)/60)/24)+DATE(1970,1,1)</f>
        <v>41502.208333333336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>
        <f>IF(G917 = 0, 0, E917/G917)</f>
        <v>105.0032154340836</v>
      </c>
      <c r="Q917" t="str">
        <f>LEFT(N917,FIND("/",N917) - 1)</f>
        <v>film &amp; video</v>
      </c>
      <c r="R917" t="str">
        <f>MID(N917, FIND("/", N917) + 1, LEN(N917))</f>
        <v>television</v>
      </c>
      <c r="S917" s="9">
        <f>(((J917/60)/60)/24)+DATE(1970,1,1)</f>
        <v>42976.208333333328</v>
      </c>
      <c r="T917" s="9">
        <f>(((K917/60)/60)/24)+DATE(1970,1,1)</f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>
        <f>IF(G918 = 0, 0, E918/G918)</f>
        <v>25.826923076923077</v>
      </c>
      <c r="Q918" t="str">
        <f>LEFT(N918,FIND("/",N918) - 1)</f>
        <v>photography</v>
      </c>
      <c r="R918" t="str">
        <f>MID(N918, FIND("/", N918) + 1, LEN(N918))</f>
        <v>photography books</v>
      </c>
      <c r="S918" s="9">
        <f>(((J918/60)/60)/24)+DATE(1970,1,1)</f>
        <v>41991.25</v>
      </c>
      <c r="T918" s="9">
        <f>(((K918/60)/60)/24)+DATE(1970,1,1)</f>
        <v>42000.25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>
        <f>IF(G919 = 0, 0, E919/G919)</f>
        <v>77.666666666666671</v>
      </c>
      <c r="Q919" t="str">
        <f>LEFT(N919,FIND("/",N919) - 1)</f>
        <v>film &amp; video</v>
      </c>
      <c r="R919" t="str">
        <f>MID(N919, FIND("/", N919) + 1, LEN(N919))</f>
        <v>shorts</v>
      </c>
      <c r="S919" s="9">
        <f>(((J919/60)/60)/24)+DATE(1970,1,1)</f>
        <v>40722.208333333336</v>
      </c>
      <c r="T919" s="9">
        <f>(((K919/60)/60)/24)+DATE(1970,1,1)</f>
        <v>40746.208333333336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>
        <f>IF(G920 = 0, 0, E920/G920)</f>
        <v>57.82692307692308</v>
      </c>
      <c r="Q920" t="str">
        <f>LEFT(N920,FIND("/",N920) - 1)</f>
        <v>publishing</v>
      </c>
      <c r="R920" t="str">
        <f>MID(N920, FIND("/", N920) + 1, LEN(N920))</f>
        <v>radio &amp; podcasts</v>
      </c>
      <c r="S920" s="9">
        <f>(((J920/60)/60)/24)+DATE(1970,1,1)</f>
        <v>41117.208333333336</v>
      </c>
      <c r="T920" s="9">
        <f>(((K920/60)/60)/24)+DATE(1970,1,1)</f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>
        <f>IF(G921 = 0, 0, E921/G921)</f>
        <v>92.955555555555549</v>
      </c>
      <c r="Q921" t="str">
        <f>LEFT(N921,FIND("/",N921) - 1)</f>
        <v>theater</v>
      </c>
      <c r="R921" t="str">
        <f>MID(N921, FIND("/", N921) + 1, LEN(N921))</f>
        <v>plays</v>
      </c>
      <c r="S921" s="9">
        <f>(((J921/60)/60)/24)+DATE(1970,1,1)</f>
        <v>43022.208333333328</v>
      </c>
      <c r="T921" s="9">
        <f>(((K921/60)/60)/24)+DATE(1970,1,1)</f>
        <v>43054.25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>
        <f>IF(G922 = 0, 0, E922/G922)</f>
        <v>37.945098039215686</v>
      </c>
      <c r="Q922" t="str">
        <f>LEFT(N922,FIND("/",N922) - 1)</f>
        <v>film &amp; video</v>
      </c>
      <c r="R922" t="str">
        <f>MID(N922, FIND("/", N922) + 1, LEN(N922))</f>
        <v>animation</v>
      </c>
      <c r="S922" s="9">
        <f>(((J922/60)/60)/24)+DATE(1970,1,1)</f>
        <v>43503.25</v>
      </c>
      <c r="T922" s="9">
        <f>(((K922/60)/60)/24)+DATE(1970,1,1)</f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>
        <f>IF(G923 = 0, 0, E923/G923)</f>
        <v>31.842105263157894</v>
      </c>
      <c r="Q923" t="str">
        <f>LEFT(N923,FIND("/",N923) - 1)</f>
        <v>technology</v>
      </c>
      <c r="R923" t="str">
        <f>MID(N923, FIND("/", N923) + 1, LEN(N923))</f>
        <v>web</v>
      </c>
      <c r="S923" s="9">
        <f>(((J923/60)/60)/24)+DATE(1970,1,1)</f>
        <v>40951.25</v>
      </c>
      <c r="T923" s="9">
        <f>(((K923/60)/60)/24)+DATE(1970,1,1)</f>
        <v>40965.25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>
        <f>IF(G924 = 0, 0, E924/G924)</f>
        <v>40</v>
      </c>
      <c r="Q924" t="str">
        <f>LEFT(N924,FIND("/",N924) - 1)</f>
        <v>music</v>
      </c>
      <c r="R924" t="str">
        <f>MID(N924, FIND("/", N924) + 1, LEN(N924))</f>
        <v>world music</v>
      </c>
      <c r="S924" s="9">
        <f>(((J924/60)/60)/24)+DATE(1970,1,1)</f>
        <v>43443.25</v>
      </c>
      <c r="T924" s="9">
        <f>(((K924/60)/60)/24)+DATE(1970,1,1)</f>
        <v>43452.25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>
        <f>IF(G925 = 0, 0, E925/G925)</f>
        <v>101.1</v>
      </c>
      <c r="Q925" t="str">
        <f>LEFT(N925,FIND("/",N925) - 1)</f>
        <v>theater</v>
      </c>
      <c r="R925" t="str">
        <f>MID(N925, FIND("/", N925) + 1, LEN(N925))</f>
        <v>plays</v>
      </c>
      <c r="S925" s="9">
        <f>(((J925/60)/60)/24)+DATE(1970,1,1)</f>
        <v>40373.208333333336</v>
      </c>
      <c r="T925" s="9">
        <f>(((K925/60)/60)/24)+DATE(1970,1,1)</f>
        <v>40374.208333333336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>
        <f>IF(G926 = 0, 0, E926/G926)</f>
        <v>84.006989951944078</v>
      </c>
      <c r="Q926" t="str">
        <f>LEFT(N926,FIND("/",N926) - 1)</f>
        <v>theater</v>
      </c>
      <c r="R926" t="str">
        <f>MID(N926, FIND("/", N926) + 1, LEN(N926))</f>
        <v>plays</v>
      </c>
      <c r="S926" s="9">
        <f>(((J926/60)/60)/24)+DATE(1970,1,1)</f>
        <v>43769.208333333328</v>
      </c>
      <c r="T926" s="9">
        <f>(((K926/60)/60)/24)+DATE(1970,1,1)</f>
        <v>43780.25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>
        <f>IF(G927 = 0, 0, E927/G927)</f>
        <v>103.41538461538461</v>
      </c>
      <c r="Q927" t="str">
        <f>LEFT(N927,FIND("/",N927) - 1)</f>
        <v>theater</v>
      </c>
      <c r="R927" t="str">
        <f>MID(N927, FIND("/", N927) + 1, LEN(N927))</f>
        <v>plays</v>
      </c>
      <c r="S927" s="9">
        <f>(((J927/60)/60)/24)+DATE(1970,1,1)</f>
        <v>43000.208333333328</v>
      </c>
      <c r="T927" s="9">
        <f>(((K927/60)/60)/24)+DATE(1970,1,1)</f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>
        <f>IF(G928 = 0, 0, E928/G928)</f>
        <v>105.13333333333334</v>
      </c>
      <c r="Q928" t="str">
        <f>LEFT(N928,FIND("/",N928) - 1)</f>
        <v>food</v>
      </c>
      <c r="R928" t="str">
        <f>MID(N928, FIND("/", N928) + 1, LEN(N928))</f>
        <v>food trucks</v>
      </c>
      <c r="S928" s="9">
        <f>(((J928/60)/60)/24)+DATE(1970,1,1)</f>
        <v>42502.208333333328</v>
      </c>
      <c r="T928" s="9">
        <f>(((K928/60)/60)/24)+DATE(1970,1,1)</f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>
        <f>IF(G929 = 0, 0, E929/G929)</f>
        <v>89.21621621621621</v>
      </c>
      <c r="Q929" t="str">
        <f>LEFT(N929,FIND("/",N929) - 1)</f>
        <v>theater</v>
      </c>
      <c r="R929" t="str">
        <f>MID(N929, FIND("/", N929) + 1, LEN(N929))</f>
        <v>plays</v>
      </c>
      <c r="S929" s="9">
        <f>(((J929/60)/60)/24)+DATE(1970,1,1)</f>
        <v>41102.208333333336</v>
      </c>
      <c r="T929" s="9">
        <f>(((K929/60)/60)/24)+DATE(1970,1,1)</f>
        <v>41131.208333333336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>
        <f>IF(G930 = 0, 0, E930/G930)</f>
        <v>51.995234312946785</v>
      </c>
      <c r="Q930" t="str">
        <f>LEFT(N930,FIND("/",N930) - 1)</f>
        <v>technology</v>
      </c>
      <c r="R930" t="str">
        <f>MID(N930, FIND("/", N930) + 1, LEN(N930))</f>
        <v>web</v>
      </c>
      <c r="S930" s="9">
        <f>(((J930/60)/60)/24)+DATE(1970,1,1)</f>
        <v>41637.25</v>
      </c>
      <c r="T930" s="9">
        <f>(((K930/60)/60)/24)+DATE(1970,1,1)</f>
        <v>41646.25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>
        <f>IF(G931 = 0, 0, E931/G931)</f>
        <v>64.956521739130437</v>
      </c>
      <c r="Q931" t="str">
        <f>LEFT(N931,FIND("/",N931) - 1)</f>
        <v>theater</v>
      </c>
      <c r="R931" t="str">
        <f>MID(N931, FIND("/", N931) + 1, LEN(N931))</f>
        <v>plays</v>
      </c>
      <c r="S931" s="9">
        <f>(((J931/60)/60)/24)+DATE(1970,1,1)</f>
        <v>42858.208333333328</v>
      </c>
      <c r="T931" s="9">
        <f>(((K931/60)/60)/24)+DATE(1970,1,1)</f>
        <v>42872.208333333328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>
        <f>IF(G932 = 0, 0, E932/G932)</f>
        <v>46.235294117647058</v>
      </c>
      <c r="Q932" t="str">
        <f>LEFT(N932,FIND("/",N932) - 1)</f>
        <v>theater</v>
      </c>
      <c r="R932" t="str">
        <f>MID(N932, FIND("/", N932) + 1, LEN(N932))</f>
        <v>plays</v>
      </c>
      <c r="S932" s="9">
        <f>(((J932/60)/60)/24)+DATE(1970,1,1)</f>
        <v>42060.25</v>
      </c>
      <c r="T932" s="9">
        <f>(((K932/60)/60)/24)+DATE(1970,1,1)</f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>
        <f>IF(G933 = 0, 0, E933/G933)</f>
        <v>51.151785714285715</v>
      </c>
      <c r="Q933" t="str">
        <f>LEFT(N933,FIND("/",N933) - 1)</f>
        <v>theater</v>
      </c>
      <c r="R933" t="str">
        <f>MID(N933, FIND("/", N933) + 1, LEN(N933))</f>
        <v>plays</v>
      </c>
      <c r="S933" s="9">
        <f>(((J933/60)/60)/24)+DATE(1970,1,1)</f>
        <v>41818.208333333336</v>
      </c>
      <c r="T933" s="9">
        <f>(((K933/60)/60)/24)+DATE(1970,1,1)</f>
        <v>41820.208333333336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>
        <f>IF(G934 = 0, 0, E934/G934)</f>
        <v>33.909722222222221</v>
      </c>
      <c r="Q934" t="str">
        <f>LEFT(N934,FIND("/",N934) - 1)</f>
        <v>music</v>
      </c>
      <c r="R934" t="str">
        <f>MID(N934, FIND("/", N934) + 1, LEN(N934))</f>
        <v>rock</v>
      </c>
      <c r="S934" s="9">
        <f>(((J934/60)/60)/24)+DATE(1970,1,1)</f>
        <v>41709.208333333336</v>
      </c>
      <c r="T934" s="9">
        <f>(((K934/60)/60)/24)+DATE(1970,1,1)</f>
        <v>41712.208333333336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>
        <f>IF(G935 = 0, 0, E935/G935)</f>
        <v>92.016298633017882</v>
      </c>
      <c r="Q935" t="str">
        <f>LEFT(N935,FIND("/",N935) - 1)</f>
        <v>theater</v>
      </c>
      <c r="R935" t="str">
        <f>MID(N935, FIND("/", N935) + 1, LEN(N935))</f>
        <v>plays</v>
      </c>
      <c r="S935" s="9">
        <f>(((J935/60)/60)/24)+DATE(1970,1,1)</f>
        <v>41372.208333333336</v>
      </c>
      <c r="T935" s="9">
        <f>(((K935/60)/60)/24)+DATE(1970,1,1)</f>
        <v>41385.208333333336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>
        <f>IF(G936 = 0, 0, E936/G936)</f>
        <v>107.42857142857143</v>
      </c>
      <c r="Q936" t="str">
        <f>LEFT(N936,FIND("/",N936) - 1)</f>
        <v>theater</v>
      </c>
      <c r="R936" t="str">
        <f>MID(N936, FIND("/", N936) + 1, LEN(N936))</f>
        <v>plays</v>
      </c>
      <c r="S936" s="9">
        <f>(((J936/60)/60)/24)+DATE(1970,1,1)</f>
        <v>42422.25</v>
      </c>
      <c r="T936" s="9">
        <f>(((K936/60)/60)/24)+DATE(1970,1,1)</f>
        <v>42428.25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>
        <f>IF(G937 = 0, 0, E937/G937)</f>
        <v>75.848484848484844</v>
      </c>
      <c r="Q937" t="str">
        <f>LEFT(N937,FIND("/",N937) - 1)</f>
        <v>theater</v>
      </c>
      <c r="R937" t="str">
        <f>MID(N937, FIND("/", N937) + 1, LEN(N937))</f>
        <v>plays</v>
      </c>
      <c r="S937" s="9">
        <f>(((J937/60)/60)/24)+DATE(1970,1,1)</f>
        <v>42209.208333333328</v>
      </c>
      <c r="T937" s="9">
        <f>(((K937/60)/60)/24)+DATE(1970,1,1)</f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>
        <f>IF(G938 = 0, 0, E938/G938)</f>
        <v>80.476190476190482</v>
      </c>
      <c r="Q938" t="str">
        <f>LEFT(N938,FIND("/",N938) - 1)</f>
        <v>theater</v>
      </c>
      <c r="R938" t="str">
        <f>MID(N938, FIND("/", N938) + 1, LEN(N938))</f>
        <v>plays</v>
      </c>
      <c r="S938" s="9">
        <f>(((J938/60)/60)/24)+DATE(1970,1,1)</f>
        <v>43668.208333333328</v>
      </c>
      <c r="T938" s="9">
        <f>(((K938/60)/60)/24)+DATE(1970,1,1)</f>
        <v>43671.208333333328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>
        <f>IF(G939 = 0, 0, E939/G939)</f>
        <v>86.978483606557376</v>
      </c>
      <c r="Q939" t="str">
        <f>LEFT(N939,FIND("/",N939) - 1)</f>
        <v>film &amp; video</v>
      </c>
      <c r="R939" t="str">
        <f>MID(N939, FIND("/", N939) + 1, LEN(N939))</f>
        <v>documentary</v>
      </c>
      <c r="S939" s="9">
        <f>(((J939/60)/60)/24)+DATE(1970,1,1)</f>
        <v>42334.25</v>
      </c>
      <c r="T939" s="9">
        <f>(((K939/60)/60)/24)+DATE(1970,1,1)</f>
        <v>42343.25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>
        <f>IF(G940 = 0, 0, E940/G940)</f>
        <v>105.13541666666667</v>
      </c>
      <c r="Q940" t="str">
        <f>LEFT(N940,FIND("/",N940) - 1)</f>
        <v>publishing</v>
      </c>
      <c r="R940" t="str">
        <f>MID(N940, FIND("/", N940) + 1, LEN(N940))</f>
        <v>fiction</v>
      </c>
      <c r="S940" s="9">
        <f>(((J940/60)/60)/24)+DATE(1970,1,1)</f>
        <v>43263.208333333328</v>
      </c>
      <c r="T940" s="9">
        <f>(((K940/60)/60)/24)+DATE(1970,1,1)</f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>
        <f>IF(G941 = 0, 0, E941/G941)</f>
        <v>57.298507462686565</v>
      </c>
      <c r="Q941" t="str">
        <f>LEFT(N941,FIND("/",N941) - 1)</f>
        <v>games</v>
      </c>
      <c r="R941" t="str">
        <f>MID(N941, FIND("/", N941) + 1, LEN(N941))</f>
        <v>video games</v>
      </c>
      <c r="S941" s="9">
        <f>(((J941/60)/60)/24)+DATE(1970,1,1)</f>
        <v>40670.208333333336</v>
      </c>
      <c r="T941" s="9">
        <f>(((K941/60)/60)/24)+DATE(1970,1,1)</f>
        <v>40687.208333333336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>
        <f>IF(G942 = 0, 0, E942/G942)</f>
        <v>93.348484848484844</v>
      </c>
      <c r="Q942" t="str">
        <f>LEFT(N942,FIND("/",N942) - 1)</f>
        <v>technology</v>
      </c>
      <c r="R942" t="str">
        <f>MID(N942, FIND("/", N942) + 1, LEN(N942))</f>
        <v>web</v>
      </c>
      <c r="S942" s="9">
        <f>(((J942/60)/60)/24)+DATE(1970,1,1)</f>
        <v>41244.25</v>
      </c>
      <c r="T942" s="9">
        <f>(((K942/60)/60)/24)+DATE(1970,1,1)</f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>
        <f>IF(G943 = 0, 0, E943/G943)</f>
        <v>71.987179487179489</v>
      </c>
      <c r="Q943" t="str">
        <f>LEFT(N943,FIND("/",N943) - 1)</f>
        <v>theater</v>
      </c>
      <c r="R943" t="str">
        <f>MID(N943, FIND("/", N943) + 1, LEN(N943))</f>
        <v>plays</v>
      </c>
      <c r="S943" s="9">
        <f>(((J943/60)/60)/24)+DATE(1970,1,1)</f>
        <v>40552.25</v>
      </c>
      <c r="T943" s="9">
        <f>(((K943/60)/60)/24)+DATE(1970,1,1)</f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>
        <f>IF(G944 = 0, 0, E944/G944)</f>
        <v>92.611940298507463</v>
      </c>
      <c r="Q944" t="str">
        <f>LEFT(N944,FIND("/",N944) - 1)</f>
        <v>theater</v>
      </c>
      <c r="R944" t="str">
        <f>MID(N944, FIND("/", N944) + 1, LEN(N944))</f>
        <v>plays</v>
      </c>
      <c r="S944" s="9">
        <f>(((J944/60)/60)/24)+DATE(1970,1,1)</f>
        <v>40568.25</v>
      </c>
      <c r="T944" s="9">
        <f>(((K944/60)/60)/24)+DATE(1970,1,1)</f>
        <v>40571.25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>
        <f>IF(G945 = 0, 0, E945/G945)</f>
        <v>104.99122807017544</v>
      </c>
      <c r="Q945" t="str">
        <f>LEFT(N945,FIND("/",N945) - 1)</f>
        <v>food</v>
      </c>
      <c r="R945" t="str">
        <f>MID(N945, FIND("/", N945) + 1, LEN(N945))</f>
        <v>food trucks</v>
      </c>
      <c r="S945" s="9">
        <f>(((J945/60)/60)/24)+DATE(1970,1,1)</f>
        <v>41906.208333333336</v>
      </c>
      <c r="T945" s="9">
        <f>(((K945/60)/60)/24)+DATE(1970,1,1)</f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>
        <f>IF(G946 = 0, 0, E946/G946)</f>
        <v>30.958174904942965</v>
      </c>
      <c r="Q946" t="str">
        <f>LEFT(N946,FIND("/",N946) - 1)</f>
        <v>photography</v>
      </c>
      <c r="R946" t="str">
        <f>MID(N946, FIND("/", N946) + 1, LEN(N946))</f>
        <v>photography books</v>
      </c>
      <c r="S946" s="9">
        <f>(((J946/60)/60)/24)+DATE(1970,1,1)</f>
        <v>42776.25</v>
      </c>
      <c r="T946" s="9">
        <f>(((K946/60)/60)/24)+DATE(1970,1,1)</f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>
        <f>IF(G947 = 0, 0, E947/G947)</f>
        <v>33.001182732111175</v>
      </c>
      <c r="Q947" t="str">
        <f>LEFT(N947,FIND("/",N947) - 1)</f>
        <v>photography</v>
      </c>
      <c r="R947" t="str">
        <f>MID(N947, FIND("/", N947) + 1, LEN(N947))</f>
        <v>photography books</v>
      </c>
      <c r="S947" s="9">
        <f>(((J947/60)/60)/24)+DATE(1970,1,1)</f>
        <v>41004.208333333336</v>
      </c>
      <c r="T947" s="9">
        <f>(((K947/60)/60)/24)+DATE(1970,1,1)</f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>
        <f>IF(G948 = 0, 0, E948/G948)</f>
        <v>84.187845303867405</v>
      </c>
      <c r="Q948" t="str">
        <f>LEFT(N948,FIND("/",N948) - 1)</f>
        <v>theater</v>
      </c>
      <c r="R948" t="str">
        <f>MID(N948, FIND("/", N948) + 1, LEN(N948))</f>
        <v>plays</v>
      </c>
      <c r="S948" s="9">
        <f>(((J948/60)/60)/24)+DATE(1970,1,1)</f>
        <v>40710.208333333336</v>
      </c>
      <c r="T948" s="9">
        <f>(((K948/60)/60)/24)+DATE(1970,1,1)</f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>
        <f>IF(G949 = 0, 0, E949/G949)</f>
        <v>73.92307692307692</v>
      </c>
      <c r="Q949" t="str">
        <f>LEFT(N949,FIND("/",N949) - 1)</f>
        <v>theater</v>
      </c>
      <c r="R949" t="str">
        <f>MID(N949, FIND("/", N949) + 1, LEN(N949))</f>
        <v>plays</v>
      </c>
      <c r="S949" s="9">
        <f>(((J949/60)/60)/24)+DATE(1970,1,1)</f>
        <v>41908.208333333336</v>
      </c>
      <c r="T949" s="9">
        <f>(((K949/60)/60)/24)+DATE(1970,1,1)</f>
        <v>41915.208333333336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>
        <f>IF(G950 = 0, 0, E950/G950)</f>
        <v>36.987499999999997</v>
      </c>
      <c r="Q950" t="str">
        <f>LEFT(N950,FIND("/",N950) - 1)</f>
        <v>film &amp; video</v>
      </c>
      <c r="R950" t="str">
        <f>MID(N950, FIND("/", N950) + 1, LEN(N950))</f>
        <v>documentary</v>
      </c>
      <c r="S950" s="9">
        <f>(((J950/60)/60)/24)+DATE(1970,1,1)</f>
        <v>41985.25</v>
      </c>
      <c r="T950" s="9">
        <f>(((K950/60)/60)/24)+DATE(1970,1,1)</f>
        <v>41995.25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>
        <f>IF(G951 = 0, 0, E951/G951)</f>
        <v>46.896551724137929</v>
      </c>
      <c r="Q951" t="str">
        <f>LEFT(N951,FIND("/",N951) - 1)</f>
        <v>technology</v>
      </c>
      <c r="R951" t="str">
        <f>MID(N951, FIND("/", N951) + 1, LEN(N951))</f>
        <v>web</v>
      </c>
      <c r="S951" s="9">
        <f>(((J951/60)/60)/24)+DATE(1970,1,1)</f>
        <v>42112.208333333328</v>
      </c>
      <c r="T951" s="9">
        <f>(((K951/60)/60)/24)+DATE(1970,1,1)</f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>
        <f>IF(G952 = 0, 0, E952/G952)</f>
        <v>5</v>
      </c>
      <c r="Q952" t="str">
        <f>LEFT(N952,FIND("/",N952) - 1)</f>
        <v>theater</v>
      </c>
      <c r="R952" t="str">
        <f>MID(N952, FIND("/", N952) + 1, LEN(N952))</f>
        <v>plays</v>
      </c>
      <c r="S952" s="9">
        <f>(((J952/60)/60)/24)+DATE(1970,1,1)</f>
        <v>43571.208333333328</v>
      </c>
      <c r="T952" s="9">
        <f>(((K952/60)/60)/24)+DATE(1970,1,1)</f>
        <v>43576.208333333328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>
        <f>IF(G953 = 0, 0, E953/G953)</f>
        <v>102.02437459910199</v>
      </c>
      <c r="Q953" t="str">
        <f>LEFT(N953,FIND("/",N953) - 1)</f>
        <v>music</v>
      </c>
      <c r="R953" t="str">
        <f>MID(N953, FIND("/", N953) + 1, LEN(N953))</f>
        <v>rock</v>
      </c>
      <c r="S953" s="9">
        <f>(((J953/60)/60)/24)+DATE(1970,1,1)</f>
        <v>42730.25</v>
      </c>
      <c r="T953" s="9">
        <f>(((K953/60)/60)/24)+DATE(1970,1,1)</f>
        <v>42731.25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>
        <f>IF(G954 = 0, 0, E954/G954)</f>
        <v>45.007502206531335</v>
      </c>
      <c r="Q954" t="str">
        <f>LEFT(N954,FIND("/",N954) - 1)</f>
        <v>film &amp; video</v>
      </c>
      <c r="R954" t="str">
        <f>MID(N954, FIND("/", N954) + 1, LEN(N954))</f>
        <v>documentary</v>
      </c>
      <c r="S954" s="9">
        <f>(((J954/60)/60)/24)+DATE(1970,1,1)</f>
        <v>42591.208333333328</v>
      </c>
      <c r="T954" s="9">
        <f>(((K954/60)/60)/24)+DATE(1970,1,1)</f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>
        <f>IF(G955 = 0, 0, E955/G955)</f>
        <v>94.285714285714292</v>
      </c>
      <c r="Q955" t="str">
        <f>LEFT(N955,FIND("/",N955) - 1)</f>
        <v>film &amp; video</v>
      </c>
      <c r="R955" t="str">
        <f>MID(N955, FIND("/", N955) + 1, LEN(N955))</f>
        <v>science fiction</v>
      </c>
      <c r="S955" s="9">
        <f>(((J955/60)/60)/24)+DATE(1970,1,1)</f>
        <v>42358.25</v>
      </c>
      <c r="T955" s="9">
        <f>(((K955/60)/60)/24)+DATE(1970,1,1)</f>
        <v>42394.25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>
        <f>IF(G956 = 0, 0, E956/G956)</f>
        <v>101.02325581395348</v>
      </c>
      <c r="Q956" t="str">
        <f>LEFT(N956,FIND("/",N956) - 1)</f>
        <v>technology</v>
      </c>
      <c r="R956" t="str">
        <f>MID(N956, FIND("/", N956) + 1, LEN(N956))</f>
        <v>web</v>
      </c>
      <c r="S956" s="9">
        <f>(((J956/60)/60)/24)+DATE(1970,1,1)</f>
        <v>41174.208333333336</v>
      </c>
      <c r="T956" s="9">
        <f>(((K956/60)/60)/24)+DATE(1970,1,1)</f>
        <v>41198.208333333336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>
        <f>IF(G957 = 0, 0, E957/G957)</f>
        <v>97.037499999999994</v>
      </c>
      <c r="Q957" t="str">
        <f>LEFT(N957,FIND("/",N957) - 1)</f>
        <v>theater</v>
      </c>
      <c r="R957" t="str">
        <f>MID(N957, FIND("/", N957) + 1, LEN(N957))</f>
        <v>plays</v>
      </c>
      <c r="S957" s="9">
        <f>(((J957/60)/60)/24)+DATE(1970,1,1)</f>
        <v>41238.25</v>
      </c>
      <c r="T957" s="9">
        <f>(((K957/60)/60)/24)+DATE(1970,1,1)</f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>
        <f>IF(G958 = 0, 0, E958/G958)</f>
        <v>43.00963855421687</v>
      </c>
      <c r="Q958" t="str">
        <f>LEFT(N958,FIND("/",N958) - 1)</f>
        <v>film &amp; video</v>
      </c>
      <c r="R958" t="str">
        <f>MID(N958, FIND("/", N958) + 1, LEN(N958))</f>
        <v>science fiction</v>
      </c>
      <c r="S958" s="9">
        <f>(((J958/60)/60)/24)+DATE(1970,1,1)</f>
        <v>42360.25</v>
      </c>
      <c r="T958" s="9">
        <f>(((K958/60)/60)/24)+DATE(1970,1,1)</f>
        <v>42364.25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>
        <f>IF(G959 = 0, 0, E959/G959)</f>
        <v>94.916030534351151</v>
      </c>
      <c r="Q959" t="str">
        <f>LEFT(N959,FIND("/",N959) - 1)</f>
        <v>theater</v>
      </c>
      <c r="R959" t="str">
        <f>MID(N959, FIND("/", N959) + 1, LEN(N959))</f>
        <v>plays</v>
      </c>
      <c r="S959" s="9">
        <f>(((J959/60)/60)/24)+DATE(1970,1,1)</f>
        <v>40955.25</v>
      </c>
      <c r="T959" s="9">
        <f>(((K959/60)/60)/24)+DATE(1970,1,1)</f>
        <v>40958.25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>
        <f>IF(G960 = 0, 0, E960/G960)</f>
        <v>72.151785714285708</v>
      </c>
      <c r="Q960" t="str">
        <f>LEFT(N960,FIND("/",N960) - 1)</f>
        <v>film &amp; video</v>
      </c>
      <c r="R960" t="str">
        <f>MID(N960, FIND("/", N960) + 1, LEN(N960))</f>
        <v>animation</v>
      </c>
      <c r="S960" s="9">
        <f>(((J960/60)/60)/24)+DATE(1970,1,1)</f>
        <v>40350.208333333336</v>
      </c>
      <c r="T960" s="9">
        <f>(((K960/60)/60)/24)+DATE(1970,1,1)</f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>
        <f>IF(G961 = 0, 0, E961/G961)</f>
        <v>51.007692307692309</v>
      </c>
      <c r="Q961" t="str">
        <f>LEFT(N961,FIND("/",N961) - 1)</f>
        <v>publishing</v>
      </c>
      <c r="R961" t="str">
        <f>MID(N961, FIND("/", N961) + 1, LEN(N961))</f>
        <v>translations</v>
      </c>
      <c r="S961" s="9">
        <f>(((J961/60)/60)/24)+DATE(1970,1,1)</f>
        <v>40357.208333333336</v>
      </c>
      <c r="T961" s="9">
        <f>(((K961/60)/60)/24)+DATE(1970,1,1)</f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>
        <f>IF(G962 = 0, 0, E962/G962)</f>
        <v>85.054545454545448</v>
      </c>
      <c r="Q962" t="str">
        <f>LEFT(N962,FIND("/",N962) - 1)</f>
        <v>technology</v>
      </c>
      <c r="R962" t="str">
        <f>MID(N962, FIND("/", N962) + 1, LEN(N962))</f>
        <v>web</v>
      </c>
      <c r="S962" s="9">
        <f>(((J962/60)/60)/24)+DATE(1970,1,1)</f>
        <v>42408.25</v>
      </c>
      <c r="T962" s="9">
        <f>(((K962/60)/60)/24)+DATE(1970,1,1)</f>
        <v>42445.208333333328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>
        <f>IF(G963 = 0, 0, E963/G963)</f>
        <v>43.87096774193548</v>
      </c>
      <c r="Q963" t="str">
        <f>LEFT(N963,FIND("/",N963) - 1)</f>
        <v>publishing</v>
      </c>
      <c r="R963" t="str">
        <f>MID(N963, FIND("/", N963) + 1, LEN(N963))</f>
        <v>translations</v>
      </c>
      <c r="S963" s="9">
        <f>(((J963/60)/60)/24)+DATE(1970,1,1)</f>
        <v>40591.25</v>
      </c>
      <c r="T963" s="9">
        <f>(((K963/60)/60)/24)+DATE(1970,1,1)</f>
        <v>40595.25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>
        <f>IF(G964 = 0, 0, E964/G964)</f>
        <v>40.063909774436091</v>
      </c>
      <c r="Q964" t="str">
        <f>LEFT(N964,FIND("/",N964) - 1)</f>
        <v>food</v>
      </c>
      <c r="R964" t="str">
        <f>MID(N964, FIND("/", N964) + 1, LEN(N964))</f>
        <v>food trucks</v>
      </c>
      <c r="S964" s="9">
        <f>(((J964/60)/60)/24)+DATE(1970,1,1)</f>
        <v>41592.25</v>
      </c>
      <c r="T964" s="9">
        <f>(((K964/60)/60)/24)+DATE(1970,1,1)</f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>
        <f>IF(G965 = 0, 0, E965/G965)</f>
        <v>43.833333333333336</v>
      </c>
      <c r="Q965" t="str">
        <f>LEFT(N965,FIND("/",N965) - 1)</f>
        <v>photography</v>
      </c>
      <c r="R965" t="str">
        <f>MID(N965, FIND("/", N965) + 1, LEN(N965))</f>
        <v>photography books</v>
      </c>
      <c r="S965" s="9">
        <f>(((J965/60)/60)/24)+DATE(1970,1,1)</f>
        <v>40607.25</v>
      </c>
      <c r="T965" s="9">
        <f>(((K965/60)/60)/24)+DATE(1970,1,1)</f>
        <v>40613.25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>
        <f>IF(G966 = 0, 0, E966/G966)</f>
        <v>84.92903225806451</v>
      </c>
      <c r="Q966" t="str">
        <f>LEFT(N966,FIND("/",N966) - 1)</f>
        <v>theater</v>
      </c>
      <c r="R966" t="str">
        <f>MID(N966, FIND("/", N966) + 1, LEN(N966))</f>
        <v>plays</v>
      </c>
      <c r="S966" s="9">
        <f>(((J966/60)/60)/24)+DATE(1970,1,1)</f>
        <v>42135.208333333328</v>
      </c>
      <c r="T966" s="9">
        <f>(((K966/60)/60)/24)+DATE(1970,1,1)</f>
        <v>42140.208333333328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>
        <f>IF(G967 = 0, 0, E967/G967)</f>
        <v>41.067632850241544</v>
      </c>
      <c r="Q967" t="str">
        <f>LEFT(N967,FIND("/",N967) - 1)</f>
        <v>music</v>
      </c>
      <c r="R967" t="str">
        <f>MID(N967, FIND("/", N967) + 1, LEN(N967))</f>
        <v>rock</v>
      </c>
      <c r="S967" s="9">
        <f>(((J967/60)/60)/24)+DATE(1970,1,1)</f>
        <v>40203.25</v>
      </c>
      <c r="T967" s="9">
        <f>(((K967/60)/60)/24)+DATE(1970,1,1)</f>
        <v>40243.25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>
        <f>IF(G968 = 0, 0, E968/G968)</f>
        <v>54.971428571428568</v>
      </c>
      <c r="Q968" t="str">
        <f>LEFT(N968,FIND("/",N968) - 1)</f>
        <v>theater</v>
      </c>
      <c r="R968" t="str">
        <f>MID(N968, FIND("/", N968) + 1, LEN(N968))</f>
        <v>plays</v>
      </c>
      <c r="S968" s="9">
        <f>(((J968/60)/60)/24)+DATE(1970,1,1)</f>
        <v>42901.208333333328</v>
      </c>
      <c r="T968" s="9">
        <f>(((K968/60)/60)/24)+DATE(1970,1,1)</f>
        <v>42903.208333333328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>
        <f>IF(G969 = 0, 0, E969/G969)</f>
        <v>77.010807374443743</v>
      </c>
      <c r="Q969" t="str">
        <f>LEFT(N969,FIND("/",N969) - 1)</f>
        <v>music</v>
      </c>
      <c r="R969" t="str">
        <f>MID(N969, FIND("/", N969) + 1, LEN(N969))</f>
        <v>world music</v>
      </c>
      <c r="S969" s="9">
        <f>(((J969/60)/60)/24)+DATE(1970,1,1)</f>
        <v>41005.208333333336</v>
      </c>
      <c r="T969" s="9">
        <f>(((K969/60)/60)/24)+DATE(1970,1,1)</f>
        <v>41042.208333333336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>
        <f>IF(G970 = 0, 0, E970/G970)</f>
        <v>71.201754385964918</v>
      </c>
      <c r="Q970" t="str">
        <f>LEFT(N970,FIND("/",N970) - 1)</f>
        <v>food</v>
      </c>
      <c r="R970" t="str">
        <f>MID(N970, FIND("/", N970) + 1, LEN(N970))</f>
        <v>food trucks</v>
      </c>
      <c r="S970" s="9">
        <f>(((J970/60)/60)/24)+DATE(1970,1,1)</f>
        <v>40544.25</v>
      </c>
      <c r="T970" s="9">
        <f>(((K970/60)/60)/24)+DATE(1970,1,1)</f>
        <v>40559.25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>
        <f>IF(G971 = 0, 0, E971/G971)</f>
        <v>91.935483870967744</v>
      </c>
      <c r="Q971" t="str">
        <f>LEFT(N971,FIND("/",N971) - 1)</f>
        <v>theater</v>
      </c>
      <c r="R971" t="str">
        <f>MID(N971, FIND("/", N971) + 1, LEN(N971))</f>
        <v>plays</v>
      </c>
      <c r="S971" s="9">
        <f>(((J971/60)/60)/24)+DATE(1970,1,1)</f>
        <v>43821.25</v>
      </c>
      <c r="T971" s="9">
        <f>(((K971/60)/60)/24)+DATE(1970,1,1)</f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>
        <f>IF(G972 = 0, 0, E972/G972)</f>
        <v>97.069023569023571</v>
      </c>
      <c r="Q972" t="str">
        <f>LEFT(N972,FIND("/",N972) - 1)</f>
        <v>theater</v>
      </c>
      <c r="R972" t="str">
        <f>MID(N972, FIND("/", N972) + 1, LEN(N972))</f>
        <v>plays</v>
      </c>
      <c r="S972" s="9">
        <f>(((J972/60)/60)/24)+DATE(1970,1,1)</f>
        <v>40672.208333333336</v>
      </c>
      <c r="T972" s="9">
        <f>(((K972/60)/60)/24)+DATE(1970,1,1)</f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>
        <f>IF(G973 = 0, 0, E973/G973)</f>
        <v>58.916666666666664</v>
      </c>
      <c r="Q973" t="str">
        <f>LEFT(N973,FIND("/",N973) - 1)</f>
        <v>film &amp; video</v>
      </c>
      <c r="R973" t="str">
        <f>MID(N973, FIND("/", N973) + 1, LEN(N973))</f>
        <v>television</v>
      </c>
      <c r="S973" s="9">
        <f>(((J973/60)/60)/24)+DATE(1970,1,1)</f>
        <v>41555.208333333336</v>
      </c>
      <c r="T973" s="9">
        <f>(((K973/60)/60)/24)+DATE(1970,1,1)</f>
        <v>41561.208333333336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>
        <f>IF(G974 = 0, 0, E974/G974)</f>
        <v>58.015466983938133</v>
      </c>
      <c r="Q974" t="str">
        <f>LEFT(N974,FIND("/",N974) - 1)</f>
        <v>technology</v>
      </c>
      <c r="R974" t="str">
        <f>MID(N974, FIND("/", N974) + 1, LEN(N974))</f>
        <v>web</v>
      </c>
      <c r="S974" s="9">
        <f>(((J974/60)/60)/24)+DATE(1970,1,1)</f>
        <v>41792.208333333336</v>
      </c>
      <c r="T974" s="9">
        <f>(((K974/60)/60)/24)+DATE(1970,1,1)</f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>
        <f>IF(G975 = 0, 0, E975/G975)</f>
        <v>103.87301587301587</v>
      </c>
      <c r="Q975" t="str">
        <f>LEFT(N975,FIND("/",N975) - 1)</f>
        <v>theater</v>
      </c>
      <c r="R975" t="str">
        <f>MID(N975, FIND("/", N975) + 1, LEN(N975))</f>
        <v>plays</v>
      </c>
      <c r="S975" s="9">
        <f>(((J975/60)/60)/24)+DATE(1970,1,1)</f>
        <v>40522.25</v>
      </c>
      <c r="T975" s="9">
        <f>(((K975/60)/60)/24)+DATE(1970,1,1)</f>
        <v>40524.25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>
        <f>IF(G976 = 0, 0, E976/G976)</f>
        <v>93.46875</v>
      </c>
      <c r="Q976" t="str">
        <f>LEFT(N976,FIND("/",N976) - 1)</f>
        <v>music</v>
      </c>
      <c r="R976" t="str">
        <f>MID(N976, FIND("/", N976) + 1, LEN(N976))</f>
        <v>indie rock</v>
      </c>
      <c r="S976" s="9">
        <f>(((J976/60)/60)/24)+DATE(1970,1,1)</f>
        <v>41412.208333333336</v>
      </c>
      <c r="T976" s="9">
        <f>(((K976/60)/60)/24)+DATE(1970,1,1)</f>
        <v>41413.208333333336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>
        <f>IF(G977 = 0, 0, E977/G977)</f>
        <v>61.970370370370368</v>
      </c>
      <c r="Q977" t="str">
        <f>LEFT(N977,FIND("/",N977) - 1)</f>
        <v>theater</v>
      </c>
      <c r="R977" t="str">
        <f>MID(N977, FIND("/", N977) + 1, LEN(N977))</f>
        <v>plays</v>
      </c>
      <c r="S977" s="9">
        <f>(((J977/60)/60)/24)+DATE(1970,1,1)</f>
        <v>42337.25</v>
      </c>
      <c r="T977" s="9">
        <f>(((K977/60)/60)/24)+DATE(1970,1,1)</f>
        <v>42376.25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>
        <f>IF(G978 = 0, 0, E978/G978)</f>
        <v>92.042857142857144</v>
      </c>
      <c r="Q978" t="str">
        <f>LEFT(N978,FIND("/",N978) - 1)</f>
        <v>theater</v>
      </c>
      <c r="R978" t="str">
        <f>MID(N978, FIND("/", N978) + 1, LEN(N978))</f>
        <v>plays</v>
      </c>
      <c r="S978" s="9">
        <f>(((J978/60)/60)/24)+DATE(1970,1,1)</f>
        <v>40571.25</v>
      </c>
      <c r="T978" s="9">
        <f>(((K978/60)/60)/24)+DATE(1970,1,1)</f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>
        <f>IF(G979 = 0, 0, E979/G979)</f>
        <v>77.268656716417908</v>
      </c>
      <c r="Q979" t="str">
        <f>LEFT(N979,FIND("/",N979) - 1)</f>
        <v>food</v>
      </c>
      <c r="R979" t="str">
        <f>MID(N979, FIND("/", N979) + 1, LEN(N979))</f>
        <v>food trucks</v>
      </c>
      <c r="S979" s="9">
        <f>(((J979/60)/60)/24)+DATE(1970,1,1)</f>
        <v>43138.25</v>
      </c>
      <c r="T979" s="9">
        <f>(((K979/60)/60)/24)+DATE(1970,1,1)</f>
        <v>43170.25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>
        <f>IF(G980 = 0, 0, E980/G980)</f>
        <v>93.923913043478265</v>
      </c>
      <c r="Q980" t="str">
        <f>LEFT(N980,FIND("/",N980) - 1)</f>
        <v>games</v>
      </c>
      <c r="R980" t="str">
        <f>MID(N980, FIND("/", N980) + 1, LEN(N980))</f>
        <v>video games</v>
      </c>
      <c r="S980" s="9">
        <f>(((J980/60)/60)/24)+DATE(1970,1,1)</f>
        <v>42686.25</v>
      </c>
      <c r="T980" s="9">
        <f>(((K980/60)/60)/24)+DATE(1970,1,1)</f>
        <v>42708.25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>
        <f>IF(G981 = 0, 0, E981/G981)</f>
        <v>84.969458128078813</v>
      </c>
      <c r="Q981" t="str">
        <f>LEFT(N981,FIND("/",N981) - 1)</f>
        <v>theater</v>
      </c>
      <c r="R981" t="str">
        <f>MID(N981, FIND("/", N981) + 1, LEN(N981))</f>
        <v>plays</v>
      </c>
      <c r="S981" s="9">
        <f>(((J981/60)/60)/24)+DATE(1970,1,1)</f>
        <v>42078.208333333328</v>
      </c>
      <c r="T981" s="9">
        <f>(((K981/60)/60)/24)+DATE(1970,1,1)</f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>
        <f>IF(G982 = 0, 0, E982/G982)</f>
        <v>105.97035040431267</v>
      </c>
      <c r="Q982" t="str">
        <f>LEFT(N982,FIND("/",N982) - 1)</f>
        <v>publishing</v>
      </c>
      <c r="R982" t="str">
        <f>MID(N982, FIND("/", N982) + 1, LEN(N982))</f>
        <v>nonfiction</v>
      </c>
      <c r="S982" s="9">
        <f>(((J982/60)/60)/24)+DATE(1970,1,1)</f>
        <v>42307.208333333328</v>
      </c>
      <c r="T982" s="9">
        <f>(((K982/60)/60)/24)+DATE(1970,1,1)</f>
        <v>42312.25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>
        <f>IF(G983 = 0, 0, E983/G983)</f>
        <v>36.969040247678016</v>
      </c>
      <c r="Q983" t="str">
        <f>LEFT(N983,FIND("/",N983) - 1)</f>
        <v>technology</v>
      </c>
      <c r="R983" t="str">
        <f>MID(N983, FIND("/", N983) + 1, LEN(N983))</f>
        <v>web</v>
      </c>
      <c r="S983" s="9">
        <f>(((J983/60)/60)/24)+DATE(1970,1,1)</f>
        <v>43094.25</v>
      </c>
      <c r="T983" s="9">
        <f>(((K983/60)/60)/24)+DATE(1970,1,1)</f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>
        <f>IF(G984 = 0, 0, E984/G984)</f>
        <v>81.533333333333331</v>
      </c>
      <c r="Q984" t="str">
        <f>LEFT(N984,FIND("/",N984) - 1)</f>
        <v>film &amp; video</v>
      </c>
      <c r="R984" t="str">
        <f>MID(N984, FIND("/", N984) + 1, LEN(N984))</f>
        <v>documentary</v>
      </c>
      <c r="S984" s="9">
        <f>(((J984/60)/60)/24)+DATE(1970,1,1)</f>
        <v>40743.208333333336</v>
      </c>
      <c r="T984" s="9">
        <f>(((K984/60)/60)/24)+DATE(1970,1,1)</f>
        <v>40745.208333333336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>
        <f>IF(G985 = 0, 0, E985/G985)</f>
        <v>80.999140154772135</v>
      </c>
      <c r="Q985" t="str">
        <f>LEFT(N985,FIND("/",N985) - 1)</f>
        <v>film &amp; video</v>
      </c>
      <c r="R985" t="str">
        <f>MID(N985, FIND("/", N985) + 1, LEN(N985))</f>
        <v>documentary</v>
      </c>
      <c r="S985" s="9">
        <f>(((J985/60)/60)/24)+DATE(1970,1,1)</f>
        <v>43681.208333333328</v>
      </c>
      <c r="T985" s="9">
        <f>(((K985/60)/60)/24)+DATE(1970,1,1)</f>
        <v>43696.208333333328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>
        <f>IF(G986 = 0, 0, E986/G986)</f>
        <v>26.010498687664043</v>
      </c>
      <c r="Q986" t="str">
        <f>LEFT(N986,FIND("/",N986) - 1)</f>
        <v>theater</v>
      </c>
      <c r="R986" t="str">
        <f>MID(N986, FIND("/", N986) + 1, LEN(N986))</f>
        <v>plays</v>
      </c>
      <c r="S986" s="9">
        <f>(((J986/60)/60)/24)+DATE(1970,1,1)</f>
        <v>43716.208333333328</v>
      </c>
      <c r="T986" s="9">
        <f>(((K986/60)/60)/24)+DATE(1970,1,1)</f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>
        <f>IF(G987 = 0, 0, E987/G987)</f>
        <v>25.998410896708286</v>
      </c>
      <c r="Q987" t="str">
        <f>LEFT(N987,FIND("/",N987) - 1)</f>
        <v>music</v>
      </c>
      <c r="R987" t="str">
        <f>MID(N987, FIND("/", N987) + 1, LEN(N987))</f>
        <v>rock</v>
      </c>
      <c r="S987" s="9">
        <f>(((J987/60)/60)/24)+DATE(1970,1,1)</f>
        <v>41614.25</v>
      </c>
      <c r="T987" s="9">
        <f>(((K987/60)/60)/24)+DATE(1970,1,1)</f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>
        <f>IF(G988 = 0, 0, E988/G988)</f>
        <v>34.173913043478258</v>
      </c>
      <c r="Q988" t="str">
        <f>LEFT(N988,FIND("/",N988) - 1)</f>
        <v>music</v>
      </c>
      <c r="R988" t="str">
        <f>MID(N988, FIND("/", N988) + 1, LEN(N988))</f>
        <v>rock</v>
      </c>
      <c r="S988" s="9">
        <f>(((J988/60)/60)/24)+DATE(1970,1,1)</f>
        <v>40638.208333333336</v>
      </c>
      <c r="T988" s="9">
        <f>(((K988/60)/60)/24)+DATE(1970,1,1)</f>
        <v>40652.208333333336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>
        <f>IF(G989 = 0, 0, E989/G989)</f>
        <v>28.002083333333335</v>
      </c>
      <c r="Q989" t="str">
        <f>LEFT(N989,FIND("/",N989) - 1)</f>
        <v>film &amp; video</v>
      </c>
      <c r="R989" t="str">
        <f>MID(N989, FIND("/", N989) + 1, LEN(N989))</f>
        <v>documentary</v>
      </c>
      <c r="S989" s="9">
        <f>(((J989/60)/60)/24)+DATE(1970,1,1)</f>
        <v>42852.208333333328</v>
      </c>
      <c r="T989" s="9">
        <f>(((K989/60)/60)/24)+DATE(1970,1,1)</f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>
        <f>IF(G990 = 0, 0, E990/G990)</f>
        <v>76.546875</v>
      </c>
      <c r="Q990" t="str">
        <f>LEFT(N990,FIND("/",N990) - 1)</f>
        <v>publishing</v>
      </c>
      <c r="R990" t="str">
        <f>MID(N990, FIND("/", N990) + 1, LEN(N990))</f>
        <v>radio &amp; podcasts</v>
      </c>
      <c r="S990" s="9">
        <f>(((J990/60)/60)/24)+DATE(1970,1,1)</f>
        <v>42686.25</v>
      </c>
      <c r="T990" s="9">
        <f>(((K990/60)/60)/24)+DATE(1970,1,1)</f>
        <v>42707.25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>
        <f>IF(G991 = 0, 0, E991/G991)</f>
        <v>53.053097345132741</v>
      </c>
      <c r="Q991" t="str">
        <f>LEFT(N991,FIND("/",N991) - 1)</f>
        <v>publishing</v>
      </c>
      <c r="R991" t="str">
        <f>MID(N991, FIND("/", N991) + 1, LEN(N991))</f>
        <v>translations</v>
      </c>
      <c r="S991" s="9">
        <f>(((J991/60)/60)/24)+DATE(1970,1,1)</f>
        <v>43571.208333333328</v>
      </c>
      <c r="T991" s="9">
        <f>(((K991/60)/60)/24)+DATE(1970,1,1)</f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>
        <f>IF(G992 = 0, 0, E992/G992)</f>
        <v>106.859375</v>
      </c>
      <c r="Q992" t="str">
        <f>LEFT(N992,FIND("/",N992) - 1)</f>
        <v>film &amp; video</v>
      </c>
      <c r="R992" t="str">
        <f>MID(N992, FIND("/", N992) + 1, LEN(N992))</f>
        <v>drama</v>
      </c>
      <c r="S992" s="9">
        <f>(((J992/60)/60)/24)+DATE(1970,1,1)</f>
        <v>42432.25</v>
      </c>
      <c r="T992" s="9">
        <f>(((K992/60)/60)/24)+DATE(1970,1,1)</f>
        <v>42454.208333333328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>
        <f>IF(G993 = 0, 0, E993/G993)</f>
        <v>46.020746887966808</v>
      </c>
      <c r="Q993" t="str">
        <f>LEFT(N993,FIND("/",N993) - 1)</f>
        <v>music</v>
      </c>
      <c r="R993" t="str">
        <f>MID(N993, FIND("/", N993) + 1, LEN(N993))</f>
        <v>rock</v>
      </c>
      <c r="S993" s="9">
        <f>(((J993/60)/60)/24)+DATE(1970,1,1)</f>
        <v>41907.208333333336</v>
      </c>
      <c r="T993" s="9">
        <f>(((K993/60)/60)/24)+DATE(1970,1,1)</f>
        <v>41911.208333333336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>
        <f>IF(G994 = 0, 0, E994/G994)</f>
        <v>100.17424242424242</v>
      </c>
      <c r="Q994" t="str">
        <f>LEFT(N994,FIND("/",N994) - 1)</f>
        <v>film &amp; video</v>
      </c>
      <c r="R994" t="str">
        <f>MID(N994, FIND("/", N994) + 1, LEN(N994))</f>
        <v>drama</v>
      </c>
      <c r="S994" s="9">
        <f>(((J994/60)/60)/24)+DATE(1970,1,1)</f>
        <v>43227.208333333328</v>
      </c>
      <c r="T994" s="9">
        <f>(((K994/60)/60)/24)+DATE(1970,1,1)</f>
        <v>43241.208333333328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>
        <f>IF(G995 = 0, 0, E995/G995)</f>
        <v>101.44</v>
      </c>
      <c r="Q995" t="str">
        <f>LEFT(N995,FIND("/",N995) - 1)</f>
        <v>photography</v>
      </c>
      <c r="R995" t="str">
        <f>MID(N995, FIND("/", N995) + 1, LEN(N995))</f>
        <v>photography books</v>
      </c>
      <c r="S995" s="9">
        <f>(((J995/60)/60)/24)+DATE(1970,1,1)</f>
        <v>42362.25</v>
      </c>
      <c r="T995" s="9">
        <f>(((K995/60)/60)/24)+DATE(1970,1,1)</f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>
        <f>IF(G996 = 0, 0, E996/G996)</f>
        <v>87.972684085510693</v>
      </c>
      <c r="Q996" t="str">
        <f>LEFT(N996,FIND("/",N996) - 1)</f>
        <v>publishing</v>
      </c>
      <c r="R996" t="str">
        <f>MID(N996, FIND("/", N996) + 1, LEN(N996))</f>
        <v>translations</v>
      </c>
      <c r="S996" s="9">
        <f>(((J996/60)/60)/24)+DATE(1970,1,1)</f>
        <v>41929.208333333336</v>
      </c>
      <c r="T996" s="9">
        <f>(((K996/60)/60)/24)+DATE(1970,1,1)</f>
        <v>41935.208333333336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>
        <f>IF(G997 = 0, 0, E997/G997)</f>
        <v>74.995594713656388</v>
      </c>
      <c r="Q997" t="str">
        <f>LEFT(N997,FIND("/",N997) - 1)</f>
        <v>food</v>
      </c>
      <c r="R997" t="str">
        <f>MID(N997, FIND("/", N997) + 1, LEN(N997))</f>
        <v>food trucks</v>
      </c>
      <c r="S997" s="9">
        <f>(((J997/60)/60)/24)+DATE(1970,1,1)</f>
        <v>43408.208333333328</v>
      </c>
      <c r="T997" s="9">
        <f>(((K997/60)/60)/24)+DATE(1970,1,1)</f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E998/D998</f>
        <v>0.72939393939393937</v>
      </c>
      <c r="P998">
        <f>IF(G998 = 0, 0, E998/G998)</f>
        <v>42.982142857142854</v>
      </c>
      <c r="Q998" t="str">
        <f>LEFT(N998,FIND("/",N998) - 1)</f>
        <v>theater</v>
      </c>
      <c r="R998" t="str">
        <f>MID(N998, FIND("/", N998) + 1, LEN(N998))</f>
        <v>plays</v>
      </c>
      <c r="S998" s="9">
        <f>(((J998/60)/60)/24)+DATE(1970,1,1)</f>
        <v>41276.25</v>
      </c>
      <c r="T998" s="9">
        <f>(((K998/60)/60)/24)+DATE(1970,1,1)</f>
        <v>41306.25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E999/D999</f>
        <v>0.60565789473684206</v>
      </c>
      <c r="P999">
        <f>IF(G999 = 0, 0, E999/G999)</f>
        <v>33.115107913669064</v>
      </c>
      <c r="Q999" t="str">
        <f>LEFT(N999,FIND("/",N999) - 1)</f>
        <v>theater</v>
      </c>
      <c r="R999" t="str">
        <f>MID(N999, FIND("/", N999) + 1, LEN(N999))</f>
        <v>plays</v>
      </c>
      <c r="S999" s="9">
        <f>(((J999/60)/60)/24)+DATE(1970,1,1)</f>
        <v>41659.25</v>
      </c>
      <c r="T999" s="9">
        <f>(((K999/60)/60)/24)+DATE(1970,1,1)</f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E1000/D1000</f>
        <v>0.5679129129129129</v>
      </c>
      <c r="P1000">
        <f>IF(G1000 = 0, 0, E1000/G1000)</f>
        <v>101.13101604278074</v>
      </c>
      <c r="Q1000" t="str">
        <f>LEFT(N1000,FIND("/",N1000) - 1)</f>
        <v>music</v>
      </c>
      <c r="R1000" t="str">
        <f>MID(N1000, FIND("/", N1000) + 1, LEN(N1000))</f>
        <v>indie rock</v>
      </c>
      <c r="S1000" s="9">
        <f>(((J1000/60)/60)/24)+DATE(1970,1,1)</f>
        <v>40220.25</v>
      </c>
      <c r="T1000" s="9">
        <f>(((K1000/60)/60)/24)+DATE(1970,1,1)</f>
        <v>40234.25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E1001/D1001</f>
        <v>0.56542754275427543</v>
      </c>
      <c r="P1001">
        <f>IF(G1001 = 0, 0, E1001/G1001)</f>
        <v>55.98841354723708</v>
      </c>
      <c r="Q1001" t="str">
        <f>LEFT(N1001,FIND("/",N1001) - 1)</f>
        <v>food</v>
      </c>
      <c r="R1001" t="str">
        <f>MID(N1001, FIND("/", N1001) + 1, LEN(N1001))</f>
        <v>food trucks</v>
      </c>
      <c r="S1001" s="9">
        <f>(((J1001/60)/60)/24)+DATE(1970,1,1)</f>
        <v>42550.208333333328</v>
      </c>
      <c r="T1001" s="9">
        <f>(((K1001/60)/60)/24)+DATE(1970,1,1)</f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C00000"/>
        <color theme="9"/>
        <color rgb="FF0072F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870-29EB-408F-8A96-F36DAB57E4D5}">
  <dimension ref="A1:J566"/>
  <sheetViews>
    <sheetView tabSelected="1" zoomScale="69" workbookViewId="0">
      <selection activeCell="P6" sqref="P6"/>
    </sheetView>
  </sheetViews>
  <sheetFormatPr defaultRowHeight="15.5" x14ac:dyDescent="0.35"/>
  <cols>
    <col min="1" max="1" width="8.33203125" customWidth="1"/>
    <col min="2" max="2" width="12.9140625" customWidth="1"/>
    <col min="4" max="4" width="8.25" customWidth="1"/>
    <col min="5" max="5" width="12.6640625" customWidth="1"/>
    <col min="8" max="8" width="12" customWidth="1"/>
    <col min="9" max="9" width="15.75" customWidth="1"/>
    <col min="10" max="10" width="15.33203125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I1" t="s">
        <v>2089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I2" t="s">
        <v>2094</v>
      </c>
      <c r="J2" t="s">
        <v>2095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t="s">
        <v>2090</v>
      </c>
      <c r="I3">
        <f>AVERAGE(B:B)</f>
        <v>851.14690265486729</v>
      </c>
      <c r="J3">
        <f>AVERAGE(E:E)</f>
        <v>585.61538461538464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t="s">
        <v>2091</v>
      </c>
      <c r="I4">
        <f>MEDIAN(B:B)</f>
        <v>201</v>
      </c>
      <c r="J4">
        <f>MEDIAN(E:E)</f>
        <v>114.5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t="s">
        <v>2092</v>
      </c>
      <c r="I5">
        <f>MIN(B:B)</f>
        <v>16</v>
      </c>
      <c r="J5">
        <f>MIN(E:E)</f>
        <v>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t="s">
        <v>2097</v>
      </c>
      <c r="I6">
        <f>MAX(B:B)</f>
        <v>7295</v>
      </c>
      <c r="J6">
        <f>MAX(E:E)</f>
        <v>6080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H7" t="s">
        <v>2093</v>
      </c>
      <c r="I7">
        <f>_xlfn.VAR.P(B:B)</f>
        <v>1603373.7324019109</v>
      </c>
      <c r="J7">
        <f>_xlfn.VAR.P(E:E)</f>
        <v>921574.68174133555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  <c r="H8" t="s">
        <v>2096</v>
      </c>
      <c r="I8">
        <f>_xlfn.STDEV.P(B:B)</f>
        <v>1266.2439466397898</v>
      </c>
      <c r="J8">
        <f>_xlfn.STDEV.P(E:E)</f>
        <v>959.98681331637863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Venes</cp:lastModifiedBy>
  <dcterms:created xsi:type="dcterms:W3CDTF">2021-09-29T18:52:28Z</dcterms:created>
  <dcterms:modified xsi:type="dcterms:W3CDTF">2024-04-30T01:31:47Z</dcterms:modified>
</cp:coreProperties>
</file>