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8B1DA54-5D02-43C4-920E-5F770D113242}" xr6:coauthVersionLast="45" xr6:coauthVersionMax="45" xr10:uidLastSave="{00000000-0000-0000-0000-000000000000}"/>
  <bookViews>
    <workbookView xWindow="-96" yWindow="-96" windowWidth="23232" windowHeight="12552" xr2:uid="{A414CCE6-A1A4-46A5-B221-6FA68A464A43}"/>
  </bookViews>
  <sheets>
    <sheet name="long_cc.trc" sheetId="1" r:id="rId1"/>
    <sheet name="long_spice.tr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D3" i="1"/>
  <c r="D4" i="1"/>
  <c r="D5" i="1"/>
  <c r="D6" i="1"/>
  <c r="D7" i="1"/>
  <c r="D2" i="1"/>
  <c r="C3" i="1"/>
  <c r="C4" i="1"/>
  <c r="C5" i="1"/>
  <c r="C6" i="1"/>
  <c r="C7" i="1"/>
  <c r="C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<sst xmlns="http://schemas.openxmlformats.org/spreadsheetml/2006/main" count="34" uniqueCount="22">
  <si>
    <t>1k</t>
  </si>
  <si>
    <t>2k</t>
  </si>
  <si>
    <t>4k</t>
  </si>
  <si>
    <t>Row</t>
  </si>
  <si>
    <t>8k</t>
  </si>
  <si>
    <t>16k</t>
  </si>
  <si>
    <t>32k</t>
  </si>
  <si>
    <t>Cache Size</t>
  </si>
  <si>
    <t>Read Hit</t>
  </si>
  <si>
    <t>Write Hit</t>
  </si>
  <si>
    <t>Read Miss</t>
  </si>
  <si>
    <t>Write Miss</t>
  </si>
  <si>
    <t>Overall Cache Miss Rate (long_cc.trc)</t>
  </si>
  <si>
    <t>Read Miss Rate (long_cc.trc)</t>
  </si>
  <si>
    <t>Write Miss Rate (long_cc.trc)</t>
  </si>
  <si>
    <t>Memory Write Time (long_cc.trc)</t>
  </si>
  <si>
    <t>Memory Read Time (long_cc.trc)</t>
  </si>
  <si>
    <t>Read Miss Rate (long_spice.trc)</t>
  </si>
  <si>
    <t>Write Miss Rate (long_spice.trc)</t>
  </si>
  <si>
    <t>Overall Cache Miss Rate (long_spice.trc)</t>
  </si>
  <si>
    <t>Memory Read Time (long_spice.trc)</t>
  </si>
  <si>
    <t>Memory Write Time (long_spice.trc)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</si>
</sst>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long_cc.trc!$C$1</c:f>
              <c:strCache>
                <c:ptCount val="1"/>
                <c:pt idx="0">
                  <c:v>Read Miss Rate (long_cc.trc)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long_cc.trc!$C$2:$C$7</c:f>
              <c:numCache>
                <c:formatCode>General</c:formatCode>
                <c:ptCount val="6"/>
                <c:pt idx="0">
                  <c:v>0.34253755026058619</c:v>
                </c:pt>
                <c:pt idx="1">
                  <c:v>0.23854407609400952</c:v>
                </c:pt>
                <c:pt idx="2">
                  <c:v>0.14493479074038329</c:v>
                </c:pt>
                <c:pt idx="3">
                  <c:v>8.8191447712086854E-2</c:v>
                </c:pt>
                <c:pt idx="4">
                  <c:v>6.4651990084746411E-2</c:v>
                </c:pt>
                <c:pt idx="5">
                  <c:v>5.2158683317138708E-2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606-9919-1FCD7FA6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35936"/>
        <c:axId val="1867792112"/>
      </c:barChart>
      <c:catAx>
        <c:axId val="5430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92112"/>
        <c:crosses val="autoZero"/>
        <c:auto val="1"/>
        <c:lblAlgn val="ctr"/>
        <c:lblOffset val="100"/>
        <c:noMultiLvlLbl val="0"/>
      </c:catAx>
      <c:valAx>
        <c:axId val="18677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long_spice.trc!$K$1</c:f>
              <c:strCache>
                <c:ptCount val="1"/>
                <c:pt idx="0">
                  <c:v>Memory Write Time (long_spice.trc)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long_spice.trc!$K$2:$K$7</c:f>
              <c:numCache>
                <c:formatCode>General</c:formatCode>
                <c:ptCount val="6"/>
                <c:pt idx="0">
                  <c:v>21292160</c:v>
                </c:pt>
                <c:pt idx="1">
                  <c:v>21292160</c:v>
                </c:pt>
                <c:pt idx="2">
                  <c:v>21292160</c:v>
                </c:pt>
                <c:pt idx="3">
                  <c:v>21292160</c:v>
                </c:pt>
                <c:pt idx="4">
                  <c:v>21292160</c:v>
                </c:pt>
                <c:pt idx="5">
                  <c:v>21292160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3E4-8073-C4F3C1FC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3170864"/>
        <c:axId val="875970672"/>
      </c:barChart>
      <c:catAx>
        <c:axId val="73317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70672"/>
        <c:crosses val="autoZero"/>
        <c:auto val="1"/>
        <c:lblAlgn val="ctr"/>
        <c:lblOffset val="100"/>
        <c:noMultiLvlLbl val="0"/>
      </c:catAx>
      <c:valAx>
        <c:axId val="8759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long_cc.trc!$E$1</c:f>
              <c:strCache>
                <c:ptCount val="1"/>
                <c:pt idx="0">
                  <c:v>Overall Cache Miss Rate (long_cc.trc)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long_cc.trc!$E$2:$E$7</c:f>
              <c:numCache>
                <c:formatCode>0.000</c:formatCode>
                <c:ptCount val="6"/>
                <c:pt idx="0">
                  <c:v>0.34464465535534466</c:v>
                </c:pt>
                <c:pt idx="1">
                  <c:v>0.24311675688324311</c:v>
                </c:pt>
                <c:pt idx="2">
                  <c:v>0.14982585017414982</c:v>
                </c:pt>
                <c:pt idx="3">
                  <c:v>9.312490687509313E-2</c:v>
                </c:pt>
                <c:pt idx="4">
                  <c:v>6.8955931044068955E-2</c:v>
                </c:pt>
                <c:pt idx="5">
                  <c:v>5.5307944692055307E-2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D-4A55-A90E-6629C6F5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09456"/>
        <c:axId val="1867810000"/>
      </c:barChart>
      <c:catAx>
        <c:axId val="7403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10000"/>
        <c:crosses val="autoZero"/>
        <c:auto val="1"/>
        <c:lblAlgn val="ctr"/>
        <c:lblOffset val="100"/>
        <c:noMultiLvlLbl val="0"/>
      </c:catAx>
      <c:valAx>
        <c:axId val="1867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Miss Rate (long_cc.trc)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long_cc.trc!$D$1</c:f>
              <c:strCache>
                <c:ptCount val="1"/>
                <c:pt idx="0">
                  <c:v>Write Miss Rate (long_cc.trc)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long_cc.trc!$D$2:$D$7</c:f>
              <c:numCache>
                <c:formatCode>General</c:formatCode>
                <c:ptCount val="6"/>
                <c:pt idx="0">
                  <c:v>0.36791521136938454</c:v>
                </c:pt>
                <c:pt idx="1">
                  <c:v>0.29361676502468986</c:v>
                </c:pt>
                <c:pt idx="2">
                  <c:v>0.20384198482476212</c:v>
                </c:pt>
                <c:pt idx="3">
                  <c:v>0.14760929784415272</c:v>
                </c:pt>
                <c:pt idx="4">
                  <c:v>0.11648801637962182</c:v>
                </c:pt>
                <c:pt idx="5">
                  <c:v>9.0087920028905213E-2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3-4AE9-A90B-C3E00223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46336"/>
        <c:axId val="1867793776"/>
      </c:barChart>
      <c:catAx>
        <c:axId val="5430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93776"/>
        <c:crosses val="autoZero"/>
        <c:auto val="1"/>
        <c:lblAlgn val="ctr"/>
        <c:lblOffset val="100"/>
        <c:noMultiLvlLbl val="0"/>
      </c:catAx>
      <c:valAx>
        <c:axId val="18677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long_cc.trc!$J$1</c:f>
              <c:strCache>
                <c:ptCount val="1"/>
                <c:pt idx="0">
                  <c:v>Memory Read Time (long_cc.trc)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long_cc.trc!$J$2:$J$7</c:f>
              <c:numCache>
                <c:formatCode>General</c:formatCode>
                <c:ptCount val="6"/>
                <c:pt idx="0">
                  <c:v>155022880</c:v>
                </c:pt>
                <c:pt idx="1">
                  <c:v>130229540</c:v>
                </c:pt>
                <c:pt idx="2">
                  <c:v>107911920</c:v>
                </c:pt>
                <c:pt idx="3">
                  <c:v>94383600</c:v>
                </c:pt>
                <c:pt idx="4">
                  <c:v>88771500</c:v>
                </c:pt>
                <c:pt idx="5">
                  <c:v>85792940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C-4DFF-A218-B2AEA772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718528"/>
        <c:axId val="1867807088"/>
      </c:barChart>
      <c:catAx>
        <c:axId val="74671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07088"/>
        <c:crosses val="autoZero"/>
        <c:auto val="1"/>
        <c:lblAlgn val="ctr"/>
        <c:lblOffset val="100"/>
        <c:noMultiLvlLbl val="0"/>
      </c:catAx>
      <c:valAx>
        <c:axId val="18678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long_cc.trc!$K$1</c:f>
              <c:strCache>
                <c:ptCount val="1"/>
                <c:pt idx="0">
                  <c:v>Memory Write Time (long_cc.trc)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long_cc.trc!$K$2:$K$7</c:f>
              <c:numCache>
                <c:formatCode>General</c:formatCode>
                <c:ptCount val="6"/>
                <c:pt idx="0">
                  <c:v>26569600</c:v>
                </c:pt>
                <c:pt idx="1">
                  <c:v>26569600</c:v>
                </c:pt>
                <c:pt idx="2">
                  <c:v>26569600</c:v>
                </c:pt>
                <c:pt idx="3">
                  <c:v>26569600</c:v>
                </c:pt>
                <c:pt idx="4">
                  <c:v>26569600</c:v>
                </c:pt>
                <c:pt idx="5">
                  <c:v>26569600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1C5-9727-F9B19D36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315056"/>
        <c:axId val="1867809584"/>
      </c:barChart>
      <c:catAx>
        <c:axId val="7403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09584"/>
        <c:crosses val="autoZero"/>
        <c:auto val="1"/>
        <c:lblAlgn val="ctr"/>
        <c:lblOffset val="100"/>
        <c:noMultiLvlLbl val="0"/>
      </c:catAx>
      <c:valAx>
        <c:axId val="18678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long_spice.trc!$E$1</c:f>
              <c:strCache>
                <c:ptCount val="1"/>
                <c:pt idx="0">
                  <c:v>Overall Cache Miss Rate (long_spice.trc)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long_spice.trc!$E$2:$E$7</c:f>
              <c:numCache>
                <c:formatCode>0.000</c:formatCode>
                <c:ptCount val="6"/>
                <c:pt idx="0">
                  <c:v>0.18928781071218928</c:v>
                </c:pt>
                <c:pt idx="1">
                  <c:v>0.11930788069211931</c:v>
                </c:pt>
                <c:pt idx="2">
                  <c:v>5.6929943070056929E-2</c:v>
                </c:pt>
                <c:pt idx="3">
                  <c:v>3.0065969934030067E-2</c:v>
                </c:pt>
                <c:pt idx="4">
                  <c:v>1.8023981976018025E-2</c:v>
                </c:pt>
                <c:pt idx="5">
                  <c:v>1.6215983784016216E-2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1-444F-97D7-193DDA06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82624"/>
        <c:axId val="875974000"/>
      </c:barChart>
      <c:catAx>
        <c:axId val="5579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74000"/>
        <c:crosses val="autoZero"/>
        <c:auto val="1"/>
        <c:lblAlgn val="ctr"/>
        <c:lblOffset val="100"/>
        <c:noMultiLvlLbl val="0"/>
      </c:catAx>
      <c:valAx>
        <c:axId val="8759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long_spice.trc!$D$1</c:f>
              <c:strCache>
                <c:ptCount val="1"/>
                <c:pt idx="0">
                  <c:v>Write Miss Rate (long_spice.trc)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long_spice.trc!$D$2:$D$7</c:f>
              <c:numCache>
                <c:formatCode>General</c:formatCode>
                <c:ptCount val="6"/>
                <c:pt idx="0">
                  <c:v>0.27603775286302562</c:v>
                </c:pt>
                <c:pt idx="1">
                  <c:v>0.1907180859057982</c:v>
                </c:pt>
                <c:pt idx="2">
                  <c:v>8.9001773422705821E-2</c:v>
                </c:pt>
                <c:pt idx="3">
                  <c:v>5.7500976885388799E-2</c:v>
                </c:pt>
                <c:pt idx="4">
                  <c:v>4.7476629895698695E-2</c:v>
                </c:pt>
                <c:pt idx="5">
                  <c:v>4.3328624244792446E-2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3C6-9251-D7CFE379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80224"/>
        <c:axId val="875971504"/>
      </c:barChart>
      <c:catAx>
        <c:axId val="5579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71504"/>
        <c:crosses val="autoZero"/>
        <c:auto val="1"/>
        <c:lblAlgn val="ctr"/>
        <c:lblOffset val="100"/>
        <c:noMultiLvlLbl val="0"/>
      </c:catAx>
      <c:valAx>
        <c:axId val="8759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long_spice.trc!$C$1</c:f>
              <c:strCache>
                <c:ptCount val="1"/>
                <c:pt idx="0">
                  <c:v>Read Miss Rate (long_spice.trc)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long_spice.trc!$C$2:$C$7</c:f>
              <c:numCache>
                <c:formatCode>General</c:formatCode>
                <c:ptCount val="6"/>
                <c:pt idx="0">
                  <c:v>0.18310420445159584</c:v>
                </c:pt>
                <c:pt idx="1">
                  <c:v>0.11421770332621646</c:v>
                </c:pt>
                <c:pt idx="2">
                  <c:v>5.4643836981219392E-2</c:v>
                </c:pt>
                <c:pt idx="3">
                  <c:v>2.8110380379297306E-2</c:v>
                </c:pt>
                <c:pt idx="4">
                  <c:v>1.5924573336061527E-2</c:v>
                </c:pt>
                <c:pt idx="5">
                  <c:v>1.4283372774282431E-2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2-49EF-B15E-5A245816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37360"/>
        <c:axId val="875972752"/>
      </c:barChart>
      <c:catAx>
        <c:axId val="16419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72752"/>
        <c:crosses val="autoZero"/>
        <c:auto val="1"/>
        <c:lblAlgn val="ctr"/>
        <c:lblOffset val="100"/>
        <c:noMultiLvlLbl val="0"/>
      </c:catAx>
      <c:valAx>
        <c:axId val="8759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long_spice.trc!$J$1</c:f>
              <c:strCache>
                <c:ptCount val="1"/>
                <c:pt idx="0">
                  <c:v>Memory Read Time (long_spice.trc)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long_spice.trc!$J$2:$J$7</c:f>
              <c:numCache>
                <c:formatCode>General</c:formatCode>
                <c:ptCount val="6"/>
                <c:pt idx="0">
                  <c:v>119116480</c:v>
                </c:pt>
                <c:pt idx="1">
                  <c:v>102397700</c:v>
                </c:pt>
                <c:pt idx="2">
                  <c:v>87939100</c:v>
                </c:pt>
                <c:pt idx="3">
                  <c:v>81499420</c:v>
                </c:pt>
                <c:pt idx="4">
                  <c:v>78541920</c:v>
                </c:pt>
                <c:pt idx="5">
                  <c:v>78143600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3-4BC1-BCEC-6D39A85F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954960"/>
        <c:axId val="875978160"/>
      </c:barChart>
      <c:catAx>
        <c:axId val="164195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78160"/>
        <c:crosses val="autoZero"/>
        <c:auto val="1"/>
        <c:lblAlgn val="ctr"/>
        <c:lblOffset val="100"/>
        <c:noMultiLvlLbl val="0"/>
      </c:catAx>
      <c:valAx>
        <c:axId val="8759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712470</xdr:colOff>
      <xdr:row>7</xdr:row>
      <xdr:rowOff>158115</xdr:rowOff>
    </xdr:from>
    <xdr:to>
      <xdr:col>10</xdr:col>
      <xdr:colOff>1478280</xdr:colOff>
      <xdr:row>22</xdr:row>
      <xdr:rowOff>158115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0DAA99-66B0-40CB-B8B0-F4E24A34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1318260</xdr:colOff>
      <xdr:row>7</xdr:row>
      <xdr:rowOff>161925</xdr:rowOff>
    </xdr:from>
    <xdr:to>
      <xdr:col>7</xdr:col>
      <xdr:colOff>617220</xdr:colOff>
      <xdr:row>22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72237F-9228-462E-BD25-1EE040EC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7</xdr:row>
      <xdr:rowOff>173355</xdr:rowOff>
    </xdr:from>
    <xdr:to>
      <xdr:col>3</xdr:col>
      <xdr:colOff>1211580</xdr:colOff>
      <xdr:row>22</xdr:row>
      <xdr:rowOff>173355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5E222E-47A4-4B69-8B71-7637D17D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24</xdr:row>
      <xdr:rowOff>19668</xdr:rowOff>
    </xdr:from>
    <xdr:to>
      <xdr:col>4</xdr:col>
      <xdr:colOff>2163770</xdr:colOff>
      <xdr:row>38</xdr:row>
      <xdr:rowOff>167949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DAA49E-0792-4C4A-A7ED-3CFE8810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137571</xdr:colOff>
      <xdr:row>23</xdr:row>
      <xdr:rowOff>182778</xdr:rowOff>
    </xdr:from>
    <xdr:to>
      <xdr:col>10</xdr:col>
      <xdr:colOff>1036319</xdr:colOff>
      <xdr:row>38</xdr:row>
      <xdr:rowOff>145707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4C444F-3EF0-4E19-9973-870CEBEE9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1150620</xdr:colOff>
      <xdr:row>7</xdr:row>
      <xdr:rowOff>177165</xdr:rowOff>
    </xdr:from>
    <xdr:to>
      <xdr:col>7</xdr:col>
      <xdr:colOff>129540</xdr:colOff>
      <xdr:row>22</xdr:row>
      <xdr:rowOff>177165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76E1AB-7DA9-4E3C-9422-CF9AC0D1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</xdr:colOff>
      <xdr:row>7</xdr:row>
      <xdr:rowOff>177165</xdr:rowOff>
    </xdr:from>
    <xdr:to>
      <xdr:col>3</xdr:col>
      <xdr:colOff>1074420</xdr:colOff>
      <xdr:row>22</xdr:row>
      <xdr:rowOff>177165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7643EC-4372-4E21-A436-AA0117DE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7</xdr:row>
      <xdr:rowOff>169545</xdr:rowOff>
    </xdr:from>
    <xdr:to>
      <xdr:col>10</xdr:col>
      <xdr:colOff>1024890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517009-846F-4776-A470-A5AC76ED4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72390</xdr:colOff>
      <xdr:row>24</xdr:row>
      <xdr:rowOff>17145</xdr:rowOff>
    </xdr:from>
    <xdr:to>
      <xdr:col>4</xdr:col>
      <xdr:colOff>1592580</xdr:colOff>
      <xdr:row>39</xdr:row>
      <xdr:rowOff>17145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A87193-2FE0-4D14-B15D-943E78E6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1733550</xdr:colOff>
      <xdr:row>23</xdr:row>
      <xdr:rowOff>173355</xdr:rowOff>
    </xdr:from>
    <xdr:to>
      <xdr:col>10</xdr:col>
      <xdr:colOff>468630</xdr:colOff>
      <xdr:row>38</xdr:row>
      <xdr:rowOff>173355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47EE14-2327-40F1-B41A-3ED34036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CCEB-D84A-4922-8AE8-88F60BC25EF7}">
  <dimension ref="A1:K7"/>
  <sheetViews>
    <sheetView tabSelected="1" zoomScaleNormal="100" workbookViewId="0">
      <selection activeCell="D11" sqref="D11"/>
    </sheetView>
  </sheetViews>
  <sheetFormatPr defaultRowHeight="14.4" x14ac:dyDescent="0.55000000000000004"/>
  <cols>
    <col min="1" max="1" width="6.62890625" customWidth="1"/>
    <col min="2" max="2" width="9.578125" customWidth="1"/>
    <col min="3" max="3" width="23.9453125" customWidth="1"/>
    <col min="4" max="4" width="23.20703125" customWidth="1"/>
    <col min="5" max="5" width="31.47265625" customWidth="1"/>
    <col min="6" max="6" width="10.89453125" customWidth="1"/>
    <col min="7" max="7" width="10.1015625" customWidth="1"/>
    <col min="8" max="8" width="11.26171875" customWidth="1"/>
    <col min="9" max="9" width="12.05078125" customWidth="1"/>
    <col min="10" max="10" width="27.26171875" customWidth="1"/>
    <col min="11" max="11" width="27.05078125" customWidth="1"/>
  </cols>
  <sheetData>
    <row r="1" spans="1:11" x14ac:dyDescent="0.55000000000000004">
      <c r="A1" t="s">
        <v>3</v>
      </c>
      <c r="B1" t="s">
        <v>7</v>
      </c>
      <c r="C1" t="s">
        <v>13</v>
      </c>
      <c r="D1" t="s">
        <v>14</v>
      </c>
      <c r="E1" t="s">
        <v>12</v>
      </c>
      <c r="F1" t="s">
        <v>8</v>
      </c>
      <c r="G1" t="s">
        <v>9</v>
      </c>
      <c r="H1" t="s">
        <v>10</v>
      </c>
      <c r="I1" t="s">
        <v>11</v>
      </c>
      <c r="J1" t="s">
        <v>16</v>
      </c>
      <c r="K1" t="s">
        <v>15</v>
      </c>
    </row>
    <row r="2" spans="1:11" x14ac:dyDescent="0.55000000000000004">
      <c r="A2" s="3">
        <v>1</v>
      </c>
      <c r="B2" t="s">
        <v>0</v>
      </c>
      <c r="C2" s="2">
        <f>H2/SUM(H2,F2)</f>
        <v>0.34253755026058619</v>
      </c>
      <c r="D2" s="2">
        <f>I2/SUM(I2,G2)</f>
        <v>0.36791521136938454</v>
      </c>
      <c r="E2" s="1">
        <f>SUM(H2:I2)/SUM(F2:I2)</f>
        <v>0.34464465535534466</v>
      </c>
      <c r="F2" s="2">
        <v>602874</v>
      </c>
      <c r="G2" s="2">
        <v>52482</v>
      </c>
      <c r="H2" s="2">
        <v>314097</v>
      </c>
      <c r="I2" s="2">
        <v>30548</v>
      </c>
      <c r="J2" s="2">
        <v>155022880</v>
      </c>
      <c r="K2" s="2">
        <v>26569600</v>
      </c>
    </row>
    <row r="3" spans="1:11" x14ac:dyDescent="0.55000000000000004">
      <c r="A3" s="2">
        <v>2</v>
      </c>
      <c r="B3" t="s">
        <v>1</v>
      </c>
      <c r="C3" s="2">
        <f t="shared" ref="C3:C7" si="0">H3/SUM(H3,F3)</f>
        <v>0.23854407609400952</v>
      </c>
      <c r="D3" s="2">
        <f t="shared" ref="D3:D7" si="1">I3/SUM(I3,G3)</f>
        <v>0.29361676502468986</v>
      </c>
      <c r="E3" s="1">
        <f t="shared" ref="E3:E7" si="2">SUM(H3:I3)/SUM(F3:I3)</f>
        <v>0.24311675688324311</v>
      </c>
      <c r="F3" s="2">
        <v>698233</v>
      </c>
      <c r="G3" s="2">
        <v>58651</v>
      </c>
      <c r="H3" s="2">
        <v>218738</v>
      </c>
      <c r="I3" s="2">
        <v>24379</v>
      </c>
      <c r="J3" s="2">
        <v>130229540</v>
      </c>
      <c r="K3" s="2">
        <v>26569600</v>
      </c>
    </row>
    <row r="4" spans="1:11" x14ac:dyDescent="0.55000000000000004">
      <c r="A4" s="2">
        <v>3</v>
      </c>
      <c r="B4" t="s">
        <v>2</v>
      </c>
      <c r="C4" s="2">
        <f t="shared" si="0"/>
        <v>0.14493479074038329</v>
      </c>
      <c r="D4" s="2">
        <f t="shared" si="1"/>
        <v>0.20384198482476212</v>
      </c>
      <c r="E4" s="1">
        <f t="shared" si="2"/>
        <v>0.14982585017414982</v>
      </c>
      <c r="F4" s="2">
        <v>784070</v>
      </c>
      <c r="G4" s="2">
        <v>66105</v>
      </c>
      <c r="H4" s="2">
        <v>132901</v>
      </c>
      <c r="I4" s="2">
        <v>16925</v>
      </c>
      <c r="J4" s="2">
        <v>107911920</v>
      </c>
      <c r="K4" s="2">
        <v>26569600</v>
      </c>
    </row>
    <row r="5" spans="1:11" x14ac:dyDescent="0.55000000000000004">
      <c r="A5" s="2">
        <v>4</v>
      </c>
      <c r="B5" t="s">
        <v>4</v>
      </c>
      <c r="C5" s="2">
        <f t="shared" si="0"/>
        <v>8.8191447712086854E-2</v>
      </c>
      <c r="D5" s="2">
        <f t="shared" si="1"/>
        <v>0.14760929784415272</v>
      </c>
      <c r="E5" s="1">
        <f t="shared" si="2"/>
        <v>9.312490687509313E-2</v>
      </c>
      <c r="F5" s="2">
        <v>836102</v>
      </c>
      <c r="G5" s="2">
        <v>70774</v>
      </c>
      <c r="H5" s="2">
        <v>80869</v>
      </c>
      <c r="I5" s="2">
        <v>12256</v>
      </c>
      <c r="J5" s="2">
        <v>94383600</v>
      </c>
      <c r="K5" s="2">
        <v>26569600</v>
      </c>
    </row>
    <row r="6" spans="1:11" x14ac:dyDescent="0.55000000000000004">
      <c r="A6" s="2">
        <v>5</v>
      </c>
      <c r="B6" t="s">
        <v>5</v>
      </c>
      <c r="C6" s="2">
        <f t="shared" si="0"/>
        <v>6.4651990084746411E-2</v>
      </c>
      <c r="D6" s="2">
        <f t="shared" si="1"/>
        <v>0.11648801637962182</v>
      </c>
      <c r="E6" s="1">
        <f t="shared" si="2"/>
        <v>6.8955931044068955E-2</v>
      </c>
      <c r="F6" s="2">
        <v>857687</v>
      </c>
      <c r="G6" s="2">
        <v>73358</v>
      </c>
      <c r="H6" s="2">
        <v>59284</v>
      </c>
      <c r="I6" s="2">
        <v>9672</v>
      </c>
      <c r="J6" s="2">
        <v>88771500</v>
      </c>
      <c r="K6" s="2">
        <v>26569600</v>
      </c>
    </row>
    <row r="7" spans="1:11" x14ac:dyDescent="0.55000000000000004">
      <c r="A7" s="2">
        <v>6</v>
      </c>
      <c r="B7" t="s">
        <v>6</v>
      </c>
      <c r="C7" s="2">
        <f t="shared" si="0"/>
        <v>5.2158683317138708E-2</v>
      </c>
      <c r="D7" s="2">
        <f t="shared" si="1"/>
        <v>9.0087920028905213E-2</v>
      </c>
      <c r="E7" s="1">
        <f t="shared" si="2"/>
        <v>5.5307944692055307E-2</v>
      </c>
      <c r="F7" s="2">
        <v>869143</v>
      </c>
      <c r="G7" s="2">
        <v>75550</v>
      </c>
      <c r="H7" s="2">
        <v>47828</v>
      </c>
      <c r="I7" s="2">
        <v>7480</v>
      </c>
      <c r="J7" s="2">
        <v>85792940</v>
      </c>
      <c r="K7" s="2">
        <v>26569600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3F9-1D3A-415A-B707-056414D1AA83}">
  <dimension ref="A1:K7"/>
  <sheetViews>
    <sheetView zoomScaleNormal="100" workbookViewId="0">
      <selection activeCell="D4" sqref="D4"/>
    </sheetView>
  </sheetViews>
  <sheetFormatPr defaultRowHeight="14.4" x14ac:dyDescent="0.55000000000000004"/>
  <cols>
    <col min="1" max="1" width="5.734375" customWidth="1"/>
    <col min="2" max="2" width="9.578125" customWidth="1"/>
    <col min="3" max="3" width="26" customWidth="1"/>
    <col min="4" max="4" width="25.734375" customWidth="1"/>
    <col min="5" max="5" width="32.05078125" customWidth="1"/>
    <col min="6" max="6" width="8.41796875" customWidth="1"/>
    <col min="7" max="7" width="9" customWidth="1"/>
    <col min="8" max="8" width="10.1015625" customWidth="1"/>
    <col min="9" max="9" width="11" customWidth="1"/>
    <col min="10" max="10" width="28.83984375" customWidth="1"/>
    <col min="11" max="11" width="27.47265625" customWidth="1"/>
  </cols>
  <sheetData>
    <row r="1" spans="1:11" x14ac:dyDescent="0.55000000000000004">
      <c r="A1" t="s">
        <v>3</v>
      </c>
      <c r="B1" t="s">
        <v>7</v>
      </c>
      <c r="C1" t="s">
        <v>17</v>
      </c>
      <c r="D1" t="s">
        <v>18</v>
      </c>
      <c r="E1" t="s">
        <v>19</v>
      </c>
      <c r="F1" t="s">
        <v>8</v>
      </c>
      <c r="G1" t="s">
        <v>9</v>
      </c>
      <c r="H1" t="s">
        <v>10</v>
      </c>
      <c r="I1" t="s">
        <v>11</v>
      </c>
      <c r="J1" t="s">
        <v>20</v>
      </c>
      <c r="K1" t="s">
        <v>21</v>
      </c>
    </row>
    <row r="2" spans="1:11" x14ac:dyDescent="0.55000000000000004">
      <c r="A2" s="3">
        <v>1</v>
      </c>
      <c r="B2" t="s">
        <v>0</v>
      </c>
      <c r="C2" s="2">
        <f>H2/SUM(H2,F2)</f>
        <v>0.18310420445159584</v>
      </c>
      <c r="D2" s="2">
        <f>I2/SUM(I2,G2)</f>
        <v>0.27603775286302562</v>
      </c>
      <c r="E2" s="1">
        <f>SUM(H2:I2)/SUM(F2:I2)</f>
        <v>0.18928781071218928</v>
      </c>
      <c r="F2" s="2">
        <v>762542</v>
      </c>
      <c r="G2" s="2">
        <v>48171</v>
      </c>
      <c r="H2" s="2">
        <v>170921</v>
      </c>
      <c r="I2" s="2">
        <v>18367</v>
      </c>
      <c r="J2" s="2">
        <v>119116480</v>
      </c>
      <c r="K2" s="2">
        <v>21292160</v>
      </c>
    </row>
    <row r="3" spans="1:11" x14ac:dyDescent="0.55000000000000004">
      <c r="A3" s="2">
        <v>2</v>
      </c>
      <c r="B3" t="s">
        <v>1</v>
      </c>
      <c r="C3" s="2">
        <f t="shared" ref="C3:D7" si="0">H3/SUM(H3,F3)</f>
        <v>0.11421770332621646</v>
      </c>
      <c r="D3" s="2">
        <f t="shared" si="0"/>
        <v>0.1907180859057982</v>
      </c>
      <c r="E3" s="1">
        <f t="shared" ref="E3:E7" si="1">SUM(H3:I3)/SUM(F3:I3)</f>
        <v>0.11930788069211931</v>
      </c>
      <c r="F3" s="2">
        <v>826845</v>
      </c>
      <c r="G3" s="2">
        <v>53848</v>
      </c>
      <c r="H3" s="2">
        <v>106618</v>
      </c>
      <c r="I3" s="2">
        <v>12690</v>
      </c>
      <c r="J3" s="2">
        <v>102397700</v>
      </c>
      <c r="K3" s="2">
        <v>21292160</v>
      </c>
    </row>
    <row r="4" spans="1:11" x14ac:dyDescent="0.55000000000000004">
      <c r="A4" s="2">
        <v>3</v>
      </c>
      <c r="B4" t="s">
        <v>2</v>
      </c>
      <c r="C4" s="2">
        <f t="shared" si="0"/>
        <v>5.4643836981219392E-2</v>
      </c>
      <c r="D4" s="2">
        <f t="shared" si="0"/>
        <v>8.9001773422705821E-2</v>
      </c>
      <c r="E4" s="1">
        <f t="shared" si="1"/>
        <v>5.6929943070056929E-2</v>
      </c>
      <c r="F4" s="2">
        <v>882455</v>
      </c>
      <c r="G4" s="2">
        <v>60616</v>
      </c>
      <c r="H4" s="2">
        <v>51008</v>
      </c>
      <c r="I4" s="2">
        <v>5922</v>
      </c>
      <c r="J4" s="2">
        <v>87939100</v>
      </c>
      <c r="K4" s="2">
        <v>21292160</v>
      </c>
    </row>
    <row r="5" spans="1:11" x14ac:dyDescent="0.55000000000000004">
      <c r="A5" s="2">
        <v>4</v>
      </c>
      <c r="B5" t="s">
        <v>4</v>
      </c>
      <c r="C5" s="2">
        <f t="shared" si="0"/>
        <v>2.8110380379297306E-2</v>
      </c>
      <c r="D5" s="2">
        <f t="shared" si="0"/>
        <v>5.7500976885388799E-2</v>
      </c>
      <c r="E5" s="1">
        <f t="shared" si="1"/>
        <v>3.0065969934030067E-2</v>
      </c>
      <c r="F5" s="2">
        <v>907223</v>
      </c>
      <c r="G5" s="2">
        <v>62712</v>
      </c>
      <c r="H5" s="2">
        <v>26240</v>
      </c>
      <c r="I5" s="2">
        <v>3826</v>
      </c>
      <c r="J5" s="2">
        <v>81499420</v>
      </c>
      <c r="K5" s="2">
        <v>21292160</v>
      </c>
    </row>
    <row r="6" spans="1:11" x14ac:dyDescent="0.55000000000000004">
      <c r="A6" s="2">
        <v>5</v>
      </c>
      <c r="B6" t="s">
        <v>5</v>
      </c>
      <c r="C6" s="2">
        <f t="shared" si="0"/>
        <v>1.5924573336061527E-2</v>
      </c>
      <c r="D6" s="2">
        <f t="shared" si="0"/>
        <v>4.7476629895698695E-2</v>
      </c>
      <c r="E6" s="1">
        <f t="shared" si="1"/>
        <v>1.8023981976018025E-2</v>
      </c>
      <c r="F6" s="2">
        <v>918598</v>
      </c>
      <c r="G6" s="2">
        <v>63379</v>
      </c>
      <c r="H6" s="2">
        <v>14865</v>
      </c>
      <c r="I6" s="2">
        <v>3159</v>
      </c>
      <c r="J6" s="2">
        <v>78541920</v>
      </c>
      <c r="K6" s="2">
        <v>21292160</v>
      </c>
    </row>
    <row r="7" spans="1:11" x14ac:dyDescent="0.55000000000000004">
      <c r="A7" s="2">
        <v>6</v>
      </c>
      <c r="B7" t="s">
        <v>6</v>
      </c>
      <c r="C7" s="2">
        <f t="shared" si="0"/>
        <v>1.4283372774282431E-2</v>
      </c>
      <c r="D7" s="2">
        <f t="shared" si="0"/>
        <v>4.3328624244792446E-2</v>
      </c>
      <c r="E7" s="1">
        <f t="shared" si="1"/>
        <v>1.6215983784016216E-2</v>
      </c>
      <c r="F7" s="2">
        <v>920130</v>
      </c>
      <c r="G7" s="2">
        <v>63655</v>
      </c>
      <c r="H7" s="2">
        <v>13333</v>
      </c>
      <c r="I7" s="2">
        <v>2883</v>
      </c>
      <c r="J7" s="2">
        <v>78143600</v>
      </c>
      <c r="K7" s="2">
        <v>21292160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long_cc.trc</vt:lpstr>
      <vt:lpstr>long_spice.trc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Mahdi Barzi</dc:creator>
  <cp:lastModifiedBy>Alireza Mahdi Barzi</cp:lastModifiedBy>
  <dcterms:created xsi:type="dcterms:W3CDTF">2020-01-27T04:32:21Z</dcterms:created>
  <dcterms:modified xsi:type="dcterms:W3CDTF">2020-01-27T09:15:43Z</dcterms:modified>
</cp:coreProperties>
</file>