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CE SBU 96\Term 5\Computer Architecture\Final Project\FinalProject-ComputerArch-[Alireza Mahdi Barzi]-[96243087]\Part 2\"/>
    </mc:Choice>
  </mc:AlternateContent>
  <xr:revisionPtr revIDLastSave="0" documentId="13_ncr:1_{DF60F725-2C97-4F4C-AD98-A0FD3242D026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long_cc.trc" sheetId="1" r:id="rId1"/>
    <sheet name="long_spice.tr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2" i="2"/>
  <c r="L3" i="1"/>
  <c r="L4" i="1"/>
  <c r="L5" i="1"/>
  <c r="L6" i="1"/>
  <c r="L7" i="1"/>
  <c r="L2" i="1"/>
  <c r="D2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C2" i="1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sharedStrings.xml><?xml version="1.0" encoding="utf-8"?>
<sst xmlns="http://schemas.openxmlformats.org/spreadsheetml/2006/main" count="38" uniqueCount="24">
  <si>
    <t>Row</t>
  </si>
  <si>
    <t>Cache Size</t>
  </si>
  <si>
    <t>Read Miss Rate (long_cc.trc)</t>
  </si>
  <si>
    <t>Write Miss Rate (long_cc.trc)</t>
  </si>
  <si>
    <t>Overall Cache Miss Rate (long_cc.trc)</t>
  </si>
  <si>
    <t>Read Hit</t>
  </si>
  <si>
    <t>Write Hit</t>
  </si>
  <si>
    <t>Read Miss</t>
  </si>
  <si>
    <t>Write Miss</t>
  </si>
  <si>
    <t>Memory Read Time (long_cc.trc)</t>
  </si>
  <si>
    <t>Memory Write Time (long_cc.trc)</t>
  </si>
  <si>
    <t>1k</t>
  </si>
  <si>
    <t>2k</t>
  </si>
  <si>
    <t>4k</t>
  </si>
  <si>
    <t>8k</t>
  </si>
  <si>
    <t>16k</t>
  </si>
  <si>
    <t>32k</t>
  </si>
  <si>
    <t>Read Miss Rate (long_spice.trc)</t>
  </si>
  <si>
    <t>Write Miss Rate (long_spice.trc)</t>
  </si>
  <si>
    <t>Overall Cache Miss Rate (long_spice.trc)</t>
  </si>
  <si>
    <t>Memory Read Time (long_spice.trc)</t>
  </si>
  <si>
    <t>Memory Write Time (long_spice.trc)</t>
  </si>
  <si>
    <t>Write-Backs</t>
  </si>
  <si>
    <t>Memory Total Time (long_cc.trc)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</si>
</sst>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long_cc.trc!$C$1</c:f>
              <c:strCache>
                <c:ptCount val="1"/>
                <c:pt idx="0">
                  <c:v>Read Miss Rate (long_cc.trc)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long_cc.trc!$B$2:$B$7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long_cc.trc!$C$2:$C$7</c:f>
              <c:numCache>
                <c:formatCode>General</c:formatCode>
                <c:ptCount val="6"/>
                <c:pt idx="0">
                  <c:v>0.35645729254251224</c:v>
                </c:pt>
                <c:pt idx="1">
                  <c:v>0.24841570780319117</c:v>
                </c:pt>
                <c:pt idx="2">
                  <c:v>0.15081997041131734</c:v>
                </c:pt>
                <c:pt idx="3">
                  <c:v>9.3285392885925508E-2</c:v>
                </c:pt>
                <c:pt idx="4">
                  <c:v>6.9185394085527235E-2</c:v>
                </c:pt>
                <c:pt idx="5">
                  <c:v>5.4949393165105546E-2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3-4FDB-BB65-C2A8774C2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208912"/>
        <c:axId val="779474944"/>
      </c:barChart>
      <c:catAx>
        <c:axId val="9232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474944"/>
        <c:crosses val="autoZero"/>
        <c:auto val="1"/>
        <c:lblAlgn val="ctr"/>
        <c:lblOffset val="100"/>
        <c:noMultiLvlLbl val="0"/>
      </c:catAx>
      <c:valAx>
        <c:axId val="7794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0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long_cc.trc!$D$1</c:f>
              <c:strCache>
                <c:ptCount val="1"/>
                <c:pt idx="0">
                  <c:v>Write Miss Rate (long_cc.trc)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long_cc.trc!$B$2:$B$7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long_cc.trc!$D$2:$D$7</c:f>
              <c:numCache>
                <c:formatCode>General</c:formatCode>
                <c:ptCount val="6"/>
                <c:pt idx="0">
                  <c:v>0.42605082500301095</c:v>
                </c:pt>
                <c:pt idx="1">
                  <c:v>0.3536191737926051</c:v>
                </c:pt>
                <c:pt idx="2">
                  <c:v>0.27081777670721424</c:v>
                </c:pt>
                <c:pt idx="3">
                  <c:v>0.21505479947007106</c:v>
                </c:pt>
                <c:pt idx="4">
                  <c:v>0.18741418764302059</c:v>
                </c:pt>
                <c:pt idx="5">
                  <c:v>0.15234252679754307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B-4A16-ACA1-F3621A72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046256"/>
        <c:axId val="1031647408"/>
      </c:barChart>
      <c:catAx>
        <c:axId val="10410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47408"/>
        <c:crosses val="autoZero"/>
        <c:auto val="1"/>
        <c:lblAlgn val="ctr"/>
        <c:lblOffset val="100"/>
        <c:noMultiLvlLbl val="0"/>
      </c:catAx>
      <c:valAx>
        <c:axId val="10316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long_cc.trc!$K$1</c:f>
              <c:strCache>
                <c:ptCount val="1"/>
                <c:pt idx="0">
                  <c:v>Memory Write Time (long_cc.trc)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long_cc.trc!$B$2:$B$7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long_cc.trc!$K$2:$K$7</c:f>
              <c:numCache>
                <c:formatCode>General</c:formatCode>
                <c:ptCount val="6"/>
                <c:pt idx="0">
                  <c:v>16085500</c:v>
                </c:pt>
                <c:pt idx="1">
                  <c:v>14762420</c:v>
                </c:pt>
                <c:pt idx="2">
                  <c:v>13249920</c:v>
                </c:pt>
                <c:pt idx="3">
                  <c:v>12231320</c:v>
                </c:pt>
                <c:pt idx="4">
                  <c:v>11726420</c:v>
                </c:pt>
                <c:pt idx="5">
                  <c:v>11085780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7-4571-A275-23389384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5257760"/>
        <c:axId val="1210389488"/>
      </c:barChart>
      <c:catAx>
        <c:axId val="85525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89488"/>
        <c:crosses val="autoZero"/>
        <c:auto val="1"/>
        <c:lblAlgn val="ctr"/>
        <c:lblOffset val="100"/>
        <c:noMultiLvlLbl val="0"/>
      </c:catAx>
      <c:valAx>
        <c:axId val="12103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long_cc.trc!$L$1</c:f>
              <c:strCache>
                <c:ptCount val="1"/>
                <c:pt idx="0">
                  <c:v>Memory Total Time (long_cc.trc)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long_cc.trc!$B$2:$B$7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long_cc.trc!$L$2:$L$7</c:f>
              <c:numCache>
                <c:formatCode>General</c:formatCode>
                <c:ptCount val="6"/>
                <c:pt idx="0">
                  <c:v>177747180</c:v>
                </c:pt>
                <c:pt idx="1">
                  <c:v>149903400</c:v>
                </c:pt>
                <c:pt idx="2">
                  <c:v>124613660</c:v>
                </c:pt>
                <c:pt idx="3">
                  <c:v>109093220</c:v>
                </c:pt>
                <c:pt idx="4">
                  <c:v>102495780</c:v>
                </c:pt>
                <c:pt idx="5">
                  <c:v>97949180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7-43DE-B633-CA2BA4B3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6075792"/>
        <c:axId val="1040931808"/>
      </c:barChart>
      <c:catAx>
        <c:axId val="121607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31808"/>
        <c:crosses val="autoZero"/>
        <c:auto val="1"/>
        <c:lblAlgn val="ctr"/>
        <c:lblOffset val="100"/>
        <c:noMultiLvlLbl val="0"/>
      </c:catAx>
      <c:valAx>
        <c:axId val="10409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7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long_spice.trc!$C$1</c:f>
              <c:strCache>
                <c:ptCount val="1"/>
                <c:pt idx="0">
                  <c:v>Read Miss Rate (long_spice.trc)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long_spice.trc!$B$2:$B$7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long_spice.trc!$C$2:$C$7</c:f>
              <c:numCache>
                <c:formatCode>General</c:formatCode>
                <c:ptCount val="6"/>
                <c:pt idx="0">
                  <c:v>0.18974721011973694</c:v>
                </c:pt>
                <c:pt idx="1">
                  <c:v>0.11821464803639781</c:v>
                </c:pt>
                <c:pt idx="2">
                  <c:v>5.6777826223428245E-2</c:v>
                </c:pt>
                <c:pt idx="3">
                  <c:v>2.9554465468904497E-2</c:v>
                </c:pt>
                <c:pt idx="4">
                  <c:v>1.7337591313206845E-2</c:v>
                </c:pt>
                <c:pt idx="5">
                  <c:v>1.5988850120465407E-2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3-4BA1-B6B9-549557F00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539536"/>
        <c:axId val="1210385744"/>
      </c:barChart>
      <c:catAx>
        <c:axId val="12225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85744"/>
        <c:crosses val="autoZero"/>
        <c:auto val="1"/>
        <c:lblAlgn val="ctr"/>
        <c:lblOffset val="100"/>
        <c:noMultiLvlLbl val="0"/>
      </c:catAx>
      <c:valAx>
        <c:axId val="12103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long_spice.trc!$D$1</c:f>
              <c:strCache>
                <c:ptCount val="1"/>
                <c:pt idx="0">
                  <c:v>Write Miss Rate (long_spice.trc)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long_spice.trc!$B$2:$B$7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long_spice.trc!$D$2:$D$7</c:f>
              <c:numCache>
                <c:formatCode>General</c:formatCode>
                <c:ptCount val="6"/>
                <c:pt idx="0">
                  <c:v>0.33867864979410262</c:v>
                </c:pt>
                <c:pt idx="1">
                  <c:v>0.25080405182001264</c:v>
                </c:pt>
                <c:pt idx="2">
                  <c:v>0.14989930565992365</c:v>
                </c:pt>
                <c:pt idx="3">
                  <c:v>0.11222158766419189</c:v>
                </c:pt>
                <c:pt idx="4">
                  <c:v>0.10327932910517298</c:v>
                </c:pt>
                <c:pt idx="5">
                  <c:v>9.81694670714479E-2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7-419D-BC4B-77275427C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29920"/>
        <c:axId val="773764336"/>
      </c:barChart>
      <c:catAx>
        <c:axId val="8556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64336"/>
        <c:crosses val="autoZero"/>
        <c:auto val="1"/>
        <c:lblAlgn val="ctr"/>
        <c:lblOffset val="100"/>
        <c:noMultiLvlLbl val="0"/>
      </c:catAx>
      <c:valAx>
        <c:axId val="7737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long_spice.trc!$K$1</c:f>
              <c:strCache>
                <c:ptCount val="1"/>
                <c:pt idx="0">
                  <c:v>Memory Write Time (long_spice.trc)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long_spice.trc!$B$2:$B$7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long_spice.trc!$K$2:$K$7</c:f>
              <c:numCache>
                <c:formatCode>General</c:formatCode>
                <c:ptCount val="6"/>
                <c:pt idx="0">
                  <c:v>11611500</c:v>
                </c:pt>
                <c:pt idx="1">
                  <c:v>10325160</c:v>
                </c:pt>
                <c:pt idx="2">
                  <c:v>8848080</c:v>
                </c:pt>
                <c:pt idx="3">
                  <c:v>8296540</c:v>
                </c:pt>
                <c:pt idx="4">
                  <c:v>8165640</c:v>
                </c:pt>
                <c:pt idx="5">
                  <c:v>8090840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4-4A60-A040-622EFCE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0454800"/>
        <c:axId val="1287517280"/>
      </c:barChart>
      <c:catAx>
        <c:axId val="122045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17280"/>
        <c:crosses val="autoZero"/>
        <c:auto val="1"/>
        <c:lblAlgn val="ctr"/>
        <c:lblOffset val="100"/>
        <c:noMultiLvlLbl val="0"/>
      </c:catAx>
      <c:valAx>
        <c:axId val="12875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4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long_spice.trc!$L$1</c:f>
              <c:strCache>
                <c:ptCount val="1"/>
                <c:pt idx="0">
                  <c:v>Memory Total Time (long_cc.trc)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long_spice.trc!$B$2:$B$7</c:f>
              <c:strCache>
                <c:ptCount val="6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</c:strCache>
            </c:strRef>
          </c:cat>
          <c:val>
            <c:numRef>
              <c:f>long_spice.trc!$L$2:$L$7</c:f>
              <c:numCache>
                <c:formatCode>General</c:formatCode>
                <c:ptCount val="6"/>
                <c:pt idx="0">
                  <c:v>135342880</c:v>
                </c:pt>
                <c:pt idx="1">
                  <c:v>115484280</c:v>
                </c:pt>
                <c:pt idx="2">
                  <c:v>98045260</c:v>
                </c:pt>
                <c:pt idx="3">
                  <c:v>90419320</c:v>
                </c:pt>
                <c:pt idx="4">
                  <c:v>87223780</c:v>
                </c:pt>
                <c:pt idx="5">
                  <c:v>86736680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E-48E2-A4EF-F628EB184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6068592"/>
        <c:axId val="1040929312"/>
      </c:barChart>
      <c:catAx>
        <c:axId val="121606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29312"/>
        <c:crosses val="autoZero"/>
        <c:auto val="1"/>
        <c:lblAlgn val="ctr"/>
        <c:lblOffset val="100"/>
        <c:noMultiLvlLbl val="0"/>
      </c:catAx>
      <c:valAx>
        <c:axId val="10409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735330</xdr:colOff>
      <xdr:row>9</xdr:row>
      <xdr:rowOff>1905</xdr:rowOff>
    </xdr:from>
    <xdr:to>
      <xdr:col>4</xdr:col>
      <xdr:colOff>1893570</xdr:colOff>
      <xdr:row>24</xdr:row>
      <xdr:rowOff>1905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E49ABF-DD47-4731-8FB3-DE71A8D70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</xdr:colOff>
      <xdr:row>8</xdr:row>
      <xdr:rowOff>177165</xdr:rowOff>
    </xdr:from>
    <xdr:to>
      <xdr:col>9</xdr:col>
      <xdr:colOff>1367790</xdr:colOff>
      <xdr:row>23</xdr:row>
      <xdr:rowOff>177165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021329-78FD-46E3-ABF6-7C76E2B58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2270760</xdr:colOff>
      <xdr:row>25</xdr:row>
      <xdr:rowOff>9525</xdr:rowOff>
    </xdr:from>
    <xdr:to>
      <xdr:col>9</xdr:col>
      <xdr:colOff>1356360</xdr:colOff>
      <xdr:row>40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F79184-B3F6-40ED-A43E-445472E84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739140</xdr:colOff>
      <xdr:row>25</xdr:row>
      <xdr:rowOff>5715</xdr:rowOff>
    </xdr:from>
    <xdr:to>
      <xdr:col>4</xdr:col>
      <xdr:colOff>1897380</xdr:colOff>
      <xdr:row>40</xdr:row>
      <xdr:rowOff>5715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A021399-AEB4-4A71-BA6E-6E9306221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975360</xdr:colOff>
      <xdr:row>8</xdr:row>
      <xdr:rowOff>169545</xdr:rowOff>
    </xdr:from>
    <xdr:to>
      <xdr:col>4</xdr:col>
      <xdr:colOff>1802130</xdr:colOff>
      <xdr:row>23</xdr:row>
      <xdr:rowOff>169545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AF7BB8-2EB2-4A6E-BE70-33707750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2308860</xdr:colOff>
      <xdr:row>9</xdr:row>
      <xdr:rowOff>1905</xdr:rowOff>
    </xdr:from>
    <xdr:to>
      <xdr:col>9</xdr:col>
      <xdr:colOff>1771650</xdr:colOff>
      <xdr:row>24</xdr:row>
      <xdr:rowOff>1905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A93C0B-D434-4DC2-805A-616388E8E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2308860</xdr:colOff>
      <xdr:row>25</xdr:row>
      <xdr:rowOff>9525</xdr:rowOff>
    </xdr:from>
    <xdr:to>
      <xdr:col>9</xdr:col>
      <xdr:colOff>1771650</xdr:colOff>
      <xdr:row>40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91D596-806D-4CE8-A0DC-6981EAEF7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982980</xdr:colOff>
      <xdr:row>24</xdr:row>
      <xdr:rowOff>173355</xdr:rowOff>
    </xdr:from>
    <xdr:to>
      <xdr:col>4</xdr:col>
      <xdr:colOff>1809750</xdr:colOff>
      <xdr:row>39</xdr:row>
      <xdr:rowOff>173355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0FBB4D-3461-4CA5-A735-628E7807E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opLeftCell="A16" zoomScaleNormal="100" workbookViewId="0">
      <selection activeCell="L1" sqref="L1"/>
    </sheetView>
  </sheetViews>
  <sheetFormatPr defaultRowHeight="14.4" x14ac:dyDescent="0.55000000000000004"/>
  <cols>
    <col min="1" max="1" width="6.62890625" customWidth="1"/>
    <col min="2" max="2" width="9.578125" customWidth="1"/>
    <col min="3" max="3" width="23.9453125" customWidth="1"/>
    <col min="4" max="4" width="23.20703125" customWidth="1"/>
    <col min="5" max="5" width="31.47265625" customWidth="1"/>
    <col min="6" max="6" width="10.89453125" customWidth="1"/>
    <col min="7" max="7" width="10.1015625" customWidth="1"/>
    <col min="8" max="8" width="11.26171875" customWidth="1"/>
    <col min="9" max="9" width="12.05078125" customWidth="1"/>
    <col min="10" max="10" width="27.26171875" customWidth="1"/>
    <col min="11" max="12" width="27.05078125" customWidth="1"/>
    <col min="13" max="13" width="10.312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22</v>
      </c>
    </row>
    <row r="2" spans="1:13" x14ac:dyDescent="0.55000000000000004">
      <c r="A2" s="1">
        <v>1</v>
      </c>
      <c r="B2" t="s">
        <v>11</v>
      </c>
      <c r="C2" s="2">
        <f>H2/SUM(H2,F2)</f>
        <v>0.35645729254251224</v>
      </c>
      <c r="D2" s="2">
        <f>I2/SUM(I2,G2)</f>
        <v>0.42605082500301095</v>
      </c>
      <c r="E2" s="3">
        <f>SUM(H2:I2)/SUM(F2:I2)</f>
        <v>0.36223563776436224</v>
      </c>
      <c r="F2" s="2">
        <v>590110</v>
      </c>
      <c r="G2" s="2">
        <v>47655</v>
      </c>
      <c r="H2" s="2">
        <v>326861</v>
      </c>
      <c r="I2" s="2">
        <v>35375</v>
      </c>
      <c r="J2" s="2">
        <v>161661680</v>
      </c>
      <c r="K2" s="2">
        <v>16085500</v>
      </c>
      <c r="L2" s="2">
        <f>SUM(J2:K2)</f>
        <v>177747180</v>
      </c>
      <c r="M2" s="2">
        <v>13834</v>
      </c>
    </row>
    <row r="3" spans="1:13" x14ac:dyDescent="0.55000000000000004">
      <c r="A3" s="2">
        <v>2</v>
      </c>
      <c r="B3" t="s">
        <v>12</v>
      </c>
      <c r="C3" s="2">
        <f t="shared" ref="C3:D7" si="0">H3/SUM(H3,F3)</f>
        <v>0.24841570780319117</v>
      </c>
      <c r="D3" s="2">
        <f t="shared" si="0"/>
        <v>0.3536191737926051</v>
      </c>
      <c r="E3" s="3">
        <f t="shared" ref="E3:E7" si="1">SUM(H3:I3)/SUM(F3:I3)</f>
        <v>0.25715074284925715</v>
      </c>
      <c r="F3" s="2">
        <v>689181</v>
      </c>
      <c r="G3" s="2">
        <v>53669</v>
      </c>
      <c r="H3" s="2">
        <v>227790</v>
      </c>
      <c r="I3" s="2">
        <v>29361</v>
      </c>
      <c r="J3" s="2">
        <v>135140980</v>
      </c>
      <c r="K3" s="2">
        <v>14762420</v>
      </c>
      <c r="L3" s="2">
        <f t="shared" ref="L3:L7" si="2">SUM(J3:K3)</f>
        <v>149903400</v>
      </c>
      <c r="M3" s="2">
        <v>10658</v>
      </c>
    </row>
    <row r="4" spans="1:13" x14ac:dyDescent="0.55000000000000004">
      <c r="A4" s="2">
        <v>3</v>
      </c>
      <c r="B4" t="s">
        <v>13</v>
      </c>
      <c r="C4" s="2">
        <f t="shared" si="0"/>
        <v>0.15081997041131734</v>
      </c>
      <c r="D4" s="2">
        <f t="shared" si="0"/>
        <v>0.27081777670721424</v>
      </c>
      <c r="E4" s="3">
        <f t="shared" si="1"/>
        <v>0.16072046075146371</v>
      </c>
      <c r="F4" s="2">
        <v>784070</v>
      </c>
      <c r="G4" s="2">
        <v>60544</v>
      </c>
      <c r="H4" s="2">
        <v>139256</v>
      </c>
      <c r="I4" s="2">
        <v>22486</v>
      </c>
      <c r="J4" s="2">
        <v>111363740</v>
      </c>
      <c r="K4" s="2">
        <v>13249920</v>
      </c>
      <c r="L4" s="2">
        <f t="shared" si="2"/>
        <v>124613660</v>
      </c>
      <c r="M4" s="2">
        <v>7498</v>
      </c>
    </row>
    <row r="5" spans="1:13" x14ac:dyDescent="0.55000000000000004">
      <c r="A5" s="2">
        <v>4</v>
      </c>
      <c r="B5" t="s">
        <v>14</v>
      </c>
      <c r="C5" s="2">
        <f t="shared" si="0"/>
        <v>9.3285392885925508E-2</v>
      </c>
      <c r="D5" s="2">
        <f t="shared" si="0"/>
        <v>0.21505479947007106</v>
      </c>
      <c r="E5" s="3">
        <f t="shared" si="1"/>
        <v>0.10339589660410339</v>
      </c>
      <c r="F5" s="2">
        <v>831431</v>
      </c>
      <c r="G5" s="2">
        <v>65174</v>
      </c>
      <c r="H5" s="2">
        <v>85540</v>
      </c>
      <c r="I5" s="2">
        <v>17856</v>
      </c>
      <c r="J5" s="2">
        <v>96861900</v>
      </c>
      <c r="K5" s="2">
        <v>12231320</v>
      </c>
      <c r="L5" s="2">
        <f t="shared" si="2"/>
        <v>109093220</v>
      </c>
      <c r="M5" s="2">
        <v>5266</v>
      </c>
    </row>
    <row r="6" spans="1:13" x14ac:dyDescent="0.55000000000000004">
      <c r="A6" s="2">
        <v>5</v>
      </c>
      <c r="B6" t="s">
        <v>15</v>
      </c>
      <c r="C6" s="2">
        <f t="shared" si="0"/>
        <v>6.9185394085527235E-2</v>
      </c>
      <c r="D6" s="2">
        <f t="shared" si="0"/>
        <v>0.18741418764302059</v>
      </c>
      <c r="E6" s="3">
        <f t="shared" si="1"/>
        <v>7.9001920998078998E-2</v>
      </c>
      <c r="F6" s="2">
        <v>853530</v>
      </c>
      <c r="G6" s="2">
        <v>67469</v>
      </c>
      <c r="H6" s="2">
        <v>63441</v>
      </c>
      <c r="I6" s="2">
        <v>15561</v>
      </c>
      <c r="J6" s="2">
        <v>90769360</v>
      </c>
      <c r="K6" s="2">
        <v>11726420</v>
      </c>
      <c r="L6" s="2">
        <f t="shared" si="2"/>
        <v>102495780</v>
      </c>
      <c r="M6" s="2">
        <v>3821</v>
      </c>
    </row>
    <row r="7" spans="1:13" x14ac:dyDescent="0.55000000000000004">
      <c r="A7" s="2">
        <v>6</v>
      </c>
      <c r="B7" t="s">
        <v>16</v>
      </c>
      <c r="C7" s="2">
        <f t="shared" si="0"/>
        <v>5.4949393165105546E-2</v>
      </c>
      <c r="D7" s="2">
        <f t="shared" si="0"/>
        <v>0.15234252679754307</v>
      </c>
      <c r="E7" s="3">
        <f t="shared" si="1"/>
        <v>6.3035936964063038E-2</v>
      </c>
      <c r="F7" s="2">
        <v>866584</v>
      </c>
      <c r="G7" s="2">
        <v>70381</v>
      </c>
      <c r="H7" s="2">
        <v>50387</v>
      </c>
      <c r="I7" s="2">
        <v>12649</v>
      </c>
      <c r="J7" s="2">
        <v>86863400</v>
      </c>
      <c r="K7" s="2">
        <v>11085780</v>
      </c>
      <c r="L7" s="2">
        <f t="shared" si="2"/>
        <v>97949180</v>
      </c>
      <c r="M7" s="2">
        <v>1688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D0BF-431F-423F-BC6E-90B8BE58B039}">
  <dimension ref="A1:M7"/>
  <sheetViews>
    <sheetView tabSelected="1" workbookViewId="0">
      <selection activeCell="L10" sqref="L10"/>
    </sheetView>
  </sheetViews>
  <sheetFormatPr defaultRowHeight="14.4" x14ac:dyDescent="0.55000000000000004"/>
  <cols>
    <col min="1" max="1" width="5.734375" customWidth="1"/>
    <col min="2" max="2" width="9.578125" customWidth="1"/>
    <col min="3" max="3" width="26" customWidth="1"/>
    <col min="4" max="4" width="25.734375" customWidth="1"/>
    <col min="5" max="5" width="32.05078125" customWidth="1"/>
    <col min="6" max="6" width="8.41796875" customWidth="1"/>
    <col min="7" max="7" width="9" customWidth="1"/>
    <col min="8" max="8" width="10.1015625" customWidth="1"/>
    <col min="9" max="9" width="11" customWidth="1"/>
    <col min="10" max="10" width="28.83984375" customWidth="1"/>
    <col min="11" max="11" width="29.20703125" customWidth="1"/>
    <col min="12" max="12" width="27.47265625" customWidth="1"/>
    <col min="13" max="13" width="10.9453125" customWidth="1"/>
  </cols>
  <sheetData>
    <row r="1" spans="1:13" x14ac:dyDescent="0.55000000000000004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5</v>
      </c>
      <c r="G1" t="s">
        <v>6</v>
      </c>
      <c r="H1" t="s">
        <v>7</v>
      </c>
      <c r="I1" t="s">
        <v>8</v>
      </c>
      <c r="J1" t="s">
        <v>20</v>
      </c>
      <c r="K1" t="s">
        <v>21</v>
      </c>
      <c r="L1" t="s">
        <v>23</v>
      </c>
      <c r="M1" t="s">
        <v>22</v>
      </c>
    </row>
    <row r="2" spans="1:13" x14ac:dyDescent="0.55000000000000004">
      <c r="A2" s="1">
        <v>1</v>
      </c>
      <c r="B2" t="s">
        <v>11</v>
      </c>
      <c r="C2" s="2">
        <f>H2/SUM(H2,F2)</f>
        <v>0.18974721011973694</v>
      </c>
      <c r="D2" s="2">
        <f>I2/SUM(I2,G2)</f>
        <v>0.33867864979410262</v>
      </c>
      <c r="E2" s="3">
        <f>SUM(H2:I2)/SUM(F2:I2)</f>
        <v>0.19965680034319966</v>
      </c>
      <c r="F2" s="2">
        <v>756341</v>
      </c>
      <c r="G2" s="2">
        <v>44003</v>
      </c>
      <c r="H2" s="2">
        <v>177122</v>
      </c>
      <c r="I2" s="2">
        <v>22535</v>
      </c>
      <c r="J2" s="2">
        <v>123731380</v>
      </c>
      <c r="K2" s="2">
        <v>11611500</v>
      </c>
      <c r="L2" s="2">
        <f>SUM(J2:K2)</f>
        <v>135342880</v>
      </c>
      <c r="M2" s="2">
        <v>12511</v>
      </c>
    </row>
    <row r="3" spans="1:13" x14ac:dyDescent="0.55000000000000004">
      <c r="A3" s="2">
        <v>2</v>
      </c>
      <c r="B3" t="s">
        <v>12</v>
      </c>
      <c r="C3" s="2">
        <f t="shared" ref="C3:D7" si="0">H3/SUM(H3,F3)</f>
        <v>0.11821464803639781</v>
      </c>
      <c r="D3" s="2">
        <f t="shared" si="0"/>
        <v>0.25080405182001264</v>
      </c>
      <c r="E3" s="3">
        <f t="shared" ref="E3:E7" si="1">SUM(H3:I3)/SUM(F3:I3)</f>
        <v>0.12703687296312705</v>
      </c>
      <c r="F3" s="2">
        <v>823114</v>
      </c>
      <c r="G3" s="2">
        <v>49850</v>
      </c>
      <c r="H3" s="2">
        <v>110349</v>
      </c>
      <c r="I3" s="2">
        <v>16688</v>
      </c>
      <c r="J3" s="2">
        <v>105159120</v>
      </c>
      <c r="K3" s="2">
        <v>10325160</v>
      </c>
      <c r="L3" s="2">
        <f t="shared" ref="L3:L7" si="2">SUM(J3:K3)</f>
        <v>115484280</v>
      </c>
      <c r="M3" s="2">
        <v>7464</v>
      </c>
    </row>
    <row r="4" spans="1:13" x14ac:dyDescent="0.55000000000000004">
      <c r="A4" s="2">
        <v>3</v>
      </c>
      <c r="B4" t="s">
        <v>13</v>
      </c>
      <c r="C4" s="2">
        <f t="shared" si="0"/>
        <v>5.6777826223428245E-2</v>
      </c>
      <c r="D4" s="2">
        <f t="shared" si="0"/>
        <v>0.14989930565992365</v>
      </c>
      <c r="E4" s="3">
        <f t="shared" si="1"/>
        <v>6.2973937026062979E-2</v>
      </c>
      <c r="F4" s="2">
        <v>880463</v>
      </c>
      <c r="G4" s="2">
        <v>56564</v>
      </c>
      <c r="H4" s="2">
        <v>53000</v>
      </c>
      <c r="I4" s="2">
        <v>9974</v>
      </c>
      <c r="J4" s="2">
        <v>89197180</v>
      </c>
      <c r="K4" s="2">
        <v>8848080</v>
      </c>
      <c r="L4" s="2">
        <f t="shared" si="2"/>
        <v>98045260</v>
      </c>
      <c r="M4" s="2">
        <v>3084</v>
      </c>
    </row>
    <row r="5" spans="1:13" x14ac:dyDescent="0.55000000000000004">
      <c r="A5" s="2">
        <v>4</v>
      </c>
      <c r="B5" t="s">
        <v>14</v>
      </c>
      <c r="C5" s="2">
        <f t="shared" si="0"/>
        <v>2.9554465468904497E-2</v>
      </c>
      <c r="D5" s="2">
        <f t="shared" si="0"/>
        <v>0.11222158766419189</v>
      </c>
      <c r="E5" s="3">
        <f t="shared" si="1"/>
        <v>3.5054964945035058E-2</v>
      </c>
      <c r="F5" s="2">
        <v>905875</v>
      </c>
      <c r="G5" s="2">
        <v>59071</v>
      </c>
      <c r="H5" s="2">
        <v>27588</v>
      </c>
      <c r="I5" s="2">
        <v>7467</v>
      </c>
      <c r="J5" s="2">
        <v>82122780</v>
      </c>
      <c r="K5" s="2">
        <v>8296540</v>
      </c>
      <c r="L5" s="2">
        <f t="shared" si="2"/>
        <v>90419320</v>
      </c>
      <c r="M5" s="2">
        <v>1137</v>
      </c>
    </row>
    <row r="6" spans="1:13" x14ac:dyDescent="0.55000000000000004">
      <c r="A6" s="2">
        <v>5</v>
      </c>
      <c r="B6" t="s">
        <v>15</v>
      </c>
      <c r="C6" s="2">
        <f t="shared" si="0"/>
        <v>1.7337591313206845E-2</v>
      </c>
      <c r="D6" s="2">
        <f t="shared" si="0"/>
        <v>0.10327932910517298</v>
      </c>
      <c r="E6" s="3">
        <f t="shared" si="1"/>
        <v>2.3055976944023057E-2</v>
      </c>
      <c r="F6" s="2">
        <v>917279</v>
      </c>
      <c r="G6" s="2">
        <v>59666</v>
      </c>
      <c r="H6" s="2">
        <v>16184</v>
      </c>
      <c r="I6" s="2">
        <v>6872</v>
      </c>
      <c r="J6" s="2">
        <v>79058140</v>
      </c>
      <c r="K6" s="2">
        <v>8165640</v>
      </c>
      <c r="L6" s="2">
        <f t="shared" si="2"/>
        <v>87223780</v>
      </c>
      <c r="M6" s="2">
        <v>722</v>
      </c>
    </row>
    <row r="7" spans="1:13" x14ac:dyDescent="0.55000000000000004">
      <c r="A7" s="2">
        <v>6</v>
      </c>
      <c r="B7" t="s">
        <v>16</v>
      </c>
      <c r="C7" s="2">
        <f t="shared" si="0"/>
        <v>1.5988850120465407E-2</v>
      </c>
      <c r="D7" s="2">
        <f t="shared" si="0"/>
        <v>9.81694670714479E-2</v>
      </c>
      <c r="E7" s="3">
        <f t="shared" si="1"/>
        <v>2.1456978543021456E-2</v>
      </c>
      <c r="F7" s="2">
        <v>918538</v>
      </c>
      <c r="G7" s="2">
        <v>60006</v>
      </c>
      <c r="H7" s="2">
        <v>14925</v>
      </c>
      <c r="I7" s="2">
        <v>6532</v>
      </c>
      <c r="J7" s="2">
        <v>78645840</v>
      </c>
      <c r="K7" s="2">
        <v>8090840</v>
      </c>
      <c r="L7" s="2">
        <f t="shared" si="2"/>
        <v>86736680</v>
      </c>
      <c r="M7" s="2">
        <v>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long_cc.trc</vt:lpstr>
      <vt:lpstr>long_spice.trc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Mahdi Barzi</dc:creator>
  <cp:lastModifiedBy>Alireza Mahdi Barzi</cp:lastModifiedBy>
  <dcterms:created xsi:type="dcterms:W3CDTF">2015-06-05T18:17:20Z</dcterms:created>
  <dcterms:modified xsi:type="dcterms:W3CDTF">2020-01-27T15:15:16Z</dcterms:modified>
</cp:coreProperties>
</file>