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shay.ginodia\Downloads\"/>
    </mc:Choice>
  </mc:AlternateContent>
  <xr:revisionPtr revIDLastSave="0" documentId="13_ncr:1_{E1462332-B80E-4118-830A-5D140488B1F5}" xr6:coauthVersionLast="43" xr6:coauthVersionMax="43" xr10:uidLastSave="{00000000-0000-0000-0000-000000000000}"/>
  <bookViews>
    <workbookView xWindow="-120" yWindow="-120" windowWidth="20730" windowHeight="11160" activeTab="5" xr2:uid="{FF5B6E79-F2AD-416A-9973-E933056A7D12}"/>
  </bookViews>
  <sheets>
    <sheet name="Sheet1" sheetId="1" r:id="rId1"/>
    <sheet name="Raw Data" sheetId="2" r:id="rId2"/>
    <sheet name="Transformed" sheetId="3" r:id="rId3"/>
    <sheet name="Purity" sheetId="4" r:id="rId4"/>
    <sheet name="Feature Score - Shape" sheetId="5" r:id="rId5"/>
    <sheet name="Feature Score - Colour" sheetId="6" r:id="rId6"/>
  </sheets>
  <definedNames>
    <definedName name="_xlnm._FilterDatabase" localSheetId="1" hidden="1">'Raw Data'!$B$1:$D$112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C7" i="6"/>
  <c r="B7" i="6"/>
  <c r="D4" i="6" l="1"/>
  <c r="D3" i="6"/>
  <c r="D2" i="6"/>
  <c r="C4" i="6"/>
  <c r="C3" i="6"/>
  <c r="C2" i="6"/>
  <c r="B4" i="6"/>
  <c r="B3" i="6"/>
  <c r="B3" i="5"/>
  <c r="B2" i="6" l="1"/>
  <c r="B11" i="5"/>
  <c r="B12" i="5"/>
  <c r="B10" i="5"/>
  <c r="C7" i="5"/>
  <c r="D7" i="5"/>
  <c r="B7" i="5"/>
  <c r="C2" i="5"/>
  <c r="D2" i="5"/>
  <c r="C3" i="5"/>
  <c r="D3" i="5"/>
  <c r="C4" i="5"/>
  <c r="D4" i="5"/>
  <c r="B4" i="5"/>
  <c r="B2" i="5"/>
  <c r="B10" i="6" l="1"/>
  <c r="B11" i="6"/>
  <c r="B12" i="6"/>
  <c r="E11" i="3"/>
  <c r="E17" i="3" s="1"/>
  <c r="E5" i="4" s="1"/>
  <c r="D11" i="3"/>
  <c r="D17" i="3" s="1"/>
  <c r="D5" i="4" s="1"/>
  <c r="C11" i="3"/>
  <c r="C17" i="3" s="1"/>
  <c r="C5" i="4" s="1"/>
  <c r="E10" i="3"/>
  <c r="E16" i="3" s="1"/>
  <c r="E4" i="4" s="1"/>
  <c r="D10" i="3"/>
  <c r="D16" i="3" s="1"/>
  <c r="D4" i="4" s="1"/>
  <c r="C10" i="3"/>
  <c r="C16" i="3" s="1"/>
  <c r="C4" i="4" s="1"/>
  <c r="E9" i="3"/>
  <c r="E15" i="3" s="1"/>
  <c r="E3" i="4" s="1"/>
  <c r="D9" i="3"/>
  <c r="D15" i="3" s="1"/>
  <c r="D3" i="4" s="1"/>
  <c r="C9" i="3"/>
  <c r="C15" i="3" s="1"/>
  <c r="C3" i="4" s="1"/>
  <c r="E5" i="3"/>
  <c r="E17" i="4" s="1"/>
  <c r="E23" i="4" s="1"/>
  <c r="D5" i="3"/>
  <c r="C5" i="3"/>
  <c r="C11" i="4" s="1"/>
  <c r="E4" i="3"/>
  <c r="E16" i="4" s="1"/>
  <c r="E22" i="4" s="1"/>
  <c r="D4" i="3"/>
  <c r="D16" i="4" s="1"/>
  <c r="D22" i="4" s="1"/>
  <c r="C4" i="3"/>
  <c r="E3" i="3"/>
  <c r="E9" i="4" s="1"/>
  <c r="D3" i="3"/>
  <c r="D15" i="4" s="1"/>
  <c r="D21" i="4" s="1"/>
  <c r="C3" i="3"/>
  <c r="C15" i="4" s="1"/>
  <c r="C21" i="4" s="1"/>
  <c r="C16" i="4" l="1"/>
  <c r="C22" i="4" s="1"/>
  <c r="D17" i="4"/>
  <c r="D23" i="4" s="1"/>
  <c r="C10" i="4"/>
  <c r="D11" i="4"/>
  <c r="E15" i="4"/>
  <c r="E21" i="4" s="1"/>
  <c r="C17" i="4"/>
  <c r="C23" i="4" s="1"/>
  <c r="C9" i="4"/>
  <c r="D10" i="4"/>
  <c r="E11" i="4"/>
  <c r="D9" i="4"/>
  <c r="E10" i="4"/>
  <c r="M6" i="1"/>
  <c r="M5" i="1"/>
  <c r="M4" i="1"/>
  <c r="L7" i="1"/>
  <c r="K7" i="1"/>
  <c r="J7" i="1"/>
  <c r="M14" i="1" l="1"/>
  <c r="M7" i="1"/>
</calcChain>
</file>

<file path=xl/sharedStrings.xml><?xml version="1.0" encoding="utf-8"?>
<sst xmlns="http://schemas.openxmlformats.org/spreadsheetml/2006/main" count="528" uniqueCount="49">
  <si>
    <t>#EXAMPLES</t>
  </si>
  <si>
    <t>COLOR</t>
  </si>
  <si>
    <t>SHAPE</t>
  </si>
  <si>
    <t>LIKE = Y</t>
  </si>
  <si>
    <t>LIKE = N</t>
  </si>
  <si>
    <t>Red</t>
  </si>
  <si>
    <t>Square</t>
  </si>
  <si>
    <t>Circle</t>
  </si>
  <si>
    <t>Triangle</t>
  </si>
  <si>
    <t>Green</t>
  </si>
  <si>
    <t>Blue</t>
  </si>
  <si>
    <t>Color</t>
  </si>
  <si>
    <t>Shape</t>
  </si>
  <si>
    <t>Total</t>
  </si>
  <si>
    <t>0/10</t>
  </si>
  <si>
    <t>15/5</t>
  </si>
  <si>
    <t>20/10</t>
  </si>
  <si>
    <t>15/15</t>
  </si>
  <si>
    <t>5/15</t>
  </si>
  <si>
    <t>10/0</t>
  </si>
  <si>
    <t>30/0</t>
  </si>
  <si>
    <t>5/5</t>
  </si>
  <si>
    <t>Block ID</t>
  </si>
  <si>
    <t>Like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</si>
  <si>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</si>
  <si>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</si>
  <si>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</si>
  <si>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</si>
  <si>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</si>
  <si>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</si>
  <si>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</si>
  <si>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</si>
  <si>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</si>
  <si>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</si>
  <si>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Y</t>
  </si>
  <si>
    <t>N</t>
  </si>
  <si>
    <t>…..</t>
  </si>
  <si>
    <t>ID</t>
  </si>
  <si>
    <t>Label</t>
  </si>
  <si>
    <t>Y/N</t>
  </si>
  <si>
    <t>Accuracy</t>
  </si>
  <si>
    <t>Gini Score</t>
  </si>
  <si>
    <t>Entropy</t>
  </si>
  <si>
    <t>Info Gain</t>
  </si>
  <si>
    <t>Score</t>
  </si>
  <si>
    <t>Gini</t>
  </si>
  <si>
    <t>IG</t>
  </si>
  <si>
    <t>Total Count</t>
  </si>
  <si>
    <t>Score (Shape)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</si>
</sst>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 readingOrder="1"/>
    </xf>
    <xf numFmtId="16" fontId="4" fillId="2" borderId="2" xfId="0" quotePrefix="1" applyNumberFormat="1" applyFont="1" applyFill="1" applyBorder="1" applyAlignment="1">
      <alignment horizontal="center" vertical="center" wrapText="1" readingOrder="1"/>
    </xf>
    <xf numFmtId="17" fontId="4" fillId="2" borderId="2" xfId="0" quotePrefix="1" applyNumberFormat="1" applyFont="1" applyFill="1" applyBorder="1" applyAlignment="1">
      <alignment horizontal="center" vertical="center" wrapText="1" readingOrder="1"/>
    </xf>
    <xf numFmtId="0" fontId="4" fillId="2" borderId="2" xfId="0" quotePrefix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5" fillId="2" borderId="2" xfId="0" applyFont="1" applyFill="1" applyBorder="1"/>
    <xf numFmtId="0" fontId="3" fillId="5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1" fillId="4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/>
    <xf numFmtId="1" fontId="1" fillId="2" borderId="2" xfId="0" applyNumberFormat="1" applyFont="1" applyFill="1" applyBorder="1"/>
    <xf numFmtId="164" fontId="1" fillId="9" borderId="2" xfId="0" applyNumberFormat="1" applyFont="1" applyFill="1" applyBorder="1"/>
    <xf numFmtId="164" fontId="1" fillId="10" borderId="2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5</xdr:row>
      <xdr:rowOff>85725</xdr:rowOff>
    </xdr:from>
    <xdr:to>
      <xdr:col>7</xdr:col>
      <xdr:colOff>0</xdr:colOff>
      <xdr:row>8</xdr:row>
      <xdr:rowOff>133350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CDE409C-95E1-4AD4-8E1D-1DAA546AAD2D}"/>
            </a:ext>
          </a:extLst>
        </xdr:cNvPr>
        <xdr:cNvSpPr/>
      </xdr:nvSpPr>
      <xdr:spPr>
        <a:xfrm>
          <a:off x="4000501" y="800100"/>
          <a:ext cx="514350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2</xdr:row>
      <xdr:rowOff>104775</xdr:rowOff>
    </xdr:from>
    <xdr:to>
      <xdr:col>14</xdr:col>
      <xdr:colOff>314325</xdr:colOff>
      <xdr:row>6</xdr:row>
      <xdr:rowOff>9525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AA3D13E-D56C-4ADC-B7A1-232930765129}"/>
            </a:ext>
          </a:extLst>
        </xdr:cNvPr>
        <xdr:cNvSpPr/>
      </xdr:nvSpPr>
      <xdr:spPr>
        <a:xfrm>
          <a:off x="8134350" y="390525"/>
          <a:ext cx="752475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171450</xdr:colOff>
      <xdr:row>9</xdr:row>
      <xdr:rowOff>95250</xdr:rowOff>
    </xdr:from>
    <xdr:to>
      <xdr:col>14</xdr:col>
      <xdr:colOff>314325</xdr:colOff>
      <xdr:row>13</xdr:row>
      <xdr:rowOff>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B61C497-96E9-491E-8E22-6451EECFFA63}"/>
            </a:ext>
          </a:extLst>
        </xdr:cNvPr>
        <xdr:cNvSpPr/>
      </xdr:nvSpPr>
      <xdr:spPr>
        <a:xfrm>
          <a:off x="8134350" y="1381125"/>
          <a:ext cx="752475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443364</xdr:colOff>
      <xdr:row>2</xdr:row>
      <xdr:rowOff>12198</xdr:rowOff>
    </xdr:from>
    <xdr:ext cx="1627883" cy="60901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B4DC393-F02D-4087-BDD8-958E5DECD019}"/>
            </a:ext>
          </a:extLst>
        </xdr:cNvPr>
        <xdr:cNvSpPr/>
      </xdr:nvSpPr>
      <xdr:spPr>
        <a:xfrm>
          <a:off x="9015864" y="297948"/>
          <a:ext cx="1627883" cy="609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Joint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</a:t>
          </a:r>
        </a:p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Marginal Probability</a:t>
          </a:r>
        </a:p>
        <a:p>
          <a:pPr algn="ctr"/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P(Green, Circle) = 30/180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14</xdr:col>
      <xdr:colOff>529245</xdr:colOff>
      <xdr:row>9</xdr:row>
      <xdr:rowOff>104775</xdr:rowOff>
    </xdr:from>
    <xdr:ext cx="1558312" cy="43678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083C31E-D2D1-42C2-A934-BF1FA138DE7C}"/>
            </a:ext>
          </a:extLst>
        </xdr:cNvPr>
        <xdr:cNvSpPr/>
      </xdr:nvSpPr>
      <xdr:spPr>
        <a:xfrm>
          <a:off x="9101745" y="1390650"/>
          <a:ext cx="1558312" cy="436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Conditional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Probability</a:t>
          </a:r>
        </a:p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P(Y|Red,Circle)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 20/30 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38DB-E079-4B62-933E-E7A1088ED336}">
  <sheetPr codeName="Sheet1"/>
  <dimension ref="B2:M28"/>
  <sheetViews>
    <sheetView workbookViewId="0">
      <selection activeCell="I20" sqref="I20"/>
    </sheetView>
  </sheetViews>
  <sheetFormatPr defaultRowHeight="11.25" x14ac:dyDescent="0.2"/>
  <cols>
    <col min="1" max="1" width="9.140625" style="3"/>
    <col min="2" max="2" width="11.28515625" style="3" customWidth="1"/>
    <col min="3" max="3" width="9.140625" style="3" customWidth="1"/>
    <col min="4" max="4" width="8.7109375" style="3" customWidth="1"/>
    <col min="5" max="5" width="9.5703125" style="3" customWidth="1"/>
    <col min="6" max="6" width="7.5703125" style="3" customWidth="1"/>
    <col min="7" max="16384" width="9.140625" style="3"/>
  </cols>
  <sheetData>
    <row r="2" spans="2:13" x14ac:dyDescent="0.2">
      <c r="J2" s="32" t="s">
        <v>11</v>
      </c>
      <c r="K2" s="33"/>
      <c r="L2" s="34"/>
    </row>
    <row r="3" spans="2:13" x14ac:dyDescent="0.2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J3" s="7" t="s">
        <v>5</v>
      </c>
      <c r="K3" s="7" t="s">
        <v>10</v>
      </c>
      <c r="L3" s="7" t="s">
        <v>9</v>
      </c>
      <c r="M3" s="8" t="s">
        <v>13</v>
      </c>
    </row>
    <row r="4" spans="2:13" x14ac:dyDescent="0.2">
      <c r="B4" s="4">
        <v>30</v>
      </c>
      <c r="C4" s="4" t="s">
        <v>5</v>
      </c>
      <c r="D4" s="4" t="s">
        <v>6</v>
      </c>
      <c r="E4" s="4">
        <v>15</v>
      </c>
      <c r="F4" s="4">
        <v>15</v>
      </c>
      <c r="H4" s="35" t="s">
        <v>12</v>
      </c>
      <c r="I4" s="7" t="s">
        <v>7</v>
      </c>
      <c r="J4" s="9">
        <v>10</v>
      </c>
      <c r="K4" s="9">
        <v>20</v>
      </c>
      <c r="L4" s="9">
        <v>30</v>
      </c>
      <c r="M4" s="8">
        <f>SUM(J4:L4)</f>
        <v>60</v>
      </c>
    </row>
    <row r="5" spans="2:13" x14ac:dyDescent="0.2">
      <c r="B5" s="4">
        <v>10</v>
      </c>
      <c r="C5" s="4" t="s">
        <v>5</v>
      </c>
      <c r="D5" s="4" t="s">
        <v>7</v>
      </c>
      <c r="E5" s="4">
        <v>0</v>
      </c>
      <c r="F5" s="4">
        <v>10</v>
      </c>
      <c r="H5" s="36"/>
      <c r="I5" s="7" t="s">
        <v>6</v>
      </c>
      <c r="J5" s="9">
        <v>30</v>
      </c>
      <c r="K5" s="9">
        <v>20</v>
      </c>
      <c r="L5" s="9">
        <v>10</v>
      </c>
      <c r="M5" s="8">
        <f t="shared" ref="M5:M6" si="0">SUM(J5:L5)</f>
        <v>60</v>
      </c>
    </row>
    <row r="6" spans="2:13" x14ac:dyDescent="0.2">
      <c r="B6" s="4">
        <v>20</v>
      </c>
      <c r="C6" s="4" t="s">
        <v>5</v>
      </c>
      <c r="D6" s="4" t="s">
        <v>8</v>
      </c>
      <c r="E6" s="4">
        <v>15</v>
      </c>
      <c r="F6" s="4">
        <v>5</v>
      </c>
      <c r="H6" s="37"/>
      <c r="I6" s="7" t="s">
        <v>8</v>
      </c>
      <c r="J6" s="9">
        <v>20</v>
      </c>
      <c r="K6" s="9">
        <v>30</v>
      </c>
      <c r="L6" s="9">
        <v>10</v>
      </c>
      <c r="M6" s="8">
        <f t="shared" si="0"/>
        <v>60</v>
      </c>
    </row>
    <row r="7" spans="2:13" x14ac:dyDescent="0.2">
      <c r="B7" s="4">
        <v>10</v>
      </c>
      <c r="C7" s="4" t="s">
        <v>9</v>
      </c>
      <c r="D7" s="4" t="s">
        <v>6</v>
      </c>
      <c r="E7" s="4">
        <v>10</v>
      </c>
      <c r="F7" s="4">
        <v>0</v>
      </c>
      <c r="I7" s="8" t="s">
        <v>13</v>
      </c>
      <c r="J7" s="8">
        <f>SUM(J4:J6)</f>
        <v>60</v>
      </c>
      <c r="K7" s="8">
        <f>SUM(K4:K6)</f>
        <v>70</v>
      </c>
      <c r="L7" s="8">
        <f>SUM(L4:L6)</f>
        <v>50</v>
      </c>
      <c r="M7" s="8">
        <f>SUM(M4:M6)</f>
        <v>180</v>
      </c>
    </row>
    <row r="8" spans="2:13" x14ac:dyDescent="0.2">
      <c r="B8" s="4">
        <v>30</v>
      </c>
      <c r="C8" s="4" t="s">
        <v>9</v>
      </c>
      <c r="D8" s="4" t="s">
        <v>7</v>
      </c>
      <c r="E8" s="4">
        <v>20</v>
      </c>
      <c r="F8" s="4">
        <v>10</v>
      </c>
    </row>
    <row r="9" spans="2:13" x14ac:dyDescent="0.2">
      <c r="B9" s="4">
        <v>10</v>
      </c>
      <c r="C9" s="4" t="s">
        <v>9</v>
      </c>
      <c r="D9" s="4" t="s">
        <v>8</v>
      </c>
      <c r="E9" s="4">
        <v>5</v>
      </c>
      <c r="F9" s="4">
        <v>5</v>
      </c>
      <c r="J9" s="32" t="s">
        <v>11</v>
      </c>
      <c r="K9" s="33"/>
      <c r="L9" s="34"/>
    </row>
    <row r="10" spans="2:13" x14ac:dyDescent="0.2">
      <c r="B10" s="4">
        <v>20</v>
      </c>
      <c r="C10" s="4" t="s">
        <v>10</v>
      </c>
      <c r="D10" s="4" t="s">
        <v>6</v>
      </c>
      <c r="E10" s="4">
        <v>5</v>
      </c>
      <c r="F10" s="4">
        <v>15</v>
      </c>
      <c r="J10" s="7" t="s">
        <v>5</v>
      </c>
      <c r="K10" s="7" t="s">
        <v>10</v>
      </c>
      <c r="L10" s="7" t="s">
        <v>9</v>
      </c>
      <c r="M10" s="8" t="s">
        <v>13</v>
      </c>
    </row>
    <row r="11" spans="2:13" x14ac:dyDescent="0.2">
      <c r="B11" s="4">
        <v>20</v>
      </c>
      <c r="C11" s="4" t="s">
        <v>10</v>
      </c>
      <c r="D11" s="4" t="s">
        <v>7</v>
      </c>
      <c r="E11" s="4">
        <v>15</v>
      </c>
      <c r="F11" s="4">
        <v>5</v>
      </c>
      <c r="H11" s="35" t="s">
        <v>12</v>
      </c>
      <c r="I11" s="7" t="s">
        <v>7</v>
      </c>
      <c r="J11" s="9" t="s">
        <v>14</v>
      </c>
      <c r="K11" s="9" t="s">
        <v>15</v>
      </c>
      <c r="L11" s="9" t="s">
        <v>16</v>
      </c>
      <c r="M11" s="8">
        <v>60</v>
      </c>
    </row>
    <row r="12" spans="2:13" x14ac:dyDescent="0.2">
      <c r="B12" s="4">
        <v>30</v>
      </c>
      <c r="C12" s="4" t="s">
        <v>10</v>
      </c>
      <c r="D12" s="4" t="s">
        <v>8</v>
      </c>
      <c r="E12" s="4">
        <v>30</v>
      </c>
      <c r="F12" s="4">
        <v>0</v>
      </c>
      <c r="H12" s="36"/>
      <c r="I12" s="7" t="s">
        <v>6</v>
      </c>
      <c r="J12" s="9" t="s">
        <v>17</v>
      </c>
      <c r="K12" s="10" t="s">
        <v>18</v>
      </c>
      <c r="L12" s="11" t="s">
        <v>19</v>
      </c>
      <c r="M12" s="8">
        <v>60</v>
      </c>
    </row>
    <row r="13" spans="2:13" x14ac:dyDescent="0.2">
      <c r="H13" s="37"/>
      <c r="I13" s="7" t="s">
        <v>8</v>
      </c>
      <c r="J13" s="12" t="s">
        <v>15</v>
      </c>
      <c r="K13" s="12" t="s">
        <v>20</v>
      </c>
      <c r="L13" s="12" t="s">
        <v>21</v>
      </c>
      <c r="M13" s="8">
        <v>60</v>
      </c>
    </row>
    <row r="14" spans="2:13" x14ac:dyDescent="0.2">
      <c r="I14" s="8" t="s">
        <v>13</v>
      </c>
      <c r="J14" s="8">
        <v>60</v>
      </c>
      <c r="K14" s="8">
        <v>70</v>
      </c>
      <c r="L14" s="8">
        <v>50</v>
      </c>
      <c r="M14" s="8">
        <f>SUM(M11:M13)</f>
        <v>180</v>
      </c>
    </row>
    <row r="17" spans="2:5" x14ac:dyDescent="0.2">
      <c r="B17" s="13" t="s">
        <v>22</v>
      </c>
      <c r="C17" s="13" t="s">
        <v>11</v>
      </c>
      <c r="D17" s="13" t="s">
        <v>12</v>
      </c>
      <c r="E17" s="13" t="s">
        <v>23</v>
      </c>
    </row>
    <row r="18" spans="2:5" x14ac:dyDescent="0.2">
      <c r="B18" s="14" t="s">
        <v>24</v>
      </c>
      <c r="C18" s="14" t="s">
        <v>5</v>
      </c>
      <c r="D18" s="14" t="s">
        <v>6</v>
      </c>
      <c r="E18" s="14" t="s">
        <v>34</v>
      </c>
    </row>
    <row r="19" spans="2:5" x14ac:dyDescent="0.2">
      <c r="B19" s="14" t="s">
        <v>25</v>
      </c>
      <c r="C19" s="14" t="s">
        <v>10</v>
      </c>
      <c r="D19" s="14" t="s">
        <v>6</v>
      </c>
      <c r="E19" s="14" t="s">
        <v>34</v>
      </c>
    </row>
    <row r="20" spans="2:5" x14ac:dyDescent="0.2">
      <c r="B20" s="14" t="s">
        <v>26</v>
      </c>
      <c r="C20" s="14" t="s">
        <v>9</v>
      </c>
      <c r="D20" s="14" t="s">
        <v>8</v>
      </c>
      <c r="E20" s="14" t="s">
        <v>34</v>
      </c>
    </row>
    <row r="21" spans="2:5" x14ac:dyDescent="0.2">
      <c r="B21" s="14" t="s">
        <v>27</v>
      </c>
      <c r="C21" s="14" t="s">
        <v>5</v>
      </c>
      <c r="D21" s="14" t="s">
        <v>8</v>
      </c>
      <c r="E21" s="14" t="s">
        <v>35</v>
      </c>
    </row>
    <row r="22" spans="2:5" x14ac:dyDescent="0.2">
      <c r="B22" s="14" t="s">
        <v>28</v>
      </c>
      <c r="C22" s="14" t="s">
        <v>5</v>
      </c>
      <c r="D22" s="14" t="s">
        <v>7</v>
      </c>
      <c r="E22" s="14" t="s">
        <v>35</v>
      </c>
    </row>
    <row r="23" spans="2:5" x14ac:dyDescent="0.2">
      <c r="B23" s="14" t="s">
        <v>29</v>
      </c>
      <c r="C23" s="14" t="s">
        <v>9</v>
      </c>
      <c r="D23" s="14" t="s">
        <v>7</v>
      </c>
      <c r="E23" s="14" t="s">
        <v>34</v>
      </c>
    </row>
    <row r="24" spans="2:5" x14ac:dyDescent="0.2">
      <c r="B24" s="14" t="s">
        <v>30</v>
      </c>
      <c r="C24" s="14" t="s">
        <v>9</v>
      </c>
      <c r="D24" s="14" t="s">
        <v>6</v>
      </c>
      <c r="E24" s="14" t="s">
        <v>35</v>
      </c>
    </row>
    <row r="25" spans="2:5" x14ac:dyDescent="0.2">
      <c r="B25" s="14" t="s">
        <v>31</v>
      </c>
      <c r="C25" s="14" t="s">
        <v>10</v>
      </c>
      <c r="D25" s="14" t="s">
        <v>7</v>
      </c>
      <c r="E25" s="14" t="s">
        <v>35</v>
      </c>
    </row>
    <row r="26" spans="2:5" x14ac:dyDescent="0.2">
      <c r="B26" s="14" t="s">
        <v>32</v>
      </c>
      <c r="C26" s="14" t="s">
        <v>10</v>
      </c>
      <c r="D26" s="14" t="s">
        <v>8</v>
      </c>
      <c r="E26" s="14" t="s">
        <v>34</v>
      </c>
    </row>
    <row r="27" spans="2:5" x14ac:dyDescent="0.2">
      <c r="B27" s="14" t="s">
        <v>33</v>
      </c>
      <c r="C27" s="14" t="s">
        <v>9</v>
      </c>
      <c r="D27" s="14" t="s">
        <v>8</v>
      </c>
      <c r="E27" s="14" t="s">
        <v>35</v>
      </c>
    </row>
    <row r="28" spans="2:5" x14ac:dyDescent="0.2">
      <c r="B28" s="15" t="s">
        <v>36</v>
      </c>
      <c r="C28" s="15" t="s">
        <v>36</v>
      </c>
      <c r="D28" s="15" t="s">
        <v>36</v>
      </c>
      <c r="E28" s="15" t="s">
        <v>36</v>
      </c>
    </row>
  </sheetData>
  <mergeCells count="4">
    <mergeCell ref="J2:L2"/>
    <mergeCell ref="H4:H6"/>
    <mergeCell ref="H11:H13"/>
    <mergeCell ref="J9:L9"/>
  </mergeCells>
  <conditionalFormatting sqref="F18:F2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35D8-6BAC-4019-8F21-E37FE7439C6B}">
  <sheetPr codeName="Sheet2"/>
  <dimension ref="A1:D112"/>
  <sheetViews>
    <sheetView zoomScale="140" zoomScaleNormal="140" workbookViewId="0">
      <selection activeCell="G13" sqref="G13"/>
    </sheetView>
  </sheetViews>
  <sheetFormatPr defaultColWidth="9.28515625" defaultRowHeight="11.25" x14ac:dyDescent="0.25"/>
  <cols>
    <col min="1" max="1" width="4.42578125" style="18" bestFit="1" customWidth="1"/>
    <col min="2" max="2" width="9" style="18" customWidth="1"/>
    <col min="3" max="3" width="7.85546875" style="18" customWidth="1"/>
    <col min="4" max="4" width="11.5703125" style="18" customWidth="1"/>
    <col min="5" max="16384" width="9.28515625" style="18"/>
  </cols>
  <sheetData>
    <row r="1" spans="1:4" x14ac:dyDescent="0.25">
      <c r="A1" s="16" t="s">
        <v>37</v>
      </c>
      <c r="B1" s="20" t="s">
        <v>38</v>
      </c>
      <c r="C1" s="17" t="s">
        <v>11</v>
      </c>
      <c r="D1" s="17" t="s">
        <v>12</v>
      </c>
    </row>
    <row r="2" spans="1:4" x14ac:dyDescent="0.25">
      <c r="A2" s="16">
        <v>1</v>
      </c>
      <c r="B2" s="6" t="s">
        <v>35</v>
      </c>
      <c r="C2" s="19" t="s">
        <v>5</v>
      </c>
      <c r="D2" s="19" t="s">
        <v>8</v>
      </c>
    </row>
    <row r="3" spans="1:4" x14ac:dyDescent="0.25">
      <c r="A3" s="16">
        <v>2</v>
      </c>
      <c r="B3" s="6" t="s">
        <v>35</v>
      </c>
      <c r="C3" s="19" t="s">
        <v>9</v>
      </c>
      <c r="D3" s="19" t="s">
        <v>7</v>
      </c>
    </row>
    <row r="4" spans="1:4" x14ac:dyDescent="0.25">
      <c r="A4" s="16">
        <v>4</v>
      </c>
      <c r="B4" s="6" t="s">
        <v>34</v>
      </c>
      <c r="C4" s="19" t="s">
        <v>5</v>
      </c>
      <c r="D4" s="19" t="s">
        <v>8</v>
      </c>
    </row>
    <row r="5" spans="1:4" x14ac:dyDescent="0.25">
      <c r="A5" s="16">
        <v>8</v>
      </c>
      <c r="B5" s="6" t="s">
        <v>35</v>
      </c>
      <c r="C5" s="19" t="s">
        <v>10</v>
      </c>
      <c r="D5" s="19" t="s">
        <v>8</v>
      </c>
    </row>
    <row r="6" spans="1:4" x14ac:dyDescent="0.25">
      <c r="A6" s="16">
        <v>9</v>
      </c>
      <c r="B6" s="6" t="s">
        <v>34</v>
      </c>
      <c r="C6" s="19" t="s">
        <v>5</v>
      </c>
      <c r="D6" s="19" t="s">
        <v>8</v>
      </c>
    </row>
    <row r="7" spans="1:4" x14ac:dyDescent="0.25">
      <c r="A7" s="16">
        <v>10</v>
      </c>
      <c r="B7" s="6" t="s">
        <v>35</v>
      </c>
      <c r="C7" s="19" t="s">
        <v>5</v>
      </c>
      <c r="D7" s="19" t="s">
        <v>7</v>
      </c>
    </row>
    <row r="8" spans="1:4" x14ac:dyDescent="0.25">
      <c r="A8" s="16">
        <v>11</v>
      </c>
      <c r="B8" s="6" t="s">
        <v>34</v>
      </c>
      <c r="C8" s="19" t="s">
        <v>5</v>
      </c>
      <c r="D8" s="19" t="s">
        <v>8</v>
      </c>
    </row>
    <row r="9" spans="1:4" x14ac:dyDescent="0.25">
      <c r="A9" s="16">
        <v>16</v>
      </c>
      <c r="B9" s="6" t="s">
        <v>34</v>
      </c>
      <c r="C9" s="19" t="s">
        <v>10</v>
      </c>
      <c r="D9" s="19" t="s">
        <v>6</v>
      </c>
    </row>
    <row r="10" spans="1:4" x14ac:dyDescent="0.25">
      <c r="A10" s="16">
        <v>18</v>
      </c>
      <c r="B10" s="6" t="s">
        <v>35</v>
      </c>
      <c r="C10" s="19" t="s">
        <v>5</v>
      </c>
      <c r="D10" s="19" t="s">
        <v>7</v>
      </c>
    </row>
    <row r="11" spans="1:4" x14ac:dyDescent="0.25">
      <c r="A11" s="16">
        <v>21</v>
      </c>
      <c r="B11" s="6" t="s">
        <v>34</v>
      </c>
      <c r="C11" s="19" t="s">
        <v>10</v>
      </c>
      <c r="D11" s="19" t="s">
        <v>6</v>
      </c>
    </row>
    <row r="12" spans="1:4" x14ac:dyDescent="0.25">
      <c r="A12" s="16">
        <v>22</v>
      </c>
      <c r="B12" s="6" t="s">
        <v>35</v>
      </c>
      <c r="C12" s="19" t="s">
        <v>5</v>
      </c>
      <c r="D12" s="19" t="s">
        <v>8</v>
      </c>
    </row>
    <row r="13" spans="1:4" x14ac:dyDescent="0.25">
      <c r="A13" s="16">
        <v>25</v>
      </c>
      <c r="B13" s="6" t="s">
        <v>34</v>
      </c>
      <c r="C13" s="19" t="s">
        <v>5</v>
      </c>
      <c r="D13" s="19" t="s">
        <v>7</v>
      </c>
    </row>
    <row r="14" spans="1:4" x14ac:dyDescent="0.25">
      <c r="A14" s="16">
        <v>26</v>
      </c>
      <c r="B14" s="6" t="s">
        <v>35</v>
      </c>
      <c r="C14" s="19" t="s">
        <v>9</v>
      </c>
      <c r="D14" s="19" t="s">
        <v>8</v>
      </c>
    </row>
    <row r="15" spans="1:4" x14ac:dyDescent="0.25">
      <c r="A15" s="16">
        <v>27</v>
      </c>
      <c r="B15" s="6" t="s">
        <v>35</v>
      </c>
      <c r="C15" s="19" t="s">
        <v>5</v>
      </c>
      <c r="D15" s="19" t="s">
        <v>7</v>
      </c>
    </row>
    <row r="16" spans="1:4" x14ac:dyDescent="0.25">
      <c r="A16" s="16">
        <v>28</v>
      </c>
      <c r="B16" s="6" t="s">
        <v>35</v>
      </c>
      <c r="C16" s="19" t="s">
        <v>9</v>
      </c>
      <c r="D16" s="19" t="s">
        <v>8</v>
      </c>
    </row>
    <row r="17" spans="1:4" x14ac:dyDescent="0.25">
      <c r="A17" s="16">
        <v>30</v>
      </c>
      <c r="B17" s="6" t="s">
        <v>34</v>
      </c>
      <c r="C17" s="19" t="s">
        <v>5</v>
      </c>
      <c r="D17" s="19" t="s">
        <v>8</v>
      </c>
    </row>
    <row r="18" spans="1:4" x14ac:dyDescent="0.25">
      <c r="A18" s="16">
        <v>33</v>
      </c>
      <c r="B18" s="6" t="s">
        <v>34</v>
      </c>
      <c r="C18" s="19" t="s">
        <v>5</v>
      </c>
      <c r="D18" s="19" t="s">
        <v>6</v>
      </c>
    </row>
    <row r="19" spans="1:4" x14ac:dyDescent="0.25">
      <c r="A19" s="16">
        <v>34</v>
      </c>
      <c r="B19" s="6" t="s">
        <v>34</v>
      </c>
      <c r="C19" s="19" t="s">
        <v>9</v>
      </c>
      <c r="D19" s="19" t="s">
        <v>8</v>
      </c>
    </row>
    <row r="20" spans="1:4" x14ac:dyDescent="0.25">
      <c r="A20" s="16">
        <v>35</v>
      </c>
      <c r="B20" s="6" t="s">
        <v>35</v>
      </c>
      <c r="C20" s="19" t="s">
        <v>9</v>
      </c>
      <c r="D20" s="19" t="s">
        <v>8</v>
      </c>
    </row>
    <row r="21" spans="1:4" x14ac:dyDescent="0.25">
      <c r="A21" s="16">
        <v>36</v>
      </c>
      <c r="B21" s="6" t="s">
        <v>35</v>
      </c>
      <c r="C21" s="19" t="s">
        <v>10</v>
      </c>
      <c r="D21" s="19" t="s">
        <v>8</v>
      </c>
    </row>
    <row r="22" spans="1:4" x14ac:dyDescent="0.25">
      <c r="A22" s="16">
        <v>37</v>
      </c>
      <c r="B22" s="6" t="s">
        <v>35</v>
      </c>
      <c r="C22" s="19" t="s">
        <v>5</v>
      </c>
      <c r="D22" s="19" t="s">
        <v>8</v>
      </c>
    </row>
    <row r="23" spans="1:4" x14ac:dyDescent="0.25">
      <c r="A23" s="16">
        <v>38</v>
      </c>
      <c r="B23" s="6" t="s">
        <v>35</v>
      </c>
      <c r="C23" s="19" t="s">
        <v>5</v>
      </c>
      <c r="D23" s="19" t="s">
        <v>8</v>
      </c>
    </row>
    <row r="24" spans="1:4" x14ac:dyDescent="0.25">
      <c r="A24" s="16">
        <v>39</v>
      </c>
      <c r="B24" s="6" t="s">
        <v>35</v>
      </c>
      <c r="C24" s="19" t="s">
        <v>10</v>
      </c>
      <c r="D24" s="19" t="s">
        <v>6</v>
      </c>
    </row>
    <row r="25" spans="1:4" x14ac:dyDescent="0.25">
      <c r="A25" s="16">
        <v>40</v>
      </c>
      <c r="B25" s="6" t="s">
        <v>35</v>
      </c>
      <c r="C25" s="19" t="s">
        <v>5</v>
      </c>
      <c r="D25" s="19" t="s">
        <v>8</v>
      </c>
    </row>
    <row r="26" spans="1:4" x14ac:dyDescent="0.25">
      <c r="A26" s="16">
        <v>42</v>
      </c>
      <c r="B26" s="6" t="s">
        <v>35</v>
      </c>
      <c r="C26" s="19" t="s">
        <v>5</v>
      </c>
      <c r="D26" s="19" t="s">
        <v>8</v>
      </c>
    </row>
    <row r="27" spans="1:4" x14ac:dyDescent="0.25">
      <c r="A27" s="16">
        <v>44</v>
      </c>
      <c r="B27" s="6" t="s">
        <v>35</v>
      </c>
      <c r="C27" s="19" t="s">
        <v>10</v>
      </c>
      <c r="D27" s="19" t="s">
        <v>6</v>
      </c>
    </row>
    <row r="28" spans="1:4" x14ac:dyDescent="0.25">
      <c r="A28" s="16">
        <v>45</v>
      </c>
      <c r="B28" s="6" t="s">
        <v>34</v>
      </c>
      <c r="C28" s="19" t="s">
        <v>5</v>
      </c>
      <c r="D28" s="19" t="s">
        <v>6</v>
      </c>
    </row>
    <row r="29" spans="1:4" x14ac:dyDescent="0.25">
      <c r="A29" s="16">
        <v>47</v>
      </c>
      <c r="B29" s="6" t="s">
        <v>34</v>
      </c>
      <c r="C29" s="19" t="s">
        <v>10</v>
      </c>
      <c r="D29" s="19" t="s">
        <v>8</v>
      </c>
    </row>
    <row r="30" spans="1:4" x14ac:dyDescent="0.25">
      <c r="A30" s="16">
        <v>50</v>
      </c>
      <c r="B30" s="6" t="s">
        <v>35</v>
      </c>
      <c r="C30" s="19" t="s">
        <v>10</v>
      </c>
      <c r="D30" s="19" t="s">
        <v>6</v>
      </c>
    </row>
    <row r="31" spans="1:4" x14ac:dyDescent="0.25">
      <c r="A31" s="16">
        <v>51</v>
      </c>
      <c r="B31" s="6" t="s">
        <v>35</v>
      </c>
      <c r="C31" s="19" t="s">
        <v>10</v>
      </c>
      <c r="D31" s="19" t="s">
        <v>6</v>
      </c>
    </row>
    <row r="32" spans="1:4" x14ac:dyDescent="0.25">
      <c r="A32" s="16">
        <v>58</v>
      </c>
      <c r="B32" s="6" t="s">
        <v>35</v>
      </c>
      <c r="C32" s="19" t="s">
        <v>9</v>
      </c>
      <c r="D32" s="19" t="s">
        <v>6</v>
      </c>
    </row>
    <row r="33" spans="1:4" x14ac:dyDescent="0.25">
      <c r="A33" s="16">
        <v>60</v>
      </c>
      <c r="B33" s="6" t="s">
        <v>35</v>
      </c>
      <c r="C33" s="19" t="s">
        <v>9</v>
      </c>
      <c r="D33" s="19" t="s">
        <v>6</v>
      </c>
    </row>
    <row r="34" spans="1:4" x14ac:dyDescent="0.25">
      <c r="A34" s="16">
        <v>62</v>
      </c>
      <c r="B34" s="6" t="s">
        <v>34</v>
      </c>
      <c r="C34" s="19" t="s">
        <v>10</v>
      </c>
      <c r="D34" s="19" t="s">
        <v>8</v>
      </c>
    </row>
    <row r="35" spans="1:4" x14ac:dyDescent="0.25">
      <c r="A35" s="16">
        <v>65</v>
      </c>
      <c r="B35" s="6" t="s">
        <v>35</v>
      </c>
      <c r="C35" s="19" t="s">
        <v>9</v>
      </c>
      <c r="D35" s="19" t="s">
        <v>7</v>
      </c>
    </row>
    <row r="36" spans="1:4" x14ac:dyDescent="0.25">
      <c r="A36" s="16">
        <v>66</v>
      </c>
      <c r="B36" s="6" t="s">
        <v>34</v>
      </c>
      <c r="C36" s="19" t="s">
        <v>10</v>
      </c>
      <c r="D36" s="19" t="s">
        <v>7</v>
      </c>
    </row>
    <row r="37" spans="1:4" x14ac:dyDescent="0.25">
      <c r="A37" s="16">
        <v>67</v>
      </c>
      <c r="B37" s="6" t="s">
        <v>35</v>
      </c>
      <c r="C37" s="19" t="s">
        <v>10</v>
      </c>
      <c r="D37" s="19" t="s">
        <v>7</v>
      </c>
    </row>
    <row r="38" spans="1:4" x14ac:dyDescent="0.25">
      <c r="A38" s="16">
        <v>68</v>
      </c>
      <c r="B38" s="6" t="s">
        <v>34</v>
      </c>
      <c r="C38" s="19" t="s">
        <v>5</v>
      </c>
      <c r="D38" s="19" t="s">
        <v>6</v>
      </c>
    </row>
    <row r="39" spans="1:4" x14ac:dyDescent="0.25">
      <c r="A39" s="16">
        <v>69</v>
      </c>
      <c r="B39" s="6" t="s">
        <v>34</v>
      </c>
      <c r="C39" s="19" t="s">
        <v>9</v>
      </c>
      <c r="D39" s="19" t="s">
        <v>6</v>
      </c>
    </row>
    <row r="40" spans="1:4" x14ac:dyDescent="0.25">
      <c r="A40" s="16">
        <v>71</v>
      </c>
      <c r="B40" s="6" t="s">
        <v>34</v>
      </c>
      <c r="C40" s="19" t="s">
        <v>5</v>
      </c>
      <c r="D40" s="19" t="s">
        <v>7</v>
      </c>
    </row>
    <row r="41" spans="1:4" x14ac:dyDescent="0.25">
      <c r="A41" s="16">
        <v>72</v>
      </c>
      <c r="B41" s="6" t="s">
        <v>34</v>
      </c>
      <c r="C41" s="19" t="s">
        <v>5</v>
      </c>
      <c r="D41" s="19" t="s">
        <v>7</v>
      </c>
    </row>
    <row r="42" spans="1:4" x14ac:dyDescent="0.25">
      <c r="A42" s="16">
        <v>75</v>
      </c>
      <c r="B42" s="6" t="s">
        <v>34</v>
      </c>
      <c r="C42" s="19" t="s">
        <v>9</v>
      </c>
      <c r="D42" s="19" t="s">
        <v>6</v>
      </c>
    </row>
    <row r="43" spans="1:4" x14ac:dyDescent="0.25">
      <c r="A43" s="16">
        <v>76</v>
      </c>
      <c r="B43" s="6" t="s">
        <v>34</v>
      </c>
      <c r="C43" s="19" t="s">
        <v>10</v>
      </c>
      <c r="D43" s="19" t="s">
        <v>6</v>
      </c>
    </row>
    <row r="44" spans="1:4" x14ac:dyDescent="0.25">
      <c r="A44" s="16">
        <v>78</v>
      </c>
      <c r="B44" s="6" t="s">
        <v>35</v>
      </c>
      <c r="C44" s="19" t="s">
        <v>10</v>
      </c>
      <c r="D44" s="19" t="s">
        <v>6</v>
      </c>
    </row>
    <row r="45" spans="1:4" x14ac:dyDescent="0.25">
      <c r="A45" s="16">
        <v>81</v>
      </c>
      <c r="B45" s="6" t="s">
        <v>34</v>
      </c>
      <c r="C45" s="19" t="s">
        <v>5</v>
      </c>
      <c r="D45" s="19" t="s">
        <v>6</v>
      </c>
    </row>
    <row r="46" spans="1:4" x14ac:dyDescent="0.25">
      <c r="A46" s="16">
        <v>82</v>
      </c>
      <c r="B46" s="6" t="s">
        <v>34</v>
      </c>
      <c r="C46" s="19" t="s">
        <v>9</v>
      </c>
      <c r="D46" s="19" t="s">
        <v>7</v>
      </c>
    </row>
    <row r="47" spans="1:4" x14ac:dyDescent="0.25">
      <c r="A47" s="16">
        <v>84</v>
      </c>
      <c r="B47" s="6" t="s">
        <v>35</v>
      </c>
      <c r="C47" s="19" t="s">
        <v>9</v>
      </c>
      <c r="D47" s="19" t="s">
        <v>6</v>
      </c>
    </row>
    <row r="48" spans="1:4" x14ac:dyDescent="0.25">
      <c r="A48" s="16">
        <v>87</v>
      </c>
      <c r="B48" s="6" t="s">
        <v>35</v>
      </c>
      <c r="C48" s="19" t="s">
        <v>10</v>
      </c>
      <c r="D48" s="19" t="s">
        <v>6</v>
      </c>
    </row>
    <row r="49" spans="1:4" x14ac:dyDescent="0.25">
      <c r="A49" s="16">
        <v>88</v>
      </c>
      <c r="B49" s="6" t="s">
        <v>34</v>
      </c>
      <c r="C49" s="19" t="s">
        <v>9</v>
      </c>
      <c r="D49" s="19" t="s">
        <v>8</v>
      </c>
    </row>
    <row r="50" spans="1:4" x14ac:dyDescent="0.25">
      <c r="A50" s="16">
        <v>89</v>
      </c>
      <c r="B50" s="6" t="s">
        <v>34</v>
      </c>
      <c r="C50" s="19" t="s">
        <v>9</v>
      </c>
      <c r="D50" s="19" t="s">
        <v>6</v>
      </c>
    </row>
    <row r="51" spans="1:4" x14ac:dyDescent="0.25">
      <c r="A51" s="16">
        <v>91</v>
      </c>
      <c r="B51" s="6" t="s">
        <v>35</v>
      </c>
      <c r="C51" s="19" t="s">
        <v>9</v>
      </c>
      <c r="D51" s="19" t="s">
        <v>6</v>
      </c>
    </row>
    <row r="52" spans="1:4" x14ac:dyDescent="0.25">
      <c r="A52" s="16">
        <v>92</v>
      </c>
      <c r="B52" s="6" t="s">
        <v>35</v>
      </c>
      <c r="C52" s="19" t="s">
        <v>9</v>
      </c>
      <c r="D52" s="19" t="s">
        <v>6</v>
      </c>
    </row>
    <row r="53" spans="1:4" x14ac:dyDescent="0.25">
      <c r="A53" s="16">
        <v>93</v>
      </c>
      <c r="B53" s="6" t="s">
        <v>34</v>
      </c>
      <c r="C53" s="19" t="s">
        <v>9</v>
      </c>
      <c r="D53" s="19" t="s">
        <v>8</v>
      </c>
    </row>
    <row r="54" spans="1:4" x14ac:dyDescent="0.25">
      <c r="A54" s="16">
        <v>94</v>
      </c>
      <c r="B54" s="6" t="s">
        <v>34</v>
      </c>
      <c r="C54" s="19" t="s">
        <v>9</v>
      </c>
      <c r="D54" s="19" t="s">
        <v>6</v>
      </c>
    </row>
    <row r="55" spans="1:4" x14ac:dyDescent="0.25">
      <c r="A55" s="16">
        <v>95</v>
      </c>
      <c r="B55" s="6" t="s">
        <v>35</v>
      </c>
      <c r="C55" s="19" t="s">
        <v>5</v>
      </c>
      <c r="D55" s="19" t="s">
        <v>8</v>
      </c>
    </row>
    <row r="56" spans="1:4" x14ac:dyDescent="0.25">
      <c r="A56" s="16">
        <v>96</v>
      </c>
      <c r="B56" s="6" t="s">
        <v>34</v>
      </c>
      <c r="C56" s="19" t="s">
        <v>10</v>
      </c>
      <c r="D56" s="19" t="s">
        <v>8</v>
      </c>
    </row>
    <row r="57" spans="1:4" x14ac:dyDescent="0.25">
      <c r="A57" s="16">
        <v>99</v>
      </c>
      <c r="B57" s="6" t="s">
        <v>35</v>
      </c>
      <c r="C57" s="19" t="s">
        <v>5</v>
      </c>
      <c r="D57" s="19" t="s">
        <v>6</v>
      </c>
    </row>
    <row r="58" spans="1:4" x14ac:dyDescent="0.25">
      <c r="A58" s="16">
        <v>101</v>
      </c>
      <c r="B58" s="6" t="s">
        <v>35</v>
      </c>
      <c r="C58" s="19" t="s">
        <v>5</v>
      </c>
      <c r="D58" s="19" t="s">
        <v>8</v>
      </c>
    </row>
    <row r="59" spans="1:4" x14ac:dyDescent="0.25">
      <c r="A59" s="16">
        <v>102</v>
      </c>
      <c r="B59" s="6" t="s">
        <v>35</v>
      </c>
      <c r="C59" s="19" t="s">
        <v>5</v>
      </c>
      <c r="D59" s="19" t="s">
        <v>8</v>
      </c>
    </row>
    <row r="60" spans="1:4" x14ac:dyDescent="0.25">
      <c r="A60" s="16">
        <v>103</v>
      </c>
      <c r="B60" s="6" t="s">
        <v>34</v>
      </c>
      <c r="C60" s="19" t="s">
        <v>10</v>
      </c>
      <c r="D60" s="19" t="s">
        <v>6</v>
      </c>
    </row>
    <row r="61" spans="1:4" x14ac:dyDescent="0.25">
      <c r="A61" s="16">
        <v>104</v>
      </c>
      <c r="B61" s="6" t="s">
        <v>34</v>
      </c>
      <c r="C61" s="19" t="s">
        <v>9</v>
      </c>
      <c r="D61" s="19" t="s">
        <v>8</v>
      </c>
    </row>
    <row r="62" spans="1:4" x14ac:dyDescent="0.25">
      <c r="A62" s="16">
        <v>105</v>
      </c>
      <c r="B62" s="6" t="s">
        <v>34</v>
      </c>
      <c r="C62" s="19" t="s">
        <v>5</v>
      </c>
      <c r="D62" s="19" t="s">
        <v>8</v>
      </c>
    </row>
    <row r="63" spans="1:4" x14ac:dyDescent="0.25">
      <c r="A63" s="16">
        <v>106</v>
      </c>
      <c r="B63" s="6" t="s">
        <v>35</v>
      </c>
      <c r="C63" s="19" t="s">
        <v>9</v>
      </c>
      <c r="D63" s="19" t="s">
        <v>6</v>
      </c>
    </row>
    <row r="64" spans="1:4" x14ac:dyDescent="0.25">
      <c r="A64" s="16">
        <v>107</v>
      </c>
      <c r="B64" s="6" t="s">
        <v>34</v>
      </c>
      <c r="C64" s="19" t="s">
        <v>10</v>
      </c>
      <c r="D64" s="19" t="s">
        <v>8</v>
      </c>
    </row>
    <row r="65" spans="1:4" x14ac:dyDescent="0.25">
      <c r="A65" s="16">
        <v>110</v>
      </c>
      <c r="B65" s="6" t="s">
        <v>35</v>
      </c>
      <c r="C65" s="19" t="s">
        <v>10</v>
      </c>
      <c r="D65" s="19" t="s">
        <v>7</v>
      </c>
    </row>
    <row r="66" spans="1:4" x14ac:dyDescent="0.25">
      <c r="A66" s="16">
        <v>111</v>
      </c>
      <c r="B66" s="6" t="s">
        <v>34</v>
      </c>
      <c r="C66" s="19" t="s">
        <v>5</v>
      </c>
      <c r="D66" s="19" t="s">
        <v>7</v>
      </c>
    </row>
    <row r="67" spans="1:4" x14ac:dyDescent="0.25">
      <c r="A67" s="16">
        <v>112</v>
      </c>
      <c r="B67" s="6" t="s">
        <v>35</v>
      </c>
      <c r="C67" s="19" t="s">
        <v>5</v>
      </c>
      <c r="D67" s="19" t="s">
        <v>8</v>
      </c>
    </row>
    <row r="68" spans="1:4" x14ac:dyDescent="0.25">
      <c r="A68" s="16">
        <v>113</v>
      </c>
      <c r="B68" s="6" t="s">
        <v>34</v>
      </c>
      <c r="C68" s="19" t="s">
        <v>5</v>
      </c>
      <c r="D68" s="19" t="s">
        <v>6</v>
      </c>
    </row>
    <row r="69" spans="1:4" x14ac:dyDescent="0.25">
      <c r="A69" s="16">
        <v>114</v>
      </c>
      <c r="B69" s="6" t="s">
        <v>34</v>
      </c>
      <c r="C69" s="19" t="s">
        <v>9</v>
      </c>
      <c r="D69" s="19" t="s">
        <v>8</v>
      </c>
    </row>
    <row r="70" spans="1:4" x14ac:dyDescent="0.25">
      <c r="A70" s="16">
        <v>115</v>
      </c>
      <c r="B70" s="6" t="s">
        <v>34</v>
      </c>
      <c r="C70" s="19" t="s">
        <v>5</v>
      </c>
      <c r="D70" s="19" t="s">
        <v>8</v>
      </c>
    </row>
    <row r="71" spans="1:4" x14ac:dyDescent="0.25">
      <c r="A71" s="16">
        <v>116</v>
      </c>
      <c r="B71" s="6" t="s">
        <v>34</v>
      </c>
      <c r="C71" s="19" t="s">
        <v>10</v>
      </c>
      <c r="D71" s="19" t="s">
        <v>6</v>
      </c>
    </row>
    <row r="72" spans="1:4" x14ac:dyDescent="0.25">
      <c r="A72" s="16">
        <v>119</v>
      </c>
      <c r="B72" s="6" t="s">
        <v>34</v>
      </c>
      <c r="C72" s="19" t="s">
        <v>5</v>
      </c>
      <c r="D72" s="19" t="s">
        <v>7</v>
      </c>
    </row>
    <row r="73" spans="1:4" x14ac:dyDescent="0.25">
      <c r="A73" s="16">
        <v>121</v>
      </c>
      <c r="B73" s="6" t="s">
        <v>34</v>
      </c>
      <c r="C73" s="19" t="s">
        <v>9</v>
      </c>
      <c r="D73" s="19" t="s">
        <v>7</v>
      </c>
    </row>
    <row r="74" spans="1:4" x14ac:dyDescent="0.25">
      <c r="A74" s="16">
        <v>122</v>
      </c>
      <c r="B74" s="6" t="s">
        <v>35</v>
      </c>
      <c r="C74" s="19" t="s">
        <v>10</v>
      </c>
      <c r="D74" s="19" t="s">
        <v>7</v>
      </c>
    </row>
    <row r="75" spans="1:4" x14ac:dyDescent="0.25">
      <c r="A75" s="16">
        <v>124</v>
      </c>
      <c r="B75" s="6" t="s">
        <v>35</v>
      </c>
      <c r="C75" s="19" t="s">
        <v>5</v>
      </c>
      <c r="D75" s="19" t="s">
        <v>6</v>
      </c>
    </row>
    <row r="76" spans="1:4" x14ac:dyDescent="0.25">
      <c r="A76" s="16">
        <v>125</v>
      </c>
      <c r="B76" s="6" t="s">
        <v>34</v>
      </c>
      <c r="C76" s="19" t="s">
        <v>9</v>
      </c>
      <c r="D76" s="19" t="s">
        <v>8</v>
      </c>
    </row>
    <row r="77" spans="1:4" x14ac:dyDescent="0.25">
      <c r="A77" s="16">
        <v>126</v>
      </c>
      <c r="B77" s="6" t="s">
        <v>34</v>
      </c>
      <c r="C77" s="19" t="s">
        <v>5</v>
      </c>
      <c r="D77" s="19" t="s">
        <v>6</v>
      </c>
    </row>
    <row r="78" spans="1:4" x14ac:dyDescent="0.25">
      <c r="A78" s="16">
        <v>129</v>
      </c>
      <c r="B78" s="6" t="s">
        <v>34</v>
      </c>
      <c r="C78" s="19" t="s">
        <v>5</v>
      </c>
      <c r="D78" s="19" t="s">
        <v>7</v>
      </c>
    </row>
    <row r="79" spans="1:4" x14ac:dyDescent="0.25">
      <c r="A79" s="16">
        <v>130</v>
      </c>
      <c r="B79" s="6" t="s">
        <v>35</v>
      </c>
      <c r="C79" s="19" t="s">
        <v>9</v>
      </c>
      <c r="D79" s="19" t="s">
        <v>6</v>
      </c>
    </row>
    <row r="80" spans="1:4" x14ac:dyDescent="0.25">
      <c r="A80" s="16">
        <v>134</v>
      </c>
      <c r="B80" s="6" t="s">
        <v>35</v>
      </c>
      <c r="C80" s="19" t="s">
        <v>5</v>
      </c>
      <c r="D80" s="19" t="s">
        <v>7</v>
      </c>
    </row>
    <row r="81" spans="1:4" x14ac:dyDescent="0.25">
      <c r="A81" s="16">
        <v>135</v>
      </c>
      <c r="B81" s="6" t="s">
        <v>35</v>
      </c>
      <c r="C81" s="19" t="s">
        <v>5</v>
      </c>
      <c r="D81" s="19" t="s">
        <v>8</v>
      </c>
    </row>
    <row r="82" spans="1:4" x14ac:dyDescent="0.25">
      <c r="A82" s="16">
        <v>137</v>
      </c>
      <c r="B82" s="6" t="s">
        <v>35</v>
      </c>
      <c r="C82" s="19" t="s">
        <v>5</v>
      </c>
      <c r="D82" s="19" t="s">
        <v>6</v>
      </c>
    </row>
    <row r="83" spans="1:4" x14ac:dyDescent="0.25">
      <c r="A83" s="16">
        <v>138</v>
      </c>
      <c r="B83" s="6" t="s">
        <v>35</v>
      </c>
      <c r="C83" s="19" t="s">
        <v>10</v>
      </c>
      <c r="D83" s="19" t="s">
        <v>6</v>
      </c>
    </row>
    <row r="84" spans="1:4" x14ac:dyDescent="0.25">
      <c r="A84" s="16">
        <v>140</v>
      </c>
      <c r="B84" s="6" t="s">
        <v>34</v>
      </c>
      <c r="C84" s="19" t="s">
        <v>9</v>
      </c>
      <c r="D84" s="19" t="s">
        <v>6</v>
      </c>
    </row>
    <row r="85" spans="1:4" x14ac:dyDescent="0.25">
      <c r="A85" s="16">
        <v>142</v>
      </c>
      <c r="B85" s="6" t="s">
        <v>34</v>
      </c>
      <c r="C85" s="19" t="s">
        <v>10</v>
      </c>
      <c r="D85" s="19" t="s">
        <v>7</v>
      </c>
    </row>
    <row r="86" spans="1:4" x14ac:dyDescent="0.25">
      <c r="A86" s="16">
        <v>145</v>
      </c>
      <c r="B86" s="6" t="s">
        <v>34</v>
      </c>
      <c r="C86" s="19" t="s">
        <v>9</v>
      </c>
      <c r="D86" s="19" t="s">
        <v>8</v>
      </c>
    </row>
    <row r="87" spans="1:4" x14ac:dyDescent="0.25">
      <c r="A87" s="16">
        <v>146</v>
      </c>
      <c r="B87" s="6" t="s">
        <v>34</v>
      </c>
      <c r="C87" s="19" t="s">
        <v>5</v>
      </c>
      <c r="D87" s="19" t="s">
        <v>8</v>
      </c>
    </row>
    <row r="88" spans="1:4" x14ac:dyDescent="0.25">
      <c r="A88" s="16">
        <v>148</v>
      </c>
      <c r="B88" s="6" t="s">
        <v>34</v>
      </c>
      <c r="C88" s="19" t="s">
        <v>9</v>
      </c>
      <c r="D88" s="19" t="s">
        <v>6</v>
      </c>
    </row>
    <row r="89" spans="1:4" x14ac:dyDescent="0.25">
      <c r="A89" s="16">
        <v>150</v>
      </c>
      <c r="B89" s="6" t="s">
        <v>35</v>
      </c>
      <c r="C89" s="19" t="s">
        <v>9</v>
      </c>
      <c r="D89" s="19" t="s">
        <v>6</v>
      </c>
    </row>
    <row r="90" spans="1:4" x14ac:dyDescent="0.25">
      <c r="A90" s="16">
        <v>151</v>
      </c>
      <c r="B90" s="6" t="s">
        <v>34</v>
      </c>
      <c r="C90" s="19" t="s">
        <v>5</v>
      </c>
      <c r="D90" s="19" t="s">
        <v>8</v>
      </c>
    </row>
    <row r="91" spans="1:4" x14ac:dyDescent="0.25">
      <c r="A91" s="16">
        <v>156</v>
      </c>
      <c r="B91" s="6" t="s">
        <v>35</v>
      </c>
      <c r="C91" s="19" t="s">
        <v>10</v>
      </c>
      <c r="D91" s="19" t="s">
        <v>6</v>
      </c>
    </row>
    <row r="92" spans="1:4" x14ac:dyDescent="0.25">
      <c r="A92" s="16">
        <v>157</v>
      </c>
      <c r="B92" s="6" t="s">
        <v>34</v>
      </c>
      <c r="C92" s="19" t="s">
        <v>5</v>
      </c>
      <c r="D92" s="19" t="s">
        <v>7</v>
      </c>
    </row>
    <row r="93" spans="1:4" x14ac:dyDescent="0.25">
      <c r="A93" s="16">
        <v>158</v>
      </c>
      <c r="B93" s="6" t="s">
        <v>34</v>
      </c>
      <c r="C93" s="19" t="s">
        <v>5</v>
      </c>
      <c r="D93" s="19" t="s">
        <v>8</v>
      </c>
    </row>
    <row r="94" spans="1:4" x14ac:dyDescent="0.25">
      <c r="A94" s="16">
        <v>159</v>
      </c>
      <c r="B94" s="6" t="s">
        <v>35</v>
      </c>
      <c r="C94" s="19" t="s">
        <v>5</v>
      </c>
      <c r="D94" s="19" t="s">
        <v>8</v>
      </c>
    </row>
    <row r="95" spans="1:4" x14ac:dyDescent="0.25">
      <c r="A95" s="16">
        <v>160</v>
      </c>
      <c r="B95" s="6" t="s">
        <v>34</v>
      </c>
      <c r="C95" s="19" t="s">
        <v>10</v>
      </c>
      <c r="D95" s="19" t="s">
        <v>8</v>
      </c>
    </row>
    <row r="96" spans="1:4" x14ac:dyDescent="0.25">
      <c r="A96" s="16">
        <v>161</v>
      </c>
      <c r="B96" s="6" t="s">
        <v>35</v>
      </c>
      <c r="C96" s="19" t="s">
        <v>10</v>
      </c>
      <c r="D96" s="19" t="s">
        <v>6</v>
      </c>
    </row>
    <row r="97" spans="1:4" x14ac:dyDescent="0.25">
      <c r="A97" s="16">
        <v>162</v>
      </c>
      <c r="B97" s="6" t="s">
        <v>34</v>
      </c>
      <c r="C97" s="19" t="s">
        <v>9</v>
      </c>
      <c r="D97" s="19" t="s">
        <v>8</v>
      </c>
    </row>
    <row r="98" spans="1:4" x14ac:dyDescent="0.25">
      <c r="A98" s="16">
        <v>163</v>
      </c>
      <c r="B98" s="6" t="s">
        <v>35</v>
      </c>
      <c r="C98" s="19" t="s">
        <v>5</v>
      </c>
      <c r="D98" s="19" t="s">
        <v>8</v>
      </c>
    </row>
    <row r="99" spans="1:4" x14ac:dyDescent="0.25">
      <c r="A99" s="16">
        <v>164</v>
      </c>
      <c r="B99" s="6" t="s">
        <v>35</v>
      </c>
      <c r="C99" s="19" t="s">
        <v>9</v>
      </c>
      <c r="D99" s="19" t="s">
        <v>8</v>
      </c>
    </row>
    <row r="100" spans="1:4" x14ac:dyDescent="0.25">
      <c r="A100" s="16">
        <v>166</v>
      </c>
      <c r="B100" s="6" t="s">
        <v>35</v>
      </c>
      <c r="C100" s="19" t="s">
        <v>10</v>
      </c>
      <c r="D100" s="19" t="s">
        <v>8</v>
      </c>
    </row>
    <row r="101" spans="1:4" x14ac:dyDescent="0.25">
      <c r="A101" s="16">
        <v>167</v>
      </c>
      <c r="B101" s="6" t="s">
        <v>35</v>
      </c>
      <c r="C101" s="19" t="s">
        <v>9</v>
      </c>
      <c r="D101" s="19" t="s">
        <v>8</v>
      </c>
    </row>
    <row r="102" spans="1:4" x14ac:dyDescent="0.25">
      <c r="A102" s="16">
        <v>168</v>
      </c>
      <c r="B102" s="6" t="s">
        <v>35</v>
      </c>
      <c r="C102" s="19" t="s">
        <v>5</v>
      </c>
      <c r="D102" s="19" t="s">
        <v>8</v>
      </c>
    </row>
    <row r="103" spans="1:4" x14ac:dyDescent="0.25">
      <c r="A103" s="16">
        <v>170</v>
      </c>
      <c r="B103" s="6" t="s">
        <v>34</v>
      </c>
      <c r="C103" s="19" t="s">
        <v>5</v>
      </c>
      <c r="D103" s="19" t="s">
        <v>8</v>
      </c>
    </row>
    <row r="104" spans="1:4" x14ac:dyDescent="0.25">
      <c r="A104" s="16">
        <v>171</v>
      </c>
      <c r="B104" s="6" t="s">
        <v>35</v>
      </c>
      <c r="C104" s="19" t="s">
        <v>5</v>
      </c>
      <c r="D104" s="19" t="s">
        <v>8</v>
      </c>
    </row>
    <row r="105" spans="1:4" x14ac:dyDescent="0.25">
      <c r="A105" s="16">
        <v>172</v>
      </c>
      <c r="B105" s="6" t="s">
        <v>34</v>
      </c>
      <c r="C105" s="19" t="s">
        <v>10</v>
      </c>
      <c r="D105" s="19" t="s">
        <v>6</v>
      </c>
    </row>
    <row r="106" spans="1:4" x14ac:dyDescent="0.25">
      <c r="A106" s="16">
        <v>173</v>
      </c>
      <c r="B106" s="6" t="s">
        <v>35</v>
      </c>
      <c r="C106" s="19" t="s">
        <v>10</v>
      </c>
      <c r="D106" s="19" t="s">
        <v>8</v>
      </c>
    </row>
    <row r="107" spans="1:4" x14ac:dyDescent="0.25">
      <c r="A107" s="16">
        <v>174</v>
      </c>
      <c r="B107" s="6" t="s">
        <v>35</v>
      </c>
      <c r="C107" s="19" t="s">
        <v>5</v>
      </c>
      <c r="D107" s="19" t="s">
        <v>6</v>
      </c>
    </row>
    <row r="108" spans="1:4" x14ac:dyDescent="0.25">
      <c r="A108" s="16">
        <v>176</v>
      </c>
      <c r="B108" s="6" t="s">
        <v>34</v>
      </c>
      <c r="C108" s="19" t="s">
        <v>10</v>
      </c>
      <c r="D108" s="19" t="s">
        <v>6</v>
      </c>
    </row>
    <row r="109" spans="1:4" x14ac:dyDescent="0.25">
      <c r="A109" s="16">
        <v>177</v>
      </c>
      <c r="B109" s="6" t="s">
        <v>35</v>
      </c>
      <c r="C109" s="19" t="s">
        <v>5</v>
      </c>
      <c r="D109" s="19" t="s">
        <v>7</v>
      </c>
    </row>
    <row r="110" spans="1:4" x14ac:dyDescent="0.25">
      <c r="A110" s="16">
        <v>178</v>
      </c>
      <c r="B110" s="6" t="s">
        <v>34</v>
      </c>
      <c r="C110" s="19" t="s">
        <v>9</v>
      </c>
      <c r="D110" s="19" t="s">
        <v>7</v>
      </c>
    </row>
    <row r="111" spans="1:4" x14ac:dyDescent="0.25">
      <c r="A111" s="16">
        <v>179</v>
      </c>
      <c r="B111" s="6" t="s">
        <v>35</v>
      </c>
      <c r="C111" s="19" t="s">
        <v>10</v>
      </c>
      <c r="D111" s="19" t="s">
        <v>8</v>
      </c>
    </row>
    <row r="112" spans="1:4" x14ac:dyDescent="0.25">
      <c r="A112" s="16">
        <v>180</v>
      </c>
      <c r="B112" s="6" t="s">
        <v>35</v>
      </c>
      <c r="C112" s="19" t="s">
        <v>9</v>
      </c>
      <c r="D112" s="19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9A6A-1CFB-4427-9BF3-AEA03C588C40}">
  <sheetPr codeName="Sheet3"/>
  <dimension ref="A1:E17"/>
  <sheetViews>
    <sheetView zoomScale="140" zoomScaleNormal="140" workbookViewId="0">
      <selection activeCell="C3" sqref="C3"/>
    </sheetView>
  </sheetViews>
  <sheetFormatPr defaultRowHeight="12.75" x14ac:dyDescent="0.2"/>
  <cols>
    <col min="1" max="16384" width="9.140625" style="2"/>
  </cols>
  <sheetData>
    <row r="1" spans="1:5" ht="15" customHeight="1" x14ac:dyDescent="0.2">
      <c r="A1" s="38" t="s">
        <v>34</v>
      </c>
      <c r="B1" s="38"/>
      <c r="C1" s="39" t="s">
        <v>12</v>
      </c>
      <c r="D1" s="39"/>
      <c r="E1" s="39"/>
    </row>
    <row r="2" spans="1:5" x14ac:dyDescent="0.2">
      <c r="A2" s="38"/>
      <c r="B2" s="38"/>
      <c r="C2" s="21" t="s">
        <v>7</v>
      </c>
      <c r="D2" s="21" t="s">
        <v>8</v>
      </c>
      <c r="E2" s="21" t="s">
        <v>6</v>
      </c>
    </row>
    <row r="3" spans="1:5" x14ac:dyDescent="0.2">
      <c r="A3" s="40" t="s">
        <v>11</v>
      </c>
      <c r="B3" s="21" t="s">
        <v>5</v>
      </c>
      <c r="C3" s="22">
        <f>COUNTIFS('Raw Data'!$C:$C,Transformed!$B3,'Raw Data'!$D:$D,Transformed!C$2,'Raw Data'!$B:$B,"Y")</f>
        <v>7</v>
      </c>
      <c r="D3" s="22">
        <f>COUNTIFS('Raw Data'!$C:$C,Transformed!$B3,'Raw Data'!$D:$D,Transformed!D$2,'Raw Data'!$B:$B,"Y")</f>
        <v>10</v>
      </c>
      <c r="E3" s="22">
        <f>COUNTIFS('Raw Data'!$C:$C,Transformed!$B3,'Raw Data'!$D:$D,Transformed!E$2,'Raw Data'!$B:$B,"Y")</f>
        <v>6</v>
      </c>
    </row>
    <row r="4" spans="1:5" x14ac:dyDescent="0.2">
      <c r="A4" s="40"/>
      <c r="B4" s="21" t="s">
        <v>9</v>
      </c>
      <c r="C4" s="22">
        <f>COUNTIFS('Raw Data'!$C:$C,Transformed!$B4,'Raw Data'!$D:$D,Transformed!C$2,'Raw Data'!$B:$B,"Y")</f>
        <v>3</v>
      </c>
      <c r="D4" s="22">
        <f>COUNTIFS('Raw Data'!$C:$C,Transformed!$B4,'Raw Data'!$D:$D,Transformed!D$2,'Raw Data'!$B:$B,"Y")</f>
        <v>8</v>
      </c>
      <c r="E4" s="22">
        <f>COUNTIFS('Raw Data'!$C:$C,Transformed!$B4,'Raw Data'!$D:$D,Transformed!E$2,'Raw Data'!$B:$B,"Y")</f>
        <v>6</v>
      </c>
    </row>
    <row r="5" spans="1:5" x14ac:dyDescent="0.2">
      <c r="A5" s="40"/>
      <c r="B5" s="21" t="s">
        <v>10</v>
      </c>
      <c r="C5" s="22">
        <f>COUNTIFS('Raw Data'!$C:$C,Transformed!$B5,'Raw Data'!$D:$D,Transformed!C$2,'Raw Data'!$B:$B,"Y")</f>
        <v>2</v>
      </c>
      <c r="D5" s="22">
        <f>COUNTIFS('Raw Data'!$C:$C,Transformed!$B5,'Raw Data'!$D:$D,Transformed!D$2,'Raw Data'!$B:$B,"Y")</f>
        <v>5</v>
      </c>
      <c r="E5" s="22">
        <f>COUNTIFS('Raw Data'!$C:$C,Transformed!$B5,'Raw Data'!$D:$D,Transformed!E$2,'Raw Data'!$B:$B,"Y")</f>
        <v>7</v>
      </c>
    </row>
    <row r="7" spans="1:5" x14ac:dyDescent="0.2">
      <c r="A7" s="38" t="s">
        <v>35</v>
      </c>
      <c r="B7" s="38"/>
      <c r="C7" s="39" t="s">
        <v>12</v>
      </c>
      <c r="D7" s="39"/>
      <c r="E7" s="39"/>
    </row>
    <row r="8" spans="1:5" x14ac:dyDescent="0.2">
      <c r="A8" s="38"/>
      <c r="B8" s="38"/>
      <c r="C8" s="21" t="s">
        <v>7</v>
      </c>
      <c r="D8" s="21" t="s">
        <v>8</v>
      </c>
      <c r="E8" s="21" t="s">
        <v>6</v>
      </c>
    </row>
    <row r="9" spans="1:5" x14ac:dyDescent="0.2">
      <c r="A9" s="40" t="s">
        <v>11</v>
      </c>
      <c r="B9" s="21" t="s">
        <v>5</v>
      </c>
      <c r="C9" s="22">
        <f>COUNTIFS('Raw Data'!$C:$C,Transformed!$B9,'Raw Data'!$D:$D,Transformed!C$2,'Raw Data'!$B:$B,"N")</f>
        <v>5</v>
      </c>
      <c r="D9" s="22">
        <f>COUNTIFS('Raw Data'!$C:$C,Transformed!$B9,'Raw Data'!$D:$D,Transformed!D$2,'Raw Data'!$B:$B,"N")</f>
        <v>15</v>
      </c>
      <c r="E9" s="22">
        <f>COUNTIFS('Raw Data'!$C:$C,Transformed!$B9,'Raw Data'!$D:$D,Transformed!E$2,'Raw Data'!$B:$B,"N")</f>
        <v>4</v>
      </c>
    </row>
    <row r="10" spans="1:5" x14ac:dyDescent="0.2">
      <c r="A10" s="40"/>
      <c r="B10" s="21" t="s">
        <v>9</v>
      </c>
      <c r="C10" s="22">
        <f>COUNTIFS('Raw Data'!$C:$C,Transformed!$B10,'Raw Data'!$D:$D,Transformed!C$2,'Raw Data'!$B:$B,"N")</f>
        <v>2</v>
      </c>
      <c r="D10" s="22">
        <f>COUNTIFS('Raw Data'!$C:$C,Transformed!$B10,'Raw Data'!$D:$D,Transformed!D$2,'Raw Data'!$B:$B,"N")</f>
        <v>6</v>
      </c>
      <c r="E10" s="22">
        <f>COUNTIFS('Raw Data'!$C:$C,Transformed!$B10,'Raw Data'!$D:$D,Transformed!E$2,'Raw Data'!$B:$B,"N")</f>
        <v>8</v>
      </c>
    </row>
    <row r="11" spans="1:5" x14ac:dyDescent="0.2">
      <c r="A11" s="40"/>
      <c r="B11" s="21" t="s">
        <v>10</v>
      </c>
      <c r="C11" s="22">
        <f>COUNTIFS('Raw Data'!$C:$C,Transformed!$B11,'Raw Data'!$D:$D,Transformed!C$2,'Raw Data'!$B:$B,"N")</f>
        <v>3</v>
      </c>
      <c r="D11" s="22">
        <f>COUNTIFS('Raw Data'!$C:$C,Transformed!$B11,'Raw Data'!$D:$D,Transformed!D$2,'Raw Data'!$B:$B,"N")</f>
        <v>5</v>
      </c>
      <c r="E11" s="22">
        <f>COUNTIFS('Raw Data'!$C:$C,Transformed!$B11,'Raw Data'!$D:$D,Transformed!E$2,'Raw Data'!$B:$B,"N")</f>
        <v>9</v>
      </c>
    </row>
    <row r="13" spans="1:5" x14ac:dyDescent="0.2">
      <c r="A13" s="38" t="s">
        <v>13</v>
      </c>
      <c r="B13" s="38"/>
      <c r="C13" s="39" t="s">
        <v>12</v>
      </c>
      <c r="D13" s="39"/>
      <c r="E13" s="39"/>
    </row>
    <row r="14" spans="1:5" x14ac:dyDescent="0.2">
      <c r="A14" s="38"/>
      <c r="B14" s="38"/>
      <c r="C14" s="21" t="s">
        <v>7</v>
      </c>
      <c r="D14" s="21" t="s">
        <v>8</v>
      </c>
      <c r="E14" s="21" t="s">
        <v>6</v>
      </c>
    </row>
    <row r="15" spans="1:5" x14ac:dyDescent="0.2">
      <c r="A15" s="40" t="s">
        <v>11</v>
      </c>
      <c r="B15" s="21" t="s">
        <v>5</v>
      </c>
      <c r="C15" s="22">
        <f>SUM(C9,C3)</f>
        <v>12</v>
      </c>
      <c r="D15" s="22">
        <f t="shared" ref="D15:E15" si="0">SUM(D9,D3)</f>
        <v>25</v>
      </c>
      <c r="E15" s="22">
        <f t="shared" si="0"/>
        <v>10</v>
      </c>
    </row>
    <row r="16" spans="1:5" x14ac:dyDescent="0.2">
      <c r="A16" s="40"/>
      <c r="B16" s="21" t="s">
        <v>9</v>
      </c>
      <c r="C16" s="22">
        <f t="shared" ref="C16:E16" si="1">SUM(C10,C4)</f>
        <v>5</v>
      </c>
      <c r="D16" s="22">
        <f t="shared" si="1"/>
        <v>14</v>
      </c>
      <c r="E16" s="22">
        <f t="shared" si="1"/>
        <v>14</v>
      </c>
    </row>
    <row r="17" spans="1:5" x14ac:dyDescent="0.2">
      <c r="A17" s="40"/>
      <c r="B17" s="21" t="s">
        <v>10</v>
      </c>
      <c r="C17" s="22">
        <f t="shared" ref="C17:E17" si="2">SUM(C11,C5)</f>
        <v>5</v>
      </c>
      <c r="D17" s="22">
        <f t="shared" si="2"/>
        <v>10</v>
      </c>
      <c r="E17" s="22">
        <f t="shared" si="2"/>
        <v>16</v>
      </c>
    </row>
  </sheetData>
  <mergeCells count="9">
    <mergeCell ref="A13:B14"/>
    <mergeCell ref="C13:E13"/>
    <mergeCell ref="A15:A17"/>
    <mergeCell ref="A1:B2"/>
    <mergeCell ref="A3:A5"/>
    <mergeCell ref="C1:E1"/>
    <mergeCell ref="A7:B8"/>
    <mergeCell ref="C7:E7"/>
    <mergeCell ref="A9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76AD-290F-480D-BC9E-A5184C94BB0C}">
  <sheetPr codeName="Sheet4"/>
  <dimension ref="A1:F23"/>
  <sheetViews>
    <sheetView topLeftCell="A4" zoomScale="120" zoomScaleNormal="120" workbookViewId="0">
      <selection activeCell="C3" sqref="C3:E3"/>
    </sheetView>
  </sheetViews>
  <sheetFormatPr defaultRowHeight="15" x14ac:dyDescent="0.25"/>
  <cols>
    <col min="1" max="16384" width="9.140625" style="1"/>
  </cols>
  <sheetData>
    <row r="1" spans="1:6" x14ac:dyDescent="0.25">
      <c r="A1" s="38" t="s">
        <v>39</v>
      </c>
      <c r="B1" s="38"/>
      <c r="C1" s="39" t="s">
        <v>12</v>
      </c>
      <c r="D1" s="39"/>
      <c r="E1" s="39"/>
      <c r="F1" s="41" t="s">
        <v>40</v>
      </c>
    </row>
    <row r="2" spans="1:6" x14ac:dyDescent="0.25">
      <c r="A2" s="38"/>
      <c r="B2" s="38"/>
      <c r="C2" s="24" t="s">
        <v>7</v>
      </c>
      <c r="D2" s="24" t="s">
        <v>8</v>
      </c>
      <c r="E2" s="24" t="s">
        <v>6</v>
      </c>
      <c r="F2" s="41"/>
    </row>
    <row r="3" spans="1:6" x14ac:dyDescent="0.25">
      <c r="A3" s="40" t="s">
        <v>11</v>
      </c>
      <c r="B3" s="21" t="s">
        <v>5</v>
      </c>
      <c r="C3" s="23">
        <f>MAX(Transformed!C3,Transformed!C9)/Transformed!C15</f>
        <v>0.58333333333333337</v>
      </c>
      <c r="D3" s="23">
        <f>MAX(Transformed!D3,Transformed!D9)/Transformed!D15</f>
        <v>0.6</v>
      </c>
      <c r="E3" s="23">
        <f>MAX(Transformed!E3,Transformed!E9)/Transformed!E15</f>
        <v>0.6</v>
      </c>
      <c r="F3" s="41"/>
    </row>
    <row r="4" spans="1:6" x14ac:dyDescent="0.25">
      <c r="A4" s="40"/>
      <c r="B4" s="21" t="s">
        <v>9</v>
      </c>
      <c r="C4" s="23">
        <f>MAX(Transformed!C4,Transformed!C10)/Transformed!C16</f>
        <v>0.6</v>
      </c>
      <c r="D4" s="23">
        <f>MAX(Transformed!D4,Transformed!D10)/Transformed!D16</f>
        <v>0.5714285714285714</v>
      </c>
      <c r="E4" s="23">
        <f>MAX(Transformed!E4,Transformed!E10)/Transformed!E16</f>
        <v>0.5714285714285714</v>
      </c>
      <c r="F4" s="41"/>
    </row>
    <row r="5" spans="1:6" x14ac:dyDescent="0.25">
      <c r="A5" s="40"/>
      <c r="B5" s="21" t="s">
        <v>10</v>
      </c>
      <c r="C5" s="23">
        <f>MAX(Transformed!C5,Transformed!C11)/Transformed!C17</f>
        <v>0.6</v>
      </c>
      <c r="D5" s="23">
        <f>MAX(Transformed!D5,Transformed!D11)/Transformed!D17</f>
        <v>0.5</v>
      </c>
      <c r="E5" s="23">
        <f>MAX(Transformed!E5,Transformed!E11)/Transformed!E17</f>
        <v>0.5625</v>
      </c>
      <c r="F5" s="41"/>
    </row>
    <row r="6" spans="1:6" ht="2.25" customHeight="1" x14ac:dyDescent="0.25"/>
    <row r="7" spans="1:6" x14ac:dyDescent="0.25">
      <c r="A7" s="38" t="s">
        <v>39</v>
      </c>
      <c r="B7" s="38"/>
      <c r="C7" s="39" t="s">
        <v>12</v>
      </c>
      <c r="D7" s="39"/>
      <c r="E7" s="39"/>
      <c r="F7" s="41" t="s">
        <v>41</v>
      </c>
    </row>
    <row r="8" spans="1:6" x14ac:dyDescent="0.25">
      <c r="A8" s="38"/>
      <c r="B8" s="38"/>
      <c r="C8" s="24" t="s">
        <v>7</v>
      </c>
      <c r="D8" s="24" t="s">
        <v>8</v>
      </c>
      <c r="E8" s="24" t="s">
        <v>6</v>
      </c>
      <c r="F8" s="41"/>
    </row>
    <row r="9" spans="1:6" x14ac:dyDescent="0.25">
      <c r="A9" s="40" t="s">
        <v>11</v>
      </c>
      <c r="B9" s="21" t="s">
        <v>5</v>
      </c>
      <c r="C9" s="23">
        <f>(Transformed!C3^2+Transformed!C9^2)/(Transformed!C15^2)</f>
        <v>0.51388888888888884</v>
      </c>
      <c r="D9" s="23">
        <f>(Transformed!D3^2+Transformed!D9^2)/(Transformed!D15^2)</f>
        <v>0.52</v>
      </c>
      <c r="E9" s="23">
        <f>(Transformed!E3^2+Transformed!E9^2)/(Transformed!E15^2)</f>
        <v>0.52</v>
      </c>
      <c r="F9" s="41"/>
    </row>
    <row r="10" spans="1:6" x14ac:dyDescent="0.25">
      <c r="A10" s="40"/>
      <c r="B10" s="21" t="s">
        <v>9</v>
      </c>
      <c r="C10" s="23">
        <f>(Transformed!C4^2+Transformed!C10^2)/(Transformed!C16^2)</f>
        <v>0.52</v>
      </c>
      <c r="D10" s="23">
        <f>(Transformed!D4^2+Transformed!D10^2)/(Transformed!D16^2)</f>
        <v>0.51020408163265307</v>
      </c>
      <c r="E10" s="23">
        <f>(Transformed!E4^2+Transformed!E10^2)/(Transformed!E16^2)</f>
        <v>0.51020408163265307</v>
      </c>
      <c r="F10" s="41"/>
    </row>
    <row r="11" spans="1:6" x14ac:dyDescent="0.25">
      <c r="A11" s="40"/>
      <c r="B11" s="21" t="s">
        <v>10</v>
      </c>
      <c r="C11" s="23">
        <f>(Transformed!C5^2+Transformed!C11^2)/(Transformed!C17^2)</f>
        <v>0.52</v>
      </c>
      <c r="D11" s="23">
        <f>(Transformed!D5^2+Transformed!D11^2)/(Transformed!D17^2)</f>
        <v>0.5</v>
      </c>
      <c r="E11" s="23">
        <f>(Transformed!E5^2+Transformed!E11^2)/(Transformed!E17^2)</f>
        <v>0.5078125</v>
      </c>
      <c r="F11" s="41"/>
    </row>
    <row r="12" spans="1:6" ht="2.25" customHeight="1" x14ac:dyDescent="0.25"/>
    <row r="13" spans="1:6" x14ac:dyDescent="0.25">
      <c r="A13" s="38" t="s">
        <v>39</v>
      </c>
      <c r="B13" s="38"/>
      <c r="C13" s="39" t="s">
        <v>12</v>
      </c>
      <c r="D13" s="39"/>
      <c r="E13" s="39"/>
      <c r="F13" s="41" t="s">
        <v>42</v>
      </c>
    </row>
    <row r="14" spans="1:6" x14ac:dyDescent="0.25">
      <c r="A14" s="38"/>
      <c r="B14" s="38"/>
      <c r="C14" s="24" t="s">
        <v>7</v>
      </c>
      <c r="D14" s="24" t="s">
        <v>8</v>
      </c>
      <c r="E14" s="24" t="s">
        <v>6</v>
      </c>
      <c r="F14" s="41"/>
    </row>
    <row r="15" spans="1:6" x14ac:dyDescent="0.25">
      <c r="A15" s="40" t="s">
        <v>11</v>
      </c>
      <c r="B15" s="21" t="s">
        <v>5</v>
      </c>
      <c r="C15" s="23">
        <f>(Transformed!C3/Transformed!C15)*(LOG(1/(Transformed!C3/Transformed!C15),2))</f>
        <v>0.45360442088707198</v>
      </c>
      <c r="D15" s="23">
        <f>(Transformed!D3/Transformed!D15)*(LOG(1/(Transformed!D3/Transformed!D15),2))</f>
        <v>0.52877123795494496</v>
      </c>
      <c r="E15" s="23">
        <f>(Transformed!E3/Transformed!E15)*(LOG(1/(Transformed!E3/Transformed!E15),2))</f>
        <v>0.44217935649972373</v>
      </c>
      <c r="F15" s="41"/>
    </row>
    <row r="16" spans="1:6" x14ac:dyDescent="0.25">
      <c r="A16" s="40"/>
      <c r="B16" s="21" t="s">
        <v>9</v>
      </c>
      <c r="C16" s="23">
        <f>(Transformed!C4/Transformed!C16)*(LOG(1/(Transformed!C4/Transformed!C16),2))</f>
        <v>0.44217935649972373</v>
      </c>
      <c r="D16" s="23">
        <f>(Transformed!D4/Transformed!D16)*(LOG(1/(Transformed!D4/Transformed!D16),2))</f>
        <v>0.46134566974720231</v>
      </c>
      <c r="E16" s="23">
        <f>(Transformed!E4/Transformed!E16)*(LOG(1/(Transformed!E4/Transformed!E16),2))</f>
        <v>0.52388246628704915</v>
      </c>
      <c r="F16" s="41"/>
    </row>
    <row r="17" spans="1:6" x14ac:dyDescent="0.25">
      <c r="A17" s="40"/>
      <c r="B17" s="21" t="s">
        <v>10</v>
      </c>
      <c r="C17" s="23">
        <f>(Transformed!C5/Transformed!C17)*(LOG(1/(Transformed!C5/Transformed!C17),2))</f>
        <v>0.52877123795494496</v>
      </c>
      <c r="D17" s="23">
        <f>(Transformed!D5/Transformed!D17)*(LOG(1/(Transformed!D5/Transformed!D17),2))</f>
        <v>0.5</v>
      </c>
      <c r="E17" s="23">
        <f>(Transformed!E5/Transformed!E17)*(LOG(1/(Transformed!E5/Transformed!E17),2))</f>
        <v>0.52178222159979815</v>
      </c>
      <c r="F17" s="41"/>
    </row>
    <row r="18" spans="1:6" ht="2.25" customHeight="1" x14ac:dyDescent="0.25"/>
    <row r="19" spans="1:6" x14ac:dyDescent="0.25">
      <c r="A19" s="38" t="s">
        <v>39</v>
      </c>
      <c r="B19" s="38"/>
      <c r="C19" s="39" t="s">
        <v>12</v>
      </c>
      <c r="D19" s="39"/>
      <c r="E19" s="39"/>
      <c r="F19" s="41" t="s">
        <v>43</v>
      </c>
    </row>
    <row r="20" spans="1:6" x14ac:dyDescent="0.25">
      <c r="A20" s="38"/>
      <c r="B20" s="38"/>
      <c r="C20" s="24" t="s">
        <v>7</v>
      </c>
      <c r="D20" s="24" t="s">
        <v>8</v>
      </c>
      <c r="E20" s="24" t="s">
        <v>6</v>
      </c>
      <c r="F20" s="41"/>
    </row>
    <row r="21" spans="1:6" x14ac:dyDescent="0.25">
      <c r="A21" s="40" t="s">
        <v>11</v>
      </c>
      <c r="B21" s="21" t="s">
        <v>5</v>
      </c>
      <c r="C21" s="23">
        <f>1-C15</f>
        <v>0.54639557911292802</v>
      </c>
      <c r="D21" s="23">
        <f t="shared" ref="D21:E21" si="0">1-D15</f>
        <v>0.47122876204505504</v>
      </c>
      <c r="E21" s="23">
        <f t="shared" si="0"/>
        <v>0.55782064350027627</v>
      </c>
      <c r="F21" s="41"/>
    </row>
    <row r="22" spans="1:6" x14ac:dyDescent="0.25">
      <c r="A22" s="40"/>
      <c r="B22" s="21" t="s">
        <v>9</v>
      </c>
      <c r="C22" s="23">
        <f t="shared" ref="C22:E22" si="1">1-C16</f>
        <v>0.55782064350027627</v>
      </c>
      <c r="D22" s="23">
        <f t="shared" si="1"/>
        <v>0.53865433025279774</v>
      </c>
      <c r="E22" s="23">
        <f t="shared" si="1"/>
        <v>0.47611753371295085</v>
      </c>
      <c r="F22" s="41"/>
    </row>
    <row r="23" spans="1:6" x14ac:dyDescent="0.25">
      <c r="A23" s="40"/>
      <c r="B23" s="21" t="s">
        <v>10</v>
      </c>
      <c r="C23" s="23">
        <f t="shared" ref="C23:E23" si="2">1-C17</f>
        <v>0.47122876204505504</v>
      </c>
      <c r="D23" s="23">
        <f t="shared" si="2"/>
        <v>0.5</v>
      </c>
      <c r="E23" s="23">
        <f t="shared" si="2"/>
        <v>0.47821777840020185</v>
      </c>
      <c r="F23" s="41"/>
    </row>
  </sheetData>
  <mergeCells count="16">
    <mergeCell ref="F1:F5"/>
    <mergeCell ref="F7:F11"/>
    <mergeCell ref="F13:F17"/>
    <mergeCell ref="A1:B2"/>
    <mergeCell ref="C1:E1"/>
    <mergeCell ref="A3:A5"/>
    <mergeCell ref="A7:B8"/>
    <mergeCell ref="C7:E7"/>
    <mergeCell ref="A9:A11"/>
    <mergeCell ref="A19:B20"/>
    <mergeCell ref="C19:E19"/>
    <mergeCell ref="F19:F23"/>
    <mergeCell ref="A21:A23"/>
    <mergeCell ref="A13:B14"/>
    <mergeCell ref="C13:E13"/>
    <mergeCell ref="A15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7C95-A415-4A44-9F68-4B39C10AFBDC}">
  <sheetPr codeName="Sheet5"/>
  <dimension ref="A1:D12"/>
  <sheetViews>
    <sheetView zoomScale="120" zoomScaleNormal="120" workbookViewId="0">
      <selection activeCell="L10" sqref="L10"/>
    </sheetView>
  </sheetViews>
  <sheetFormatPr defaultRowHeight="12.75" x14ac:dyDescent="0.2"/>
  <cols>
    <col min="1" max="1" width="12.7109375" style="2" customWidth="1"/>
    <col min="2" max="2" width="14.5703125" style="2" customWidth="1"/>
    <col min="3" max="3" width="15" style="2" customWidth="1"/>
    <col min="4" max="16384" width="9.140625" style="2"/>
  </cols>
  <sheetData>
    <row r="1" spans="1:4" x14ac:dyDescent="0.2">
      <c r="A1" s="25" t="s">
        <v>44</v>
      </c>
      <c r="B1" s="25" t="s">
        <v>7</v>
      </c>
      <c r="C1" s="25" t="s">
        <v>8</v>
      </c>
      <c r="D1" s="27" t="s">
        <v>6</v>
      </c>
    </row>
    <row r="2" spans="1:4" x14ac:dyDescent="0.2">
      <c r="A2" s="26" t="s">
        <v>40</v>
      </c>
      <c r="B2" s="28">
        <f>SUMPRODUCT(Purity!C3:C5, Transformed!C15:C17)</f>
        <v>13</v>
      </c>
      <c r="C2" s="28">
        <f>SUMPRODUCT(Purity!D3:D5, Transformed!D15:D17)</f>
        <v>28</v>
      </c>
      <c r="D2" s="28">
        <f>SUMPRODUCT(Purity!E3:E5, Transformed!E15:E17)</f>
        <v>23</v>
      </c>
    </row>
    <row r="3" spans="1:4" x14ac:dyDescent="0.2">
      <c r="A3" s="26" t="s">
        <v>45</v>
      </c>
      <c r="B3" s="28">
        <f>SUMPRODUCT(Purity!C9:C11,Transformed!C15:C17)</f>
        <v>11.366666666666665</v>
      </c>
      <c r="C3" s="28">
        <f>SUMPRODUCT(Purity!D9:D11,Transformed!D15:D17)</f>
        <v>25.142857142857142</v>
      </c>
      <c r="D3" s="28">
        <f>SUMPRODUCT(Purity!E9:E11,Transformed!E15:E17)</f>
        <v>20.467857142857142</v>
      </c>
    </row>
    <row r="4" spans="1:4" x14ac:dyDescent="0.2">
      <c r="A4" s="26" t="s">
        <v>46</v>
      </c>
      <c r="B4" s="28">
        <f>SUMPRODUCT(Purity!C21:C23,Transformed!C15:C17)</f>
        <v>11.701993977081793</v>
      </c>
      <c r="C4" s="28">
        <f>SUMPRODUCT(Purity!D21:D23,Transformed!D15:D17)</f>
        <v>24.321879674665546</v>
      </c>
      <c r="D4" s="28">
        <f>SUMPRODUCT(Purity!E21:E23,Transformed!E15:E17)</f>
        <v>19.895336361387304</v>
      </c>
    </row>
    <row r="7" spans="1:4" x14ac:dyDescent="0.2">
      <c r="A7" s="30" t="s">
        <v>47</v>
      </c>
      <c r="B7" s="29">
        <f>SUM(Transformed!C15:C17)</f>
        <v>22</v>
      </c>
      <c r="C7" s="29">
        <f>SUM(Transformed!D15:D17)</f>
        <v>49</v>
      </c>
      <c r="D7" s="29">
        <f>SUM(Transformed!E15:E17)</f>
        <v>40</v>
      </c>
    </row>
    <row r="10" spans="1:4" x14ac:dyDescent="0.2">
      <c r="A10" s="30" t="s">
        <v>48</v>
      </c>
      <c r="B10" s="28">
        <f>SUMPRODUCT(B2:D2,$B$7:$D$7)</f>
        <v>2578</v>
      </c>
      <c r="C10" s="28" t="s">
        <v>40</v>
      </c>
    </row>
    <row r="11" spans="1:4" x14ac:dyDescent="0.2">
      <c r="B11" s="28">
        <f t="shared" ref="B11:B12" si="0">SUMPRODUCT(B3:D3,$B$7:$D$7)</f>
        <v>2300.7809523809524</v>
      </c>
      <c r="C11" s="28" t="s">
        <v>41</v>
      </c>
    </row>
    <row r="12" spans="1:4" x14ac:dyDescent="0.2">
      <c r="B12" s="28">
        <f t="shared" si="0"/>
        <v>2245.0294260099035</v>
      </c>
      <c r="C12" s="28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DDF4-A4EC-446F-A386-8A770D76A936}">
  <dimension ref="A1:E12"/>
  <sheetViews>
    <sheetView tabSelected="1" zoomScale="120" zoomScaleNormal="120" workbookViewId="0">
      <selection activeCell="E12" sqref="E12"/>
    </sheetView>
  </sheetViews>
  <sheetFormatPr defaultRowHeight="15" x14ac:dyDescent="0.25"/>
  <cols>
    <col min="1" max="1" width="11.5703125" style="1" bestFit="1" customWidth="1"/>
    <col min="2" max="16384" width="9.140625" style="1"/>
  </cols>
  <sheetData>
    <row r="1" spans="1:5" x14ac:dyDescent="0.25">
      <c r="A1" s="27" t="s">
        <v>44</v>
      </c>
      <c r="B1" s="27" t="s">
        <v>5</v>
      </c>
      <c r="C1" s="27" t="s">
        <v>9</v>
      </c>
      <c r="D1" s="27" t="s">
        <v>10</v>
      </c>
      <c r="E1" s="2"/>
    </row>
    <row r="2" spans="1:5" x14ac:dyDescent="0.25">
      <c r="A2" s="26" t="s">
        <v>40</v>
      </c>
      <c r="B2" s="28">
        <f>SUMPRODUCT(Purity!C3:E3,Transformed!C15:E15)</f>
        <v>28</v>
      </c>
      <c r="C2" s="28">
        <f>SUMPRODUCT(Purity!C4:E4,Transformed!C16:E16)</f>
        <v>19</v>
      </c>
      <c r="D2" s="28">
        <f>SUMPRODUCT(Purity!C5:E5,Transformed!C17:E17)</f>
        <v>17</v>
      </c>
      <c r="E2" s="2"/>
    </row>
    <row r="3" spans="1:5" x14ac:dyDescent="0.25">
      <c r="A3" s="26" t="s">
        <v>45</v>
      </c>
      <c r="B3" s="28">
        <f>SUMPRODUCT(Purity!C9:E9,Transformed!C15:E15)</f>
        <v>24.366666666666664</v>
      </c>
      <c r="C3" s="28">
        <f>SUMPRODUCT(Purity!C10:E10,Transformed!C16:E16)</f>
        <v>16.885714285714286</v>
      </c>
      <c r="D3" s="28">
        <f>SUMPRODUCT(Purity!C11:E11,Transformed!C17:E17)</f>
        <v>15.725</v>
      </c>
      <c r="E3" s="2"/>
    </row>
    <row r="4" spans="1:5" x14ac:dyDescent="0.25">
      <c r="A4" s="26" t="s">
        <v>46</v>
      </c>
      <c r="B4" s="28">
        <f>SUMPRODUCT(Purity!C21:E21,Transformed!C15:E15)</f>
        <v>23.915672435484275</v>
      </c>
      <c r="C4" s="28">
        <f>SUMPRODUCT(Purity!C22:E22,Transformed!C16:E16)</f>
        <v>16.995909313021862</v>
      </c>
      <c r="D4" s="28">
        <f>SUMPRODUCT(Purity!C23:E23,Transformed!C17:E17)</f>
        <v>15.007628264628504</v>
      </c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30" t="s">
        <v>47</v>
      </c>
      <c r="B7" s="29">
        <f>SUM(Transformed!C15:E15)</f>
        <v>47</v>
      </c>
      <c r="C7" s="29">
        <f>SUM(Transformed!C16:E16)</f>
        <v>33</v>
      </c>
      <c r="D7" s="29">
        <f>SUM(Transformed!C17:E17)</f>
        <v>31</v>
      </c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30" t="s">
        <v>48</v>
      </c>
      <c r="B10" s="31">
        <f>SUMPRODUCT(B2:D2,$B$7:$D$7)</f>
        <v>2470</v>
      </c>
      <c r="C10" s="28" t="s">
        <v>40</v>
      </c>
      <c r="D10" s="2"/>
      <c r="E10" s="2"/>
    </row>
    <row r="11" spans="1:5" x14ac:dyDescent="0.25">
      <c r="A11" s="2"/>
      <c r="B11" s="31">
        <f t="shared" ref="B11:B12" si="0">SUMPRODUCT(B3:D3,$B$7:$D$7)</f>
        <v>2189.9369047619043</v>
      </c>
      <c r="C11" s="28" t="s">
        <v>41</v>
      </c>
      <c r="D11" s="2"/>
      <c r="E11" s="2"/>
    </row>
    <row r="12" spans="1:5" x14ac:dyDescent="0.25">
      <c r="A12" s="2"/>
      <c r="B12" s="31">
        <f t="shared" si="0"/>
        <v>2150.138088000966</v>
      </c>
      <c r="C12" s="28" t="s">
        <v>46</v>
      </c>
      <c r="D12" s="2"/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Raw Data</vt:lpstr>
      <vt:lpstr>Transformed</vt:lpstr>
      <vt:lpstr>Purity</vt:lpstr>
      <vt:lpstr>Feature Score - Shape</vt:lpstr>
      <vt:lpstr>Feature Score - Colour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Vutukuri</dc:creator>
  <cp:lastModifiedBy>Akshay Ginodia</cp:lastModifiedBy>
  <dcterms:created xsi:type="dcterms:W3CDTF">2019-05-05T04:44:11Z</dcterms:created>
  <dcterms:modified xsi:type="dcterms:W3CDTF">2019-07-02T07:13:34Z</dcterms:modified>
</cp:coreProperties>
</file>