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.ginodia\Desktop\"/>
    </mc:Choice>
  </mc:AlternateContent>
  <xr:revisionPtr revIDLastSave="0" documentId="13_ncr:1_{F16CA40E-C931-4232-B5B9-4CA8FF3C84DD}" xr6:coauthVersionLast="43" xr6:coauthVersionMax="43" xr10:uidLastSave="{00000000-0000-0000-0000-000000000000}"/>
  <bookViews>
    <workbookView xWindow="-120" yWindow="-120" windowWidth="20730" windowHeight="11160" activeTab="4" xr2:uid="{D50500F8-48A1-455D-AFA3-7A666B89C2C5}"/>
  </bookViews>
  <sheets>
    <sheet name="Raw Data" sheetId="1" r:id="rId1"/>
    <sheet name="Transformed" sheetId="2" r:id="rId2"/>
    <sheet name="Purity" sheetId="3" r:id="rId3"/>
    <sheet name="Rating" sheetId="4" r:id="rId4"/>
    <sheet name="Frequenc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6" l="1"/>
  <c r="C7" i="6"/>
  <c r="B7" i="6"/>
  <c r="D4" i="4" l="1"/>
  <c r="D3" i="4"/>
  <c r="C4" i="4"/>
  <c r="C3" i="4"/>
  <c r="B4" i="4"/>
  <c r="B3" i="4"/>
  <c r="D2" i="4"/>
  <c r="C2" i="4"/>
  <c r="D4" i="6"/>
  <c r="D3" i="6"/>
  <c r="D2" i="6"/>
  <c r="C4" i="6"/>
  <c r="C3" i="6"/>
  <c r="C2" i="6"/>
  <c r="B4" i="6"/>
  <c r="B3" i="6"/>
  <c r="B2" i="6"/>
  <c r="B12" i="6" l="1"/>
  <c r="B11" i="6"/>
  <c r="B10" i="6"/>
  <c r="C7" i="4" l="1"/>
  <c r="D7" i="4"/>
  <c r="B7" i="4"/>
  <c r="B12" i="4"/>
  <c r="B11" i="4"/>
  <c r="B2" i="4"/>
  <c r="E23" i="3"/>
  <c r="D23" i="3"/>
  <c r="C23" i="3"/>
  <c r="E22" i="3"/>
  <c r="D22" i="3"/>
  <c r="C22" i="3"/>
  <c r="E21" i="3"/>
  <c r="D21" i="3"/>
  <c r="C21" i="3"/>
  <c r="E17" i="3"/>
  <c r="D17" i="3"/>
  <c r="C17" i="3"/>
  <c r="E16" i="3"/>
  <c r="D16" i="3"/>
  <c r="C16" i="3"/>
  <c r="E15" i="3"/>
  <c r="D15" i="3"/>
  <c r="C15" i="3"/>
  <c r="E11" i="3"/>
  <c r="D11" i="3"/>
  <c r="C11" i="3"/>
  <c r="E10" i="3"/>
  <c r="D10" i="3"/>
  <c r="C10" i="3"/>
  <c r="E9" i="3"/>
  <c r="D9" i="3"/>
  <c r="C9" i="3"/>
  <c r="E5" i="3"/>
  <c r="D5" i="3"/>
  <c r="C5" i="3"/>
  <c r="E4" i="3"/>
  <c r="D4" i="3"/>
  <c r="C4" i="3"/>
  <c r="E3" i="3"/>
  <c r="D3" i="3"/>
  <c r="C3" i="3"/>
  <c r="E17" i="2"/>
  <c r="D17" i="2"/>
  <c r="C17" i="2"/>
  <c r="E16" i="2"/>
  <c r="D16" i="2"/>
  <c r="C16" i="2"/>
  <c r="E15" i="2"/>
  <c r="D15" i="2"/>
  <c r="C15" i="2"/>
  <c r="E11" i="2"/>
  <c r="D11" i="2"/>
  <c r="C11" i="2"/>
  <c r="E10" i="2"/>
  <c r="D10" i="2"/>
  <c r="C10" i="2"/>
  <c r="E9" i="2"/>
  <c r="D9" i="2"/>
  <c r="C9" i="2"/>
  <c r="E5" i="2"/>
  <c r="D5" i="2"/>
  <c r="C5" i="2"/>
  <c r="E4" i="2"/>
  <c r="D4" i="2"/>
  <c r="C4" i="2"/>
  <c r="E3" i="2"/>
  <c r="D3" i="2"/>
  <c r="C3" i="2"/>
  <c r="B10" i="4" l="1"/>
</calcChain>
</file>

<file path=xl/sharedStrings.xml><?xml version="1.0" encoding="utf-8"?>
<sst xmlns="http://schemas.openxmlformats.org/spreadsheetml/2006/main" count="395" uniqueCount="28">
  <si>
    <t>Customer ID</t>
  </si>
  <si>
    <t>Average Delivery Rating Given</t>
  </si>
  <si>
    <t>Frequency of Orders in 2017</t>
  </si>
  <si>
    <t>Low</t>
  </si>
  <si>
    <t>High</t>
  </si>
  <si>
    <t>Medium</t>
  </si>
  <si>
    <t>Poor</t>
  </si>
  <si>
    <t>Average</t>
  </si>
  <si>
    <t>Good</t>
  </si>
  <si>
    <t>SUPER Purchased (Y/N)</t>
  </si>
  <si>
    <t>Y</t>
  </si>
  <si>
    <t>Shape</t>
  </si>
  <si>
    <t>Color</t>
  </si>
  <si>
    <t>N</t>
  </si>
  <si>
    <t>Total</t>
  </si>
  <si>
    <t>Frequency</t>
  </si>
  <si>
    <t>Rating</t>
  </si>
  <si>
    <t>Y/N</t>
  </si>
  <si>
    <t>Accuracy</t>
  </si>
  <si>
    <t>Gini Score</t>
  </si>
  <si>
    <t>Entropy</t>
  </si>
  <si>
    <t>Info Gain</t>
  </si>
  <si>
    <t>Score</t>
  </si>
  <si>
    <t>Gini</t>
  </si>
  <si>
    <t>IG</t>
  </si>
  <si>
    <t>Total Count</t>
  </si>
  <si>
    <t>Score (Rating)</t>
  </si>
  <si>
    <t>Score (Frequency)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</si>
</sst>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4" borderId="0" xfId="0" applyFont="1" applyFill="1"/>
    <xf numFmtId="0" fontId="2" fillId="2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2" fillId="4" borderId="1" xfId="0" applyNumberFormat="1" applyFont="1" applyFill="1" applyBorder="1"/>
    <xf numFmtId="164" fontId="2" fillId="6" borderId="1" xfId="0" applyNumberFormat="1" applyFont="1" applyFill="1" applyBorder="1"/>
    <xf numFmtId="1" fontId="2" fillId="4" borderId="1" xfId="0" applyNumberFormat="1" applyFont="1" applyFill="1" applyBorder="1"/>
    <xf numFmtId="0" fontId="0" fillId="4" borderId="1" xfId="0" applyFill="1" applyBorder="1"/>
    <xf numFmtId="2" fontId="0" fillId="4" borderId="1" xfId="0" applyNumberFormat="1" applyFill="1" applyBorder="1"/>
    <xf numFmtId="0" fontId="1" fillId="7" borderId="1" xfId="0" applyFont="1" applyFill="1" applyBorder="1"/>
    <xf numFmtId="164" fontId="2" fillId="8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6E80-422A-47E3-BA7F-4A7ADD07CBC1}">
  <dimension ref="A1:D101"/>
  <sheetViews>
    <sheetView workbookViewId="0">
      <selection activeCell="C2" sqref="C2"/>
    </sheetView>
  </sheetViews>
  <sheetFormatPr defaultRowHeight="15" x14ac:dyDescent="0.25"/>
  <cols>
    <col min="1" max="1" width="11.85546875" style="5" bestFit="1" customWidth="1"/>
    <col min="2" max="2" width="26.140625" style="5" bestFit="1" customWidth="1"/>
    <col min="3" max="3" width="28.28515625" style="5" bestFit="1" customWidth="1"/>
    <col min="4" max="4" width="21.7109375" style="5" bestFit="1" customWidth="1"/>
    <col min="5" max="16384" width="9.140625" style="5"/>
  </cols>
  <sheetData>
    <row r="1" spans="1:4" x14ac:dyDescent="0.25">
      <c r="A1" s="13" t="s">
        <v>0</v>
      </c>
      <c r="B1" s="13" t="s">
        <v>2</v>
      </c>
      <c r="C1" s="13" t="s">
        <v>1</v>
      </c>
      <c r="D1" s="13" t="s">
        <v>9</v>
      </c>
    </row>
    <row r="2" spans="1:4" x14ac:dyDescent="0.25">
      <c r="A2" s="11">
        <v>77007</v>
      </c>
      <c r="B2" s="11" t="s">
        <v>3</v>
      </c>
      <c r="C2" s="12" t="s">
        <v>8</v>
      </c>
      <c r="D2" s="11" t="s">
        <v>10</v>
      </c>
    </row>
    <row r="3" spans="1:4" x14ac:dyDescent="0.25">
      <c r="A3" s="11">
        <v>63534</v>
      </c>
      <c r="B3" s="11" t="s">
        <v>4</v>
      </c>
      <c r="C3" s="12" t="s">
        <v>6</v>
      </c>
      <c r="D3" s="11" t="s">
        <v>13</v>
      </c>
    </row>
    <row r="4" spans="1:4" x14ac:dyDescent="0.25">
      <c r="A4" s="11">
        <v>91739</v>
      </c>
      <c r="B4" s="11" t="s">
        <v>4</v>
      </c>
      <c r="C4" s="12" t="s">
        <v>7</v>
      </c>
      <c r="D4" s="11" t="s">
        <v>10</v>
      </c>
    </row>
    <row r="5" spans="1:4" x14ac:dyDescent="0.25">
      <c r="A5" s="11">
        <v>18887</v>
      </c>
      <c r="B5" s="11" t="s">
        <v>5</v>
      </c>
      <c r="C5" s="12" t="s">
        <v>8</v>
      </c>
      <c r="D5" s="11" t="s">
        <v>13</v>
      </c>
    </row>
    <row r="6" spans="1:4" x14ac:dyDescent="0.25">
      <c r="A6" s="11">
        <v>81968</v>
      </c>
      <c r="B6" s="11" t="s">
        <v>3</v>
      </c>
      <c r="C6" s="12" t="s">
        <v>6</v>
      </c>
      <c r="D6" s="11" t="s">
        <v>10</v>
      </c>
    </row>
    <row r="7" spans="1:4" x14ac:dyDescent="0.25">
      <c r="A7" s="11">
        <v>45026</v>
      </c>
      <c r="B7" s="11" t="s">
        <v>5</v>
      </c>
      <c r="C7" s="12" t="s">
        <v>8</v>
      </c>
      <c r="D7" s="11" t="s">
        <v>10</v>
      </c>
    </row>
    <row r="8" spans="1:4" x14ac:dyDescent="0.25">
      <c r="A8" s="11">
        <v>71883</v>
      </c>
      <c r="B8" s="11" t="s">
        <v>5</v>
      </c>
      <c r="C8" s="12" t="s">
        <v>8</v>
      </c>
      <c r="D8" s="11" t="s">
        <v>13</v>
      </c>
    </row>
    <row r="9" spans="1:4" x14ac:dyDescent="0.25">
      <c r="A9" s="11">
        <v>72311</v>
      </c>
      <c r="B9" s="11" t="s">
        <v>5</v>
      </c>
      <c r="C9" s="12" t="s">
        <v>6</v>
      </c>
      <c r="D9" s="11" t="s">
        <v>13</v>
      </c>
    </row>
    <row r="10" spans="1:4" x14ac:dyDescent="0.25">
      <c r="A10" s="11">
        <v>24179</v>
      </c>
      <c r="B10" s="11" t="s">
        <v>3</v>
      </c>
      <c r="C10" s="12" t="s">
        <v>7</v>
      </c>
      <c r="D10" s="11" t="s">
        <v>13</v>
      </c>
    </row>
    <row r="11" spans="1:4" x14ac:dyDescent="0.25">
      <c r="A11" s="11">
        <v>46111</v>
      </c>
      <c r="B11" s="11" t="s">
        <v>4</v>
      </c>
      <c r="C11" s="12" t="s">
        <v>8</v>
      </c>
      <c r="D11" s="11" t="s">
        <v>13</v>
      </c>
    </row>
    <row r="12" spans="1:4" x14ac:dyDescent="0.25">
      <c r="A12" s="11">
        <v>32079</v>
      </c>
      <c r="B12" s="11" t="s">
        <v>5</v>
      </c>
      <c r="C12" s="12" t="s">
        <v>6</v>
      </c>
      <c r="D12" s="11" t="s">
        <v>13</v>
      </c>
    </row>
    <row r="13" spans="1:4" x14ac:dyDescent="0.25">
      <c r="A13" s="11">
        <v>19383</v>
      </c>
      <c r="B13" s="11" t="s">
        <v>3</v>
      </c>
      <c r="C13" s="12" t="s">
        <v>8</v>
      </c>
      <c r="D13" s="11" t="s">
        <v>10</v>
      </c>
    </row>
    <row r="14" spans="1:4" x14ac:dyDescent="0.25">
      <c r="A14" s="11">
        <v>71050</v>
      </c>
      <c r="B14" s="11" t="s">
        <v>5</v>
      </c>
      <c r="C14" s="12" t="s">
        <v>8</v>
      </c>
      <c r="D14" s="11" t="s">
        <v>13</v>
      </c>
    </row>
    <row r="15" spans="1:4" x14ac:dyDescent="0.25">
      <c r="A15" s="11">
        <v>45088</v>
      </c>
      <c r="B15" s="11" t="s">
        <v>3</v>
      </c>
      <c r="C15" s="12" t="s">
        <v>6</v>
      </c>
      <c r="D15" s="11" t="s">
        <v>10</v>
      </c>
    </row>
    <row r="16" spans="1:4" x14ac:dyDescent="0.25">
      <c r="A16" s="11">
        <v>67996</v>
      </c>
      <c r="B16" s="11" t="s">
        <v>5</v>
      </c>
      <c r="C16" s="12" t="s">
        <v>6</v>
      </c>
      <c r="D16" s="11" t="s">
        <v>10</v>
      </c>
    </row>
    <row r="17" spans="1:4" x14ac:dyDescent="0.25">
      <c r="A17" s="11">
        <v>71913</v>
      </c>
      <c r="B17" s="11" t="s">
        <v>3</v>
      </c>
      <c r="C17" s="12" t="s">
        <v>6</v>
      </c>
      <c r="D17" s="11" t="s">
        <v>13</v>
      </c>
    </row>
    <row r="18" spans="1:4" x14ac:dyDescent="0.25">
      <c r="A18" s="11">
        <v>43860</v>
      </c>
      <c r="B18" s="11" t="s">
        <v>5</v>
      </c>
      <c r="C18" s="12" t="s">
        <v>7</v>
      </c>
      <c r="D18" s="11" t="s">
        <v>13</v>
      </c>
    </row>
    <row r="19" spans="1:4" x14ac:dyDescent="0.25">
      <c r="A19" s="11">
        <v>76745</v>
      </c>
      <c r="B19" s="11" t="s">
        <v>4</v>
      </c>
      <c r="C19" s="12" t="s">
        <v>7</v>
      </c>
      <c r="D19" s="11" t="s">
        <v>10</v>
      </c>
    </row>
    <row r="20" spans="1:4" x14ac:dyDescent="0.25">
      <c r="A20" s="11">
        <v>41649</v>
      </c>
      <c r="B20" s="11" t="s">
        <v>5</v>
      </c>
      <c r="C20" s="12" t="s">
        <v>6</v>
      </c>
      <c r="D20" s="11" t="s">
        <v>13</v>
      </c>
    </row>
    <row r="21" spans="1:4" x14ac:dyDescent="0.25">
      <c r="A21" s="11">
        <v>69005</v>
      </c>
      <c r="B21" s="11" t="s">
        <v>4</v>
      </c>
      <c r="C21" s="12" t="s">
        <v>6</v>
      </c>
      <c r="D21" s="11" t="s">
        <v>13</v>
      </c>
    </row>
    <row r="22" spans="1:4" x14ac:dyDescent="0.25">
      <c r="A22" s="11">
        <v>80410</v>
      </c>
      <c r="B22" s="11" t="s">
        <v>3</v>
      </c>
      <c r="C22" s="12" t="s">
        <v>6</v>
      </c>
      <c r="D22" s="11" t="s">
        <v>10</v>
      </c>
    </row>
    <row r="23" spans="1:4" x14ac:dyDescent="0.25">
      <c r="A23" s="11">
        <v>21126</v>
      </c>
      <c r="B23" s="11" t="s">
        <v>5</v>
      </c>
      <c r="C23" s="12" t="s">
        <v>6</v>
      </c>
      <c r="D23" s="11" t="s">
        <v>10</v>
      </c>
    </row>
    <row r="24" spans="1:4" x14ac:dyDescent="0.25">
      <c r="A24" s="11">
        <v>60479</v>
      </c>
      <c r="B24" s="11" t="s">
        <v>3</v>
      </c>
      <c r="C24" s="12" t="s">
        <v>8</v>
      </c>
      <c r="D24" s="11" t="s">
        <v>10</v>
      </c>
    </row>
    <row r="25" spans="1:4" x14ac:dyDescent="0.25">
      <c r="A25" s="11">
        <v>22333</v>
      </c>
      <c r="B25" s="11" t="s">
        <v>5</v>
      </c>
      <c r="C25" s="12" t="s">
        <v>7</v>
      </c>
      <c r="D25" s="11" t="s">
        <v>10</v>
      </c>
    </row>
    <row r="26" spans="1:4" x14ac:dyDescent="0.25">
      <c r="A26" s="11">
        <v>24165</v>
      </c>
      <c r="B26" s="11" t="s">
        <v>4</v>
      </c>
      <c r="C26" s="12" t="s">
        <v>7</v>
      </c>
      <c r="D26" s="11" t="s">
        <v>13</v>
      </c>
    </row>
    <row r="27" spans="1:4" x14ac:dyDescent="0.25">
      <c r="A27" s="11">
        <v>84500</v>
      </c>
      <c r="B27" s="11" t="s">
        <v>3</v>
      </c>
      <c r="C27" s="12" t="s">
        <v>7</v>
      </c>
      <c r="D27" s="11" t="s">
        <v>13</v>
      </c>
    </row>
    <row r="28" spans="1:4" x14ac:dyDescent="0.25">
      <c r="A28" s="11">
        <v>49756</v>
      </c>
      <c r="B28" s="11" t="s">
        <v>3</v>
      </c>
      <c r="C28" s="12" t="s">
        <v>6</v>
      </c>
      <c r="D28" s="11" t="s">
        <v>13</v>
      </c>
    </row>
    <row r="29" spans="1:4" x14ac:dyDescent="0.25">
      <c r="A29" s="11">
        <v>75586</v>
      </c>
      <c r="B29" s="11" t="s">
        <v>5</v>
      </c>
      <c r="C29" s="12" t="s">
        <v>8</v>
      </c>
      <c r="D29" s="11" t="s">
        <v>10</v>
      </c>
    </row>
    <row r="30" spans="1:4" x14ac:dyDescent="0.25">
      <c r="A30" s="11">
        <v>89897</v>
      </c>
      <c r="B30" s="11" t="s">
        <v>4</v>
      </c>
      <c r="C30" s="12" t="s">
        <v>7</v>
      </c>
      <c r="D30" s="11" t="s">
        <v>13</v>
      </c>
    </row>
    <row r="31" spans="1:4" x14ac:dyDescent="0.25">
      <c r="A31" s="11">
        <v>76929</v>
      </c>
      <c r="B31" s="11" t="s">
        <v>5</v>
      </c>
      <c r="C31" s="12" t="s">
        <v>7</v>
      </c>
      <c r="D31" s="11" t="s">
        <v>13</v>
      </c>
    </row>
    <row r="32" spans="1:4" x14ac:dyDescent="0.25">
      <c r="A32" s="11">
        <v>76125</v>
      </c>
      <c r="B32" s="11" t="s">
        <v>5</v>
      </c>
      <c r="C32" s="12" t="s">
        <v>8</v>
      </c>
      <c r="D32" s="11" t="s">
        <v>13</v>
      </c>
    </row>
    <row r="33" spans="1:4" x14ac:dyDescent="0.25">
      <c r="A33" s="11">
        <v>62041</v>
      </c>
      <c r="B33" s="11" t="s">
        <v>4</v>
      </c>
      <c r="C33" s="12" t="s">
        <v>6</v>
      </c>
      <c r="D33" s="11" t="s">
        <v>13</v>
      </c>
    </row>
    <row r="34" spans="1:4" x14ac:dyDescent="0.25">
      <c r="A34" s="11">
        <v>82292</v>
      </c>
      <c r="B34" s="11" t="s">
        <v>3</v>
      </c>
      <c r="C34" s="12" t="s">
        <v>7</v>
      </c>
      <c r="D34" s="11" t="s">
        <v>13</v>
      </c>
    </row>
    <row r="35" spans="1:4" x14ac:dyDescent="0.25">
      <c r="A35" s="11">
        <v>79116</v>
      </c>
      <c r="B35" s="11" t="s">
        <v>4</v>
      </c>
      <c r="C35" s="12" t="s">
        <v>8</v>
      </c>
      <c r="D35" s="11" t="s">
        <v>13</v>
      </c>
    </row>
    <row r="36" spans="1:4" x14ac:dyDescent="0.25">
      <c r="A36" s="11">
        <v>51413</v>
      </c>
      <c r="B36" s="11" t="s">
        <v>5</v>
      </c>
      <c r="C36" s="12" t="s">
        <v>7</v>
      </c>
      <c r="D36" s="11" t="s">
        <v>10</v>
      </c>
    </row>
    <row r="37" spans="1:4" x14ac:dyDescent="0.25">
      <c r="A37" s="11">
        <v>39622</v>
      </c>
      <c r="B37" s="11" t="s">
        <v>5</v>
      </c>
      <c r="C37" s="12" t="s">
        <v>8</v>
      </c>
      <c r="D37" s="11" t="s">
        <v>10</v>
      </c>
    </row>
    <row r="38" spans="1:4" x14ac:dyDescent="0.25">
      <c r="A38" s="11">
        <v>46106</v>
      </c>
      <c r="B38" s="11" t="s">
        <v>5</v>
      </c>
      <c r="C38" s="12" t="s">
        <v>7</v>
      </c>
      <c r="D38" s="11" t="s">
        <v>10</v>
      </c>
    </row>
    <row r="39" spans="1:4" x14ac:dyDescent="0.25">
      <c r="A39" s="11">
        <v>87413</v>
      </c>
      <c r="B39" s="11" t="s">
        <v>5</v>
      </c>
      <c r="C39" s="12" t="s">
        <v>6</v>
      </c>
      <c r="D39" s="11" t="s">
        <v>10</v>
      </c>
    </row>
    <row r="40" spans="1:4" x14ac:dyDescent="0.25">
      <c r="A40" s="11">
        <v>54009</v>
      </c>
      <c r="B40" s="11" t="s">
        <v>5</v>
      </c>
      <c r="C40" s="12" t="s">
        <v>8</v>
      </c>
      <c r="D40" s="11" t="s">
        <v>10</v>
      </c>
    </row>
    <row r="41" spans="1:4" x14ac:dyDescent="0.25">
      <c r="A41" s="11">
        <v>77909</v>
      </c>
      <c r="B41" s="11" t="s">
        <v>5</v>
      </c>
      <c r="C41" s="12" t="s">
        <v>6</v>
      </c>
      <c r="D41" s="11" t="s">
        <v>13</v>
      </c>
    </row>
    <row r="42" spans="1:4" x14ac:dyDescent="0.25">
      <c r="A42" s="11">
        <v>10373</v>
      </c>
      <c r="B42" s="11" t="s">
        <v>3</v>
      </c>
      <c r="C42" s="12" t="s">
        <v>7</v>
      </c>
      <c r="D42" s="11" t="s">
        <v>13</v>
      </c>
    </row>
    <row r="43" spans="1:4" x14ac:dyDescent="0.25">
      <c r="A43" s="11">
        <v>22770</v>
      </c>
      <c r="B43" s="11" t="s">
        <v>4</v>
      </c>
      <c r="C43" s="12" t="s">
        <v>6</v>
      </c>
      <c r="D43" s="11" t="s">
        <v>13</v>
      </c>
    </row>
    <row r="44" spans="1:4" x14ac:dyDescent="0.25">
      <c r="A44" s="11">
        <v>45036</v>
      </c>
      <c r="B44" s="11" t="s">
        <v>5</v>
      </c>
      <c r="C44" s="12" t="s">
        <v>6</v>
      </c>
      <c r="D44" s="11" t="s">
        <v>10</v>
      </c>
    </row>
    <row r="45" spans="1:4" x14ac:dyDescent="0.25">
      <c r="A45" s="11">
        <v>65683</v>
      </c>
      <c r="B45" s="11" t="s">
        <v>5</v>
      </c>
      <c r="C45" s="12" t="s">
        <v>7</v>
      </c>
      <c r="D45" s="11" t="s">
        <v>10</v>
      </c>
    </row>
    <row r="46" spans="1:4" x14ac:dyDescent="0.25">
      <c r="A46" s="11">
        <v>86188</v>
      </c>
      <c r="B46" s="11" t="s">
        <v>5</v>
      </c>
      <c r="C46" s="12" t="s">
        <v>7</v>
      </c>
      <c r="D46" s="11" t="s">
        <v>13</v>
      </c>
    </row>
    <row r="47" spans="1:4" x14ac:dyDescent="0.25">
      <c r="A47" s="11">
        <v>18871</v>
      </c>
      <c r="B47" s="11" t="s">
        <v>5</v>
      </c>
      <c r="C47" s="12" t="s">
        <v>8</v>
      </c>
      <c r="D47" s="11" t="s">
        <v>10</v>
      </c>
    </row>
    <row r="48" spans="1:4" x14ac:dyDescent="0.25">
      <c r="A48" s="11">
        <v>74997</v>
      </c>
      <c r="B48" s="11" t="s">
        <v>5</v>
      </c>
      <c r="C48" s="12" t="s">
        <v>6</v>
      </c>
      <c r="D48" s="11" t="s">
        <v>13</v>
      </c>
    </row>
    <row r="49" spans="1:4" x14ac:dyDescent="0.25">
      <c r="A49" s="11">
        <v>55460</v>
      </c>
      <c r="B49" s="11" t="s">
        <v>4</v>
      </c>
      <c r="C49" s="12" t="s">
        <v>8</v>
      </c>
      <c r="D49" s="11" t="s">
        <v>10</v>
      </c>
    </row>
    <row r="50" spans="1:4" x14ac:dyDescent="0.25">
      <c r="A50" s="11">
        <v>56195</v>
      </c>
      <c r="B50" s="11" t="s">
        <v>3</v>
      </c>
      <c r="C50" s="12" t="s">
        <v>6</v>
      </c>
      <c r="D50" s="11" t="s">
        <v>10</v>
      </c>
    </row>
    <row r="51" spans="1:4" x14ac:dyDescent="0.25">
      <c r="A51" s="11">
        <v>52273</v>
      </c>
      <c r="B51" s="11" t="s">
        <v>5</v>
      </c>
      <c r="C51" s="12" t="s">
        <v>6</v>
      </c>
      <c r="D51" s="11" t="s">
        <v>13</v>
      </c>
    </row>
    <row r="52" spans="1:4" x14ac:dyDescent="0.25">
      <c r="A52" s="11">
        <v>67135</v>
      </c>
      <c r="B52" s="11" t="s">
        <v>4</v>
      </c>
      <c r="C52" s="12" t="s">
        <v>8</v>
      </c>
      <c r="D52" s="11" t="s">
        <v>10</v>
      </c>
    </row>
    <row r="53" spans="1:4" x14ac:dyDescent="0.25">
      <c r="A53" s="11">
        <v>57478</v>
      </c>
      <c r="B53" s="11" t="s">
        <v>3</v>
      </c>
      <c r="C53" s="12" t="s">
        <v>6</v>
      </c>
      <c r="D53" s="11" t="s">
        <v>10</v>
      </c>
    </row>
    <row r="54" spans="1:4" x14ac:dyDescent="0.25">
      <c r="A54" s="11">
        <v>64154</v>
      </c>
      <c r="B54" s="11" t="s">
        <v>3</v>
      </c>
      <c r="C54" s="12" t="s">
        <v>8</v>
      </c>
      <c r="D54" s="11" t="s">
        <v>10</v>
      </c>
    </row>
    <row r="55" spans="1:4" x14ac:dyDescent="0.25">
      <c r="A55" s="11">
        <v>79015</v>
      </c>
      <c r="B55" s="11" t="s">
        <v>3</v>
      </c>
      <c r="C55" s="12" t="s">
        <v>7</v>
      </c>
      <c r="D55" s="11" t="s">
        <v>13</v>
      </c>
    </row>
    <row r="56" spans="1:4" x14ac:dyDescent="0.25">
      <c r="A56" s="11">
        <v>55794</v>
      </c>
      <c r="B56" s="11" t="s">
        <v>4</v>
      </c>
      <c r="C56" s="12" t="s">
        <v>8</v>
      </c>
      <c r="D56" s="11" t="s">
        <v>13</v>
      </c>
    </row>
    <row r="57" spans="1:4" x14ac:dyDescent="0.25">
      <c r="A57" s="11">
        <v>64999</v>
      </c>
      <c r="B57" s="11" t="s">
        <v>5</v>
      </c>
      <c r="C57" s="12" t="s">
        <v>6</v>
      </c>
      <c r="D57" s="11" t="s">
        <v>13</v>
      </c>
    </row>
    <row r="58" spans="1:4" x14ac:dyDescent="0.25">
      <c r="A58" s="11">
        <v>13383</v>
      </c>
      <c r="B58" s="11" t="s">
        <v>4</v>
      </c>
      <c r="C58" s="12" t="s">
        <v>8</v>
      </c>
      <c r="D58" s="11" t="s">
        <v>13</v>
      </c>
    </row>
    <row r="59" spans="1:4" x14ac:dyDescent="0.25">
      <c r="A59" s="11">
        <v>65154</v>
      </c>
      <c r="B59" s="11" t="s">
        <v>3</v>
      </c>
      <c r="C59" s="12" t="s">
        <v>7</v>
      </c>
      <c r="D59" s="11" t="s">
        <v>13</v>
      </c>
    </row>
    <row r="60" spans="1:4" x14ac:dyDescent="0.25">
      <c r="A60" s="11">
        <v>28395</v>
      </c>
      <c r="B60" s="11" t="s">
        <v>5</v>
      </c>
      <c r="C60" s="12" t="s">
        <v>7</v>
      </c>
      <c r="D60" s="11" t="s">
        <v>10</v>
      </c>
    </row>
    <row r="61" spans="1:4" x14ac:dyDescent="0.25">
      <c r="A61" s="11">
        <v>79389</v>
      </c>
      <c r="B61" s="11" t="s">
        <v>3</v>
      </c>
      <c r="C61" s="12" t="s">
        <v>6</v>
      </c>
      <c r="D61" s="11" t="s">
        <v>13</v>
      </c>
    </row>
    <row r="62" spans="1:4" x14ac:dyDescent="0.25">
      <c r="A62" s="11">
        <v>87371</v>
      </c>
      <c r="B62" s="11" t="s">
        <v>3</v>
      </c>
      <c r="C62" s="12" t="s">
        <v>8</v>
      </c>
      <c r="D62" s="11" t="s">
        <v>10</v>
      </c>
    </row>
    <row r="63" spans="1:4" x14ac:dyDescent="0.25">
      <c r="A63" s="11">
        <v>67424</v>
      </c>
      <c r="B63" s="11" t="s">
        <v>4</v>
      </c>
      <c r="C63" s="12" t="s">
        <v>8</v>
      </c>
      <c r="D63" s="11" t="s">
        <v>13</v>
      </c>
    </row>
    <row r="64" spans="1:4" x14ac:dyDescent="0.25">
      <c r="A64" s="11">
        <v>77155</v>
      </c>
      <c r="B64" s="11" t="s">
        <v>3</v>
      </c>
      <c r="C64" s="12" t="s">
        <v>7</v>
      </c>
      <c r="D64" s="11" t="s">
        <v>10</v>
      </c>
    </row>
    <row r="65" spans="1:4" x14ac:dyDescent="0.25">
      <c r="A65" s="11">
        <v>58896</v>
      </c>
      <c r="B65" s="11" t="s">
        <v>4</v>
      </c>
      <c r="C65" s="12" t="s">
        <v>6</v>
      </c>
      <c r="D65" s="11" t="s">
        <v>13</v>
      </c>
    </row>
    <row r="66" spans="1:4" x14ac:dyDescent="0.25">
      <c r="A66" s="11">
        <v>25350</v>
      </c>
      <c r="B66" s="11" t="s">
        <v>3</v>
      </c>
      <c r="C66" s="12" t="s">
        <v>7</v>
      </c>
      <c r="D66" s="11" t="s">
        <v>13</v>
      </c>
    </row>
    <row r="67" spans="1:4" x14ac:dyDescent="0.25">
      <c r="A67" s="11">
        <v>74692</v>
      </c>
      <c r="B67" s="11" t="s">
        <v>3</v>
      </c>
      <c r="C67" s="12" t="s">
        <v>8</v>
      </c>
      <c r="D67" s="11" t="s">
        <v>13</v>
      </c>
    </row>
    <row r="68" spans="1:4" x14ac:dyDescent="0.25">
      <c r="A68" s="11">
        <v>64140</v>
      </c>
      <c r="B68" s="11" t="s">
        <v>3</v>
      </c>
      <c r="C68" s="12" t="s">
        <v>6</v>
      </c>
      <c r="D68" s="11" t="s">
        <v>10</v>
      </c>
    </row>
    <row r="69" spans="1:4" x14ac:dyDescent="0.25">
      <c r="A69" s="11">
        <v>56338</v>
      </c>
      <c r="B69" s="11" t="s">
        <v>4</v>
      </c>
      <c r="C69" s="12" t="s">
        <v>7</v>
      </c>
      <c r="D69" s="11" t="s">
        <v>10</v>
      </c>
    </row>
    <row r="70" spans="1:4" x14ac:dyDescent="0.25">
      <c r="A70" s="11">
        <v>73287</v>
      </c>
      <c r="B70" s="11" t="s">
        <v>3</v>
      </c>
      <c r="C70" s="12" t="s">
        <v>6</v>
      </c>
      <c r="D70" s="11" t="s">
        <v>10</v>
      </c>
    </row>
    <row r="71" spans="1:4" x14ac:dyDescent="0.25">
      <c r="A71" s="11">
        <v>18715</v>
      </c>
      <c r="B71" s="11" t="s">
        <v>5</v>
      </c>
      <c r="C71" s="12" t="s">
        <v>6</v>
      </c>
      <c r="D71" s="11" t="s">
        <v>10</v>
      </c>
    </row>
    <row r="72" spans="1:4" x14ac:dyDescent="0.25">
      <c r="A72" s="11">
        <v>12038</v>
      </c>
      <c r="B72" s="11" t="s">
        <v>3</v>
      </c>
      <c r="C72" s="12" t="s">
        <v>7</v>
      </c>
      <c r="D72" s="11" t="s">
        <v>10</v>
      </c>
    </row>
    <row r="73" spans="1:4" x14ac:dyDescent="0.25">
      <c r="A73" s="11">
        <v>35528</v>
      </c>
      <c r="B73" s="11" t="s">
        <v>3</v>
      </c>
      <c r="C73" s="12" t="s">
        <v>8</v>
      </c>
      <c r="D73" s="11" t="s">
        <v>10</v>
      </c>
    </row>
    <row r="74" spans="1:4" x14ac:dyDescent="0.25">
      <c r="A74" s="11">
        <v>24588</v>
      </c>
      <c r="B74" s="11" t="s">
        <v>5</v>
      </c>
      <c r="C74" s="12" t="s">
        <v>8</v>
      </c>
      <c r="D74" s="11" t="s">
        <v>13</v>
      </c>
    </row>
    <row r="75" spans="1:4" x14ac:dyDescent="0.25">
      <c r="A75" s="11">
        <v>47435</v>
      </c>
      <c r="B75" s="11" t="s">
        <v>4</v>
      </c>
      <c r="C75" s="12" t="s">
        <v>8</v>
      </c>
      <c r="D75" s="11" t="s">
        <v>13</v>
      </c>
    </row>
    <row r="76" spans="1:4" x14ac:dyDescent="0.25">
      <c r="A76" s="11">
        <v>45098</v>
      </c>
      <c r="B76" s="11" t="s">
        <v>3</v>
      </c>
      <c r="C76" s="12" t="s">
        <v>6</v>
      </c>
      <c r="D76" s="11" t="s">
        <v>10</v>
      </c>
    </row>
    <row r="77" spans="1:4" x14ac:dyDescent="0.25">
      <c r="A77" s="11">
        <v>91742</v>
      </c>
      <c r="B77" s="11" t="s">
        <v>4</v>
      </c>
      <c r="C77" s="12" t="s">
        <v>6</v>
      </c>
      <c r="D77" s="11" t="s">
        <v>10</v>
      </c>
    </row>
    <row r="78" spans="1:4" x14ac:dyDescent="0.25">
      <c r="A78" s="11">
        <v>44717</v>
      </c>
      <c r="B78" s="11" t="s">
        <v>5</v>
      </c>
      <c r="C78" s="12" t="s">
        <v>8</v>
      </c>
      <c r="D78" s="11" t="s">
        <v>13</v>
      </c>
    </row>
    <row r="79" spans="1:4" x14ac:dyDescent="0.25">
      <c r="A79" s="11">
        <v>88441</v>
      </c>
      <c r="B79" s="11" t="s">
        <v>4</v>
      </c>
      <c r="C79" s="12" t="s">
        <v>7</v>
      </c>
      <c r="D79" s="11" t="s">
        <v>13</v>
      </c>
    </row>
    <row r="80" spans="1:4" x14ac:dyDescent="0.25">
      <c r="A80" s="11">
        <v>59120</v>
      </c>
      <c r="B80" s="11" t="s">
        <v>5</v>
      </c>
      <c r="C80" s="12" t="s">
        <v>6</v>
      </c>
      <c r="D80" s="11" t="s">
        <v>10</v>
      </c>
    </row>
    <row r="81" spans="1:4" x14ac:dyDescent="0.25">
      <c r="A81" s="11">
        <v>70078</v>
      </c>
      <c r="B81" s="11" t="s">
        <v>4</v>
      </c>
      <c r="C81" s="12" t="s">
        <v>8</v>
      </c>
      <c r="D81" s="11" t="s">
        <v>10</v>
      </c>
    </row>
    <row r="82" spans="1:4" x14ac:dyDescent="0.25">
      <c r="A82" s="11">
        <v>28346</v>
      </c>
      <c r="B82" s="11" t="s">
        <v>5</v>
      </c>
      <c r="C82" s="12" t="s">
        <v>7</v>
      </c>
      <c r="D82" s="11" t="s">
        <v>10</v>
      </c>
    </row>
    <row r="83" spans="1:4" x14ac:dyDescent="0.25">
      <c r="A83" s="11">
        <v>80828</v>
      </c>
      <c r="B83" s="11" t="s">
        <v>5</v>
      </c>
      <c r="C83" s="12" t="s">
        <v>7</v>
      </c>
      <c r="D83" s="11" t="s">
        <v>13</v>
      </c>
    </row>
    <row r="84" spans="1:4" x14ac:dyDescent="0.25">
      <c r="A84" s="11">
        <v>49937</v>
      </c>
      <c r="B84" s="11" t="s">
        <v>4</v>
      </c>
      <c r="C84" s="12" t="s">
        <v>6</v>
      </c>
      <c r="D84" s="11" t="s">
        <v>10</v>
      </c>
    </row>
    <row r="85" spans="1:4" x14ac:dyDescent="0.25">
      <c r="A85" s="11">
        <v>79777</v>
      </c>
      <c r="B85" s="11" t="s">
        <v>3</v>
      </c>
      <c r="C85" s="12" t="s">
        <v>6</v>
      </c>
      <c r="D85" s="11" t="s">
        <v>10</v>
      </c>
    </row>
    <row r="86" spans="1:4" x14ac:dyDescent="0.25">
      <c r="A86" s="11">
        <v>68305</v>
      </c>
      <c r="B86" s="11" t="s">
        <v>5</v>
      </c>
      <c r="C86" s="12" t="s">
        <v>8</v>
      </c>
      <c r="D86" s="11" t="s">
        <v>13</v>
      </c>
    </row>
    <row r="87" spans="1:4" x14ac:dyDescent="0.25">
      <c r="A87" s="11">
        <v>90977</v>
      </c>
      <c r="B87" s="11" t="s">
        <v>3</v>
      </c>
      <c r="C87" s="12" t="s">
        <v>8</v>
      </c>
      <c r="D87" s="11" t="s">
        <v>13</v>
      </c>
    </row>
    <row r="88" spans="1:4" x14ac:dyDescent="0.25">
      <c r="A88" s="11">
        <v>69708</v>
      </c>
      <c r="B88" s="11" t="s">
        <v>3</v>
      </c>
      <c r="C88" s="12" t="s">
        <v>8</v>
      </c>
      <c r="D88" s="11" t="s">
        <v>10</v>
      </c>
    </row>
    <row r="89" spans="1:4" x14ac:dyDescent="0.25">
      <c r="A89" s="11">
        <v>38993</v>
      </c>
      <c r="B89" s="11" t="s">
        <v>3</v>
      </c>
      <c r="C89" s="12" t="s">
        <v>7</v>
      </c>
      <c r="D89" s="11" t="s">
        <v>10</v>
      </c>
    </row>
    <row r="90" spans="1:4" x14ac:dyDescent="0.25">
      <c r="A90" s="11">
        <v>76871</v>
      </c>
      <c r="B90" s="11" t="s">
        <v>5</v>
      </c>
      <c r="C90" s="12" t="s">
        <v>6</v>
      </c>
      <c r="D90" s="11" t="s">
        <v>10</v>
      </c>
    </row>
    <row r="91" spans="1:4" x14ac:dyDescent="0.25">
      <c r="A91" s="11">
        <v>22921</v>
      </c>
      <c r="B91" s="11" t="s">
        <v>4</v>
      </c>
      <c r="C91" s="12" t="s">
        <v>6</v>
      </c>
      <c r="D91" s="11" t="s">
        <v>10</v>
      </c>
    </row>
    <row r="92" spans="1:4" x14ac:dyDescent="0.25">
      <c r="A92" s="11">
        <v>78912</v>
      </c>
      <c r="B92" s="11" t="s">
        <v>4</v>
      </c>
      <c r="C92" s="12" t="s">
        <v>8</v>
      </c>
      <c r="D92" s="11" t="s">
        <v>13</v>
      </c>
    </row>
    <row r="93" spans="1:4" x14ac:dyDescent="0.25">
      <c r="A93" s="11">
        <v>72247</v>
      </c>
      <c r="B93" s="11" t="s">
        <v>3</v>
      </c>
      <c r="C93" s="12" t="s">
        <v>7</v>
      </c>
      <c r="D93" s="11" t="s">
        <v>13</v>
      </c>
    </row>
    <row r="94" spans="1:4" x14ac:dyDescent="0.25">
      <c r="A94" s="11">
        <v>45226</v>
      </c>
      <c r="B94" s="11" t="s">
        <v>4</v>
      </c>
      <c r="C94" s="12" t="s">
        <v>8</v>
      </c>
      <c r="D94" s="11" t="s">
        <v>13</v>
      </c>
    </row>
    <row r="95" spans="1:4" x14ac:dyDescent="0.25">
      <c r="A95" s="11">
        <v>46926</v>
      </c>
      <c r="B95" s="11" t="s">
        <v>3</v>
      </c>
      <c r="C95" s="12" t="s">
        <v>7</v>
      </c>
      <c r="D95" s="11" t="s">
        <v>13</v>
      </c>
    </row>
    <row r="96" spans="1:4" x14ac:dyDescent="0.25">
      <c r="A96" s="11">
        <v>32397</v>
      </c>
      <c r="B96" s="11" t="s">
        <v>3</v>
      </c>
      <c r="C96" s="12" t="s">
        <v>6</v>
      </c>
      <c r="D96" s="11" t="s">
        <v>13</v>
      </c>
    </row>
    <row r="97" spans="1:4" x14ac:dyDescent="0.25">
      <c r="A97" s="11">
        <v>44791</v>
      </c>
      <c r="B97" s="11" t="s">
        <v>5</v>
      </c>
      <c r="C97" s="12" t="s">
        <v>7</v>
      </c>
      <c r="D97" s="11" t="s">
        <v>10</v>
      </c>
    </row>
    <row r="98" spans="1:4" x14ac:dyDescent="0.25">
      <c r="A98" s="11">
        <v>52828</v>
      </c>
      <c r="B98" s="11" t="s">
        <v>5</v>
      </c>
      <c r="C98" s="12" t="s">
        <v>8</v>
      </c>
      <c r="D98" s="11" t="s">
        <v>10</v>
      </c>
    </row>
    <row r="99" spans="1:4" x14ac:dyDescent="0.25">
      <c r="A99" s="11">
        <v>15303</v>
      </c>
      <c r="B99" s="11" t="s">
        <v>3</v>
      </c>
      <c r="C99" s="12" t="s">
        <v>8</v>
      </c>
      <c r="D99" s="11" t="s">
        <v>10</v>
      </c>
    </row>
    <row r="100" spans="1:4" x14ac:dyDescent="0.25">
      <c r="A100" s="11">
        <v>46254</v>
      </c>
      <c r="B100" s="11" t="s">
        <v>3</v>
      </c>
      <c r="C100" s="12" t="s">
        <v>6</v>
      </c>
      <c r="D100" s="11" t="s">
        <v>10</v>
      </c>
    </row>
    <row r="101" spans="1:4" x14ac:dyDescent="0.25">
      <c r="A101" s="11">
        <v>72759</v>
      </c>
      <c r="B101" s="11" t="s">
        <v>4</v>
      </c>
      <c r="C101" s="12" t="s">
        <v>8</v>
      </c>
      <c r="D101" s="1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1A36-2E39-481C-97F4-52AAC11C9423}">
  <dimension ref="A1:E17"/>
  <sheetViews>
    <sheetView zoomScale="130" zoomScaleNormal="130" workbookViewId="0">
      <selection activeCell="G9" sqref="G9"/>
    </sheetView>
  </sheetViews>
  <sheetFormatPr defaultRowHeight="12.75" x14ac:dyDescent="0.2"/>
  <cols>
    <col min="1" max="16384" width="9.140625" style="1"/>
  </cols>
  <sheetData>
    <row r="1" spans="1:5" x14ac:dyDescent="0.2">
      <c r="A1" s="15" t="s">
        <v>10</v>
      </c>
      <c r="B1" s="15"/>
      <c r="C1" s="16" t="s">
        <v>16</v>
      </c>
      <c r="D1" s="16"/>
      <c r="E1" s="16"/>
    </row>
    <row r="2" spans="1:5" x14ac:dyDescent="0.2">
      <c r="A2" s="15"/>
      <c r="B2" s="15"/>
      <c r="C2" s="2" t="s">
        <v>6</v>
      </c>
      <c r="D2" s="2" t="s">
        <v>7</v>
      </c>
      <c r="E2" s="2" t="s">
        <v>8</v>
      </c>
    </row>
    <row r="3" spans="1:5" x14ac:dyDescent="0.2">
      <c r="A3" s="17" t="s">
        <v>15</v>
      </c>
      <c r="B3" s="2" t="s">
        <v>3</v>
      </c>
      <c r="C3" s="3">
        <f>COUNTIFS('Raw Data'!$B:$B, $B3, 'Raw Data'!$C:$C, Transformed!C$2, 'Raw Data'!$D:$D, Transformed!$A$1)</f>
        <v>10</v>
      </c>
      <c r="D3" s="3">
        <f>COUNTIFS('Raw Data'!$B:$B, $B3, 'Raw Data'!$C:$C, Transformed!D$2, 'Raw Data'!$D:$D, Transformed!$A$1)</f>
        <v>3</v>
      </c>
      <c r="E3" s="3">
        <f>COUNTIFS('Raw Data'!$B:$B, $B3, 'Raw Data'!$C:$C, Transformed!E$2, 'Raw Data'!$D:$D, Transformed!$A$1)</f>
        <v>8</v>
      </c>
    </row>
    <row r="4" spans="1:5" x14ac:dyDescent="0.2">
      <c r="A4" s="17"/>
      <c r="B4" s="2" t="s">
        <v>4</v>
      </c>
      <c r="C4" s="3">
        <f>COUNTIFS('Raw Data'!$B:$B, $B4, 'Raw Data'!$C:$C, Transformed!C$2, 'Raw Data'!$D:$D, Transformed!$A$1)</f>
        <v>3</v>
      </c>
      <c r="D4" s="3">
        <f>COUNTIFS('Raw Data'!$B:$B, $B4, 'Raw Data'!$C:$C, Transformed!D$2, 'Raw Data'!$D:$D, Transformed!$A$1)</f>
        <v>3</v>
      </c>
      <c r="E4" s="3">
        <f>COUNTIFS('Raw Data'!$B:$B, $B4, 'Raw Data'!$C:$C, Transformed!E$2, 'Raw Data'!$D:$D, Transformed!$A$1)</f>
        <v>4</v>
      </c>
    </row>
    <row r="5" spans="1:5" x14ac:dyDescent="0.2">
      <c r="A5" s="17"/>
      <c r="B5" s="2" t="s">
        <v>5</v>
      </c>
      <c r="C5" s="3">
        <f>COUNTIFS('Raw Data'!$B:$B, $B5, 'Raw Data'!$C:$C, Transformed!C$2, 'Raw Data'!$D:$D, Transformed!$A$1)</f>
        <v>7</v>
      </c>
      <c r="D5" s="3">
        <f>COUNTIFS('Raw Data'!$B:$B, $B5, 'Raw Data'!$C:$C, Transformed!D$2, 'Raw Data'!$D:$D, Transformed!$A$1)</f>
        <v>7</v>
      </c>
      <c r="E5" s="3">
        <f>COUNTIFS('Raw Data'!$B:$B, $B5, 'Raw Data'!$C:$C, Transformed!E$2, 'Raw Data'!$D:$D, Transformed!$A$1)</f>
        <v>6</v>
      </c>
    </row>
    <row r="7" spans="1:5" x14ac:dyDescent="0.2">
      <c r="A7" s="15" t="s">
        <v>13</v>
      </c>
      <c r="B7" s="15"/>
      <c r="C7" s="16" t="s">
        <v>16</v>
      </c>
      <c r="D7" s="16"/>
      <c r="E7" s="16"/>
    </row>
    <row r="8" spans="1:5" x14ac:dyDescent="0.2">
      <c r="A8" s="15"/>
      <c r="B8" s="15"/>
      <c r="C8" s="2" t="s">
        <v>6</v>
      </c>
      <c r="D8" s="2" t="s">
        <v>7</v>
      </c>
      <c r="E8" s="2" t="s">
        <v>8</v>
      </c>
    </row>
    <row r="9" spans="1:5" x14ac:dyDescent="0.2">
      <c r="A9" s="17" t="s">
        <v>15</v>
      </c>
      <c r="B9" s="2" t="s">
        <v>3</v>
      </c>
      <c r="C9" s="3">
        <f>COUNTIFS('Raw Data'!$B:$B, $B9, 'Raw Data'!$C:$C, Transformed!C$8, 'Raw Data'!$D:$D, Transformed!$A$7)</f>
        <v>4</v>
      </c>
      <c r="D9" s="3">
        <f>COUNTIFS('Raw Data'!$B:$B, $B9, 'Raw Data'!$C:$C, Transformed!D$8, 'Raw Data'!$D:$D, Transformed!$A$7)</f>
        <v>9</v>
      </c>
      <c r="E9" s="3">
        <f>COUNTIFS('Raw Data'!$B:$B, $B9, 'Raw Data'!$C:$C, Transformed!E$8, 'Raw Data'!$D:$D, Transformed!$A$7)</f>
        <v>2</v>
      </c>
    </row>
    <row r="10" spans="1:5" x14ac:dyDescent="0.2">
      <c r="A10" s="17"/>
      <c r="B10" s="2" t="s">
        <v>4</v>
      </c>
      <c r="C10" s="3">
        <f>COUNTIFS('Raw Data'!$B:$B, $B10, 'Raw Data'!$C:$C, Transformed!C$8, 'Raw Data'!$D:$D, Transformed!$A$7)</f>
        <v>5</v>
      </c>
      <c r="D10" s="3">
        <f>COUNTIFS('Raw Data'!$B:$B, $B10, 'Raw Data'!$C:$C, Transformed!D$8, 'Raw Data'!$D:$D, Transformed!$A$7)</f>
        <v>3</v>
      </c>
      <c r="E10" s="3">
        <f>COUNTIFS('Raw Data'!$B:$B, $B10, 'Raw Data'!$C:$C, Transformed!E$8, 'Raw Data'!$D:$D, Transformed!$A$7)</f>
        <v>8</v>
      </c>
    </row>
    <row r="11" spans="1:5" x14ac:dyDescent="0.2">
      <c r="A11" s="17"/>
      <c r="B11" s="2" t="s">
        <v>5</v>
      </c>
      <c r="C11" s="3">
        <f>COUNTIFS('Raw Data'!$B:$B, $B11, 'Raw Data'!$C:$C, Transformed!C$8, 'Raw Data'!$D:$D, Transformed!$A$7)</f>
        <v>7</v>
      </c>
      <c r="D11" s="3">
        <f>COUNTIFS('Raw Data'!$B:$B, $B11, 'Raw Data'!$C:$C, Transformed!D$8, 'Raw Data'!$D:$D, Transformed!$A$7)</f>
        <v>4</v>
      </c>
      <c r="E11" s="3">
        <f>COUNTIFS('Raw Data'!$B:$B, $B11, 'Raw Data'!$C:$C, Transformed!E$8, 'Raw Data'!$D:$D, Transformed!$A$7)</f>
        <v>7</v>
      </c>
    </row>
    <row r="13" spans="1:5" x14ac:dyDescent="0.2">
      <c r="A13" s="15" t="s">
        <v>14</v>
      </c>
      <c r="B13" s="15"/>
      <c r="C13" s="16" t="s">
        <v>16</v>
      </c>
      <c r="D13" s="16"/>
      <c r="E13" s="16"/>
    </row>
    <row r="14" spans="1:5" x14ac:dyDescent="0.2">
      <c r="A14" s="15"/>
      <c r="B14" s="15"/>
      <c r="C14" s="2" t="s">
        <v>6</v>
      </c>
      <c r="D14" s="2" t="s">
        <v>7</v>
      </c>
      <c r="E14" s="2" t="s">
        <v>8</v>
      </c>
    </row>
    <row r="15" spans="1:5" x14ac:dyDescent="0.2">
      <c r="A15" s="17" t="s">
        <v>15</v>
      </c>
      <c r="B15" s="2" t="s">
        <v>3</v>
      </c>
      <c r="C15" s="3">
        <f>SUM(C3+C9)</f>
        <v>14</v>
      </c>
      <c r="D15" s="3">
        <f t="shared" ref="D15:E15" si="0">SUM(D3+D9)</f>
        <v>12</v>
      </c>
      <c r="E15" s="3">
        <f t="shared" si="0"/>
        <v>10</v>
      </c>
    </row>
    <row r="16" spans="1:5" x14ac:dyDescent="0.2">
      <c r="A16" s="17"/>
      <c r="B16" s="2" t="s">
        <v>4</v>
      </c>
      <c r="C16" s="3">
        <f t="shared" ref="C16:E16" si="1">SUM(C4+C10)</f>
        <v>8</v>
      </c>
      <c r="D16" s="3">
        <f t="shared" si="1"/>
        <v>6</v>
      </c>
      <c r="E16" s="3">
        <f t="shared" si="1"/>
        <v>12</v>
      </c>
    </row>
    <row r="17" spans="1:5" x14ac:dyDescent="0.2">
      <c r="A17" s="17"/>
      <c r="B17" s="2" t="s">
        <v>5</v>
      </c>
      <c r="C17" s="3">
        <f t="shared" ref="C17:E17" si="2">SUM(C5+C11)</f>
        <v>14</v>
      </c>
      <c r="D17" s="3">
        <f t="shared" si="2"/>
        <v>11</v>
      </c>
      <c r="E17" s="3">
        <f t="shared" si="2"/>
        <v>13</v>
      </c>
    </row>
  </sheetData>
  <mergeCells count="9">
    <mergeCell ref="A13:B14"/>
    <mergeCell ref="C13:E13"/>
    <mergeCell ref="A15:A17"/>
    <mergeCell ref="A1:B2"/>
    <mergeCell ref="C1:E1"/>
    <mergeCell ref="A3:A5"/>
    <mergeCell ref="A7:B8"/>
    <mergeCell ref="C7:E7"/>
    <mergeCell ref="A9: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3A8D-7103-4F65-AF64-6A2143DC1F42}">
  <dimension ref="A1:F23"/>
  <sheetViews>
    <sheetView zoomScale="110" zoomScaleNormal="110" workbookViewId="0">
      <selection activeCell="H16" sqref="H16"/>
    </sheetView>
  </sheetViews>
  <sheetFormatPr defaultRowHeight="15" x14ac:dyDescent="0.25"/>
  <cols>
    <col min="1" max="16384" width="9.140625" style="5"/>
  </cols>
  <sheetData>
    <row r="1" spans="1:6" x14ac:dyDescent="0.25">
      <c r="A1" s="15" t="s">
        <v>17</v>
      </c>
      <c r="B1" s="15"/>
      <c r="C1" s="16" t="s">
        <v>11</v>
      </c>
      <c r="D1" s="16"/>
      <c r="E1" s="16"/>
      <c r="F1" s="18" t="s">
        <v>18</v>
      </c>
    </row>
    <row r="2" spans="1:6" x14ac:dyDescent="0.25">
      <c r="A2" s="15"/>
      <c r="B2" s="15"/>
      <c r="C2" s="2" t="s">
        <v>6</v>
      </c>
      <c r="D2" s="2" t="s">
        <v>7</v>
      </c>
      <c r="E2" s="2" t="s">
        <v>8</v>
      </c>
      <c r="F2" s="18"/>
    </row>
    <row r="3" spans="1:6" x14ac:dyDescent="0.25">
      <c r="A3" s="17" t="s">
        <v>12</v>
      </c>
      <c r="B3" s="2" t="s">
        <v>3</v>
      </c>
      <c r="C3" s="4">
        <f>MAX(Transformed!C3,Transformed!C9)/Transformed!C15</f>
        <v>0.7142857142857143</v>
      </c>
      <c r="D3" s="4">
        <f>MAX(Transformed!D3,Transformed!D9)/Transformed!D15</f>
        <v>0.75</v>
      </c>
      <c r="E3" s="4">
        <f>MAX(Transformed!E3,Transformed!E9)/Transformed!E15</f>
        <v>0.8</v>
      </c>
      <c r="F3" s="18"/>
    </row>
    <row r="4" spans="1:6" x14ac:dyDescent="0.25">
      <c r="A4" s="17"/>
      <c r="B4" s="2" t="s">
        <v>4</v>
      </c>
      <c r="C4" s="4">
        <f>MAX(Transformed!C4,Transformed!C10)/Transformed!C16</f>
        <v>0.625</v>
      </c>
      <c r="D4" s="4">
        <f>MAX(Transformed!D4,Transformed!D10)/Transformed!D16</f>
        <v>0.5</v>
      </c>
      <c r="E4" s="4">
        <f>MAX(Transformed!E4,Transformed!E10)/Transformed!E16</f>
        <v>0.66666666666666663</v>
      </c>
      <c r="F4" s="18"/>
    </row>
    <row r="5" spans="1:6" x14ac:dyDescent="0.25">
      <c r="A5" s="17"/>
      <c r="B5" s="2" t="s">
        <v>5</v>
      </c>
      <c r="C5" s="4">
        <f>MAX(Transformed!C5,Transformed!C11)/Transformed!C17</f>
        <v>0.5</v>
      </c>
      <c r="D5" s="4">
        <f>MAX(Transformed!D5,Transformed!D11)/Transformed!D17</f>
        <v>0.63636363636363635</v>
      </c>
      <c r="E5" s="4">
        <f>MAX(Transformed!E5,Transformed!E11)/Transformed!E17</f>
        <v>0.53846153846153844</v>
      </c>
      <c r="F5" s="18"/>
    </row>
    <row r="7" spans="1:6" x14ac:dyDescent="0.25">
      <c r="A7" s="15" t="s">
        <v>17</v>
      </c>
      <c r="B7" s="15"/>
      <c r="C7" s="16" t="s">
        <v>16</v>
      </c>
      <c r="D7" s="16"/>
      <c r="E7" s="16"/>
      <c r="F7" s="18" t="s">
        <v>19</v>
      </c>
    </row>
    <row r="8" spans="1:6" x14ac:dyDescent="0.25">
      <c r="A8" s="15"/>
      <c r="B8" s="15"/>
      <c r="C8" s="2" t="s">
        <v>6</v>
      </c>
      <c r="D8" s="2" t="s">
        <v>7</v>
      </c>
      <c r="E8" s="2" t="s">
        <v>8</v>
      </c>
      <c r="F8" s="18"/>
    </row>
    <row r="9" spans="1:6" x14ac:dyDescent="0.25">
      <c r="A9" s="17" t="s">
        <v>15</v>
      </c>
      <c r="B9" s="2" t="s">
        <v>3</v>
      </c>
      <c r="C9" s="4">
        <f>(Transformed!C3^2 + Transformed!C9^2)/Transformed!C15^2</f>
        <v>0.59183673469387754</v>
      </c>
      <c r="D9" s="4">
        <f>(Transformed!D3^2 + Transformed!D9^2)/Transformed!D15^2</f>
        <v>0.625</v>
      </c>
      <c r="E9" s="4">
        <f>(Transformed!E3^2 + Transformed!E9^2)/Transformed!E15^2</f>
        <v>0.68</v>
      </c>
      <c r="F9" s="18"/>
    </row>
    <row r="10" spans="1:6" x14ac:dyDescent="0.25">
      <c r="A10" s="17"/>
      <c r="B10" s="2" t="s">
        <v>4</v>
      </c>
      <c r="C10" s="4">
        <f>(Transformed!C4^2 + Transformed!C10^2)/Transformed!C16^2</f>
        <v>0.53125</v>
      </c>
      <c r="D10" s="4">
        <f>(Transformed!D4^2 + Transformed!D10^2)/Transformed!D16^2</f>
        <v>0.5</v>
      </c>
      <c r="E10" s="4">
        <f>(Transformed!E4^2 + Transformed!E10^2)/Transformed!E16^2</f>
        <v>0.55555555555555558</v>
      </c>
      <c r="F10" s="18"/>
    </row>
    <row r="11" spans="1:6" x14ac:dyDescent="0.25">
      <c r="A11" s="17"/>
      <c r="B11" s="2" t="s">
        <v>5</v>
      </c>
      <c r="C11" s="4">
        <f>(Transformed!C5^2 + Transformed!C11^2)/Transformed!C17^2</f>
        <v>0.5</v>
      </c>
      <c r="D11" s="4">
        <f>(Transformed!D5^2 + Transformed!D11^2)/Transformed!D17^2</f>
        <v>0.53719008264462809</v>
      </c>
      <c r="E11" s="4">
        <f>(Transformed!E5^2 + Transformed!E11^2)/Transformed!E17^2</f>
        <v>0.50295857988165682</v>
      </c>
      <c r="F11" s="18"/>
    </row>
    <row r="13" spans="1:6" x14ac:dyDescent="0.25">
      <c r="A13" s="15" t="s">
        <v>17</v>
      </c>
      <c r="B13" s="15"/>
      <c r="C13" s="16" t="s">
        <v>16</v>
      </c>
      <c r="D13" s="16"/>
      <c r="E13" s="16"/>
      <c r="F13" s="18" t="s">
        <v>20</v>
      </c>
    </row>
    <row r="14" spans="1:6" x14ac:dyDescent="0.25">
      <c r="A14" s="15"/>
      <c r="B14" s="15"/>
      <c r="C14" s="2" t="s">
        <v>6</v>
      </c>
      <c r="D14" s="2" t="s">
        <v>7</v>
      </c>
      <c r="E14" s="2" t="s">
        <v>8</v>
      </c>
      <c r="F14" s="18"/>
    </row>
    <row r="15" spans="1:6" x14ac:dyDescent="0.25">
      <c r="A15" s="17" t="s">
        <v>15</v>
      </c>
      <c r="B15" s="2" t="s">
        <v>3</v>
      </c>
      <c r="C15" s="4">
        <f>(Transformed!C3/Transformed!C15)*(LOG(1/(Transformed!C3/Transformed!C15),2))</f>
        <v>0.34673344797874411</v>
      </c>
      <c r="D15" s="4">
        <f>(Transformed!D3/Transformed!D15)*(LOG(1/(Transformed!D3/Transformed!D15),2))</f>
        <v>0.5</v>
      </c>
      <c r="E15" s="4">
        <f>(Transformed!E3/Transformed!E15)*(LOG(1/(Transformed!E3/Transformed!E15),2))</f>
        <v>0.25754247590988988</v>
      </c>
      <c r="F15" s="18"/>
    </row>
    <row r="16" spans="1:6" x14ac:dyDescent="0.25">
      <c r="A16" s="17"/>
      <c r="B16" s="2" t="s">
        <v>4</v>
      </c>
      <c r="C16" s="4">
        <f>(Transformed!C4/Transformed!C16)*(LOG(1/(Transformed!C4/Transformed!C16),2))</f>
        <v>0.53063906222956636</v>
      </c>
      <c r="D16" s="4">
        <f>(Transformed!D4/Transformed!D16)*(LOG(1/(Transformed!D4/Transformed!D16),2))</f>
        <v>0.5</v>
      </c>
      <c r="E16" s="4">
        <f>(Transformed!E4/Transformed!E16)*(LOG(1/(Transformed!E4/Transformed!E16),2))</f>
        <v>0.52832083357371873</v>
      </c>
      <c r="F16" s="18"/>
    </row>
    <row r="17" spans="1:6" x14ac:dyDescent="0.25">
      <c r="A17" s="17"/>
      <c r="B17" s="2" t="s">
        <v>5</v>
      </c>
      <c r="C17" s="4">
        <f>(Transformed!C5/Transformed!C17)*(LOG(1/(Transformed!C5/Transformed!C17),2))</f>
        <v>0.5</v>
      </c>
      <c r="D17" s="4">
        <f>(Transformed!D5/Transformed!D17)*(LOG(1/(Transformed!D5/Transformed!D17),2))</f>
        <v>0.41495789782344106</v>
      </c>
      <c r="E17" s="4">
        <f>(Transformed!E5/Transformed!E17)*(LOG(1/(Transformed!E5/Transformed!E17),2))</f>
        <v>0.51483563880920125</v>
      </c>
      <c r="F17" s="18"/>
    </row>
    <row r="19" spans="1:6" x14ac:dyDescent="0.25">
      <c r="A19" s="15" t="s">
        <v>17</v>
      </c>
      <c r="B19" s="15"/>
      <c r="C19" s="16" t="s">
        <v>16</v>
      </c>
      <c r="D19" s="16"/>
      <c r="E19" s="16"/>
      <c r="F19" s="18" t="s">
        <v>21</v>
      </c>
    </row>
    <row r="20" spans="1:6" x14ac:dyDescent="0.25">
      <c r="A20" s="15"/>
      <c r="B20" s="15"/>
      <c r="C20" s="2" t="s">
        <v>6</v>
      </c>
      <c r="D20" s="2" t="s">
        <v>7</v>
      </c>
      <c r="E20" s="2" t="s">
        <v>8</v>
      </c>
      <c r="F20" s="18"/>
    </row>
    <row r="21" spans="1:6" x14ac:dyDescent="0.25">
      <c r="A21" s="17" t="s">
        <v>15</v>
      </c>
      <c r="B21" s="2" t="s">
        <v>3</v>
      </c>
      <c r="C21" s="4">
        <f>1-C15</f>
        <v>0.65326655202125594</v>
      </c>
      <c r="D21" s="4">
        <f t="shared" ref="D21:E21" si="0">1-D15</f>
        <v>0.5</v>
      </c>
      <c r="E21" s="4">
        <f t="shared" si="0"/>
        <v>0.74245752409011012</v>
      </c>
      <c r="F21" s="18"/>
    </row>
    <row r="22" spans="1:6" x14ac:dyDescent="0.25">
      <c r="A22" s="17"/>
      <c r="B22" s="2" t="s">
        <v>4</v>
      </c>
      <c r="C22" s="4">
        <f t="shared" ref="C22:E22" si="1">1-C16</f>
        <v>0.46936093777043364</v>
      </c>
      <c r="D22" s="4">
        <f t="shared" si="1"/>
        <v>0.5</v>
      </c>
      <c r="E22" s="4">
        <f t="shared" si="1"/>
        <v>0.47167916642628127</v>
      </c>
      <c r="F22" s="18"/>
    </row>
    <row r="23" spans="1:6" x14ac:dyDescent="0.25">
      <c r="A23" s="17"/>
      <c r="B23" s="2" t="s">
        <v>5</v>
      </c>
      <c r="C23" s="4">
        <f t="shared" ref="C23:E23" si="2">1-C17</f>
        <v>0.5</v>
      </c>
      <c r="D23" s="4">
        <f t="shared" si="2"/>
        <v>0.58504210217655894</v>
      </c>
      <c r="E23" s="4">
        <f t="shared" si="2"/>
        <v>0.48516436119079875</v>
      </c>
      <c r="F23" s="18"/>
    </row>
  </sheetData>
  <mergeCells count="16">
    <mergeCell ref="A1:B2"/>
    <mergeCell ref="C1:E1"/>
    <mergeCell ref="F1:F5"/>
    <mergeCell ref="A3:A5"/>
    <mergeCell ref="A7:B8"/>
    <mergeCell ref="C7:E7"/>
    <mergeCell ref="F7:F11"/>
    <mergeCell ref="A9:A11"/>
    <mergeCell ref="A13:B14"/>
    <mergeCell ref="C13:E13"/>
    <mergeCell ref="F13:F17"/>
    <mergeCell ref="A15:A17"/>
    <mergeCell ref="A19:B20"/>
    <mergeCell ref="C19:E19"/>
    <mergeCell ref="F19:F23"/>
    <mergeCell ref="A21:A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A1A7B-1844-472E-8130-F39A73BA2E5F}">
  <dimension ref="A1:E12"/>
  <sheetViews>
    <sheetView zoomScale="130" zoomScaleNormal="130" workbookViewId="0">
      <selection activeCell="F7" sqref="F7"/>
    </sheetView>
  </sheetViews>
  <sheetFormatPr defaultRowHeight="15" x14ac:dyDescent="0.25"/>
  <cols>
    <col min="1" max="1" width="15" style="5" bestFit="1" customWidth="1"/>
    <col min="2" max="16384" width="9.140625" style="5"/>
  </cols>
  <sheetData>
    <row r="1" spans="1:5" x14ac:dyDescent="0.25">
      <c r="A1" s="6" t="s">
        <v>22</v>
      </c>
      <c r="B1" s="6" t="s">
        <v>6</v>
      </c>
      <c r="C1" s="6" t="s">
        <v>7</v>
      </c>
      <c r="D1" s="6" t="s">
        <v>8</v>
      </c>
      <c r="E1" s="1"/>
    </row>
    <row r="2" spans="1:5" x14ac:dyDescent="0.25">
      <c r="A2" s="7" t="s">
        <v>18</v>
      </c>
      <c r="B2" s="8">
        <f>SUMPRODUCT(Purity!C3:C5, Transformed!C15:C17)</f>
        <v>22</v>
      </c>
      <c r="C2" s="8">
        <f>SUMPRODUCT(Purity!D3:D5, Transformed!D15:D17)</f>
        <v>19</v>
      </c>
      <c r="D2" s="8">
        <f>SUMPRODUCT(Purity!E3:E5, Transformed!E15:E17)</f>
        <v>23</v>
      </c>
      <c r="E2" s="1"/>
    </row>
    <row r="3" spans="1:5" x14ac:dyDescent="0.25">
      <c r="A3" s="7" t="s">
        <v>23</v>
      </c>
      <c r="B3" s="8">
        <f>SUMPRODUCT(Purity!C9:C11, Transformed!C15:C17)</f>
        <v>19.535714285714285</v>
      </c>
      <c r="C3" s="8">
        <f>SUMPRODUCT(Purity!D9:D11, Transformed!D15:D17)</f>
        <v>16.40909090909091</v>
      </c>
      <c r="D3" s="8">
        <f>SUMPRODUCT(Purity!E9:E11, Transformed!E15:E17)</f>
        <v>20.005128205128209</v>
      </c>
      <c r="E3" s="1"/>
    </row>
    <row r="4" spans="1:5" x14ac:dyDescent="0.25">
      <c r="A4" s="7" t="s">
        <v>24</v>
      </c>
      <c r="B4" s="8">
        <f>SUMPRODUCT(Purity!C21:C23, Transformed!C15:C17)</f>
        <v>19.900619230461054</v>
      </c>
      <c r="C4" s="8">
        <f>SUMPRODUCT(Purity!D21:D23, Transformed!D15:D17)</f>
        <v>15.435463123942149</v>
      </c>
      <c r="D4" s="8">
        <f>SUMPRODUCT(Purity!E21:E23, Transformed!E15:E17)</f>
        <v>19.391861933496862</v>
      </c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9" t="s">
        <v>25</v>
      </c>
      <c r="B7" s="10">
        <f>SUM(Transformed!C15:C17)</f>
        <v>36</v>
      </c>
      <c r="C7" s="10">
        <f>SUM(Transformed!D15:D17)</f>
        <v>29</v>
      </c>
      <c r="D7" s="10">
        <f>SUM(Transformed!E15:E17)</f>
        <v>35</v>
      </c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9" t="s">
        <v>26</v>
      </c>
      <c r="B10" s="14">
        <f>SUMPRODUCT(B2:D2,$B$7:$D$7)</f>
        <v>2148</v>
      </c>
      <c r="C10" s="8" t="s">
        <v>18</v>
      </c>
      <c r="D10" s="1"/>
      <c r="E10" s="1"/>
    </row>
    <row r="11" spans="1:5" x14ac:dyDescent="0.25">
      <c r="A11" s="1"/>
      <c r="B11" s="14">
        <f t="shared" ref="B11:B12" si="0">SUMPRODUCT(B3:D3,$B$7:$D$7)</f>
        <v>1879.328837828838</v>
      </c>
      <c r="C11" s="8" t="s">
        <v>19</v>
      </c>
      <c r="D11" s="1"/>
      <c r="E11" s="1"/>
    </row>
    <row r="12" spans="1:5" x14ac:dyDescent="0.25">
      <c r="A12" s="1"/>
      <c r="B12" s="14">
        <f t="shared" si="0"/>
        <v>1842.7658905633104</v>
      </c>
      <c r="C12" s="8" t="s">
        <v>24</v>
      </c>
      <c r="D12" s="1"/>
      <c r="E1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24EF-C9B6-4F67-B0A0-5EE985C3EB2D}">
  <dimension ref="A1:E12"/>
  <sheetViews>
    <sheetView tabSelected="1" zoomScale="130" zoomScaleNormal="130" workbookViewId="0">
      <selection activeCell="E17" sqref="E17"/>
    </sheetView>
  </sheetViews>
  <sheetFormatPr defaultRowHeight="15" x14ac:dyDescent="0.25"/>
  <cols>
    <col min="1" max="1" width="15" style="5" bestFit="1" customWidth="1"/>
    <col min="2" max="16384" width="9.140625" style="5"/>
  </cols>
  <sheetData>
    <row r="1" spans="1:5" x14ac:dyDescent="0.25">
      <c r="A1" s="6" t="s">
        <v>22</v>
      </c>
      <c r="B1" s="6" t="s">
        <v>3</v>
      </c>
      <c r="C1" s="6" t="s">
        <v>5</v>
      </c>
      <c r="D1" s="6" t="s">
        <v>4</v>
      </c>
      <c r="E1" s="1"/>
    </row>
    <row r="2" spans="1:5" x14ac:dyDescent="0.25">
      <c r="A2" s="7" t="s">
        <v>18</v>
      </c>
      <c r="B2" s="8">
        <f>SUMPRODUCT(Purity!C3:E3,Transformed!C15:E15)</f>
        <v>27</v>
      </c>
      <c r="C2" s="8">
        <f>SUMPRODUCT(Purity!C4:E4,Transformed!C16:E16)</f>
        <v>16</v>
      </c>
      <c r="D2" s="8">
        <f>SUMPRODUCT(Purity!C5:E5,Transformed!C17:E17)</f>
        <v>21</v>
      </c>
      <c r="E2" s="1"/>
    </row>
    <row r="3" spans="1:5" x14ac:dyDescent="0.25">
      <c r="A3" s="7" t="s">
        <v>23</v>
      </c>
      <c r="B3" s="8">
        <f>SUMPRODUCT(Purity!C9:E9,Transformed!C15:E15)</f>
        <v>22.585714285714285</v>
      </c>
      <c r="C3" s="8">
        <f>SUMPRODUCT(Purity!C10:E10,Transformed!C16:E16)</f>
        <v>13.916666666666668</v>
      </c>
      <c r="D3" s="8">
        <f>SUMPRODUCT(Purity!C11:E11,Transformed!C17:E17)</f>
        <v>19.447552447552447</v>
      </c>
      <c r="E3" s="1"/>
    </row>
    <row r="4" spans="1:5" x14ac:dyDescent="0.25">
      <c r="A4" s="7" t="s">
        <v>24</v>
      </c>
      <c r="B4" s="8">
        <f>SUMPRODUCT(Purity!C21:E21,Transformed!C15:E15)</f>
        <v>22.570306969198683</v>
      </c>
      <c r="C4" s="8">
        <f>SUMPRODUCT(Purity!C22:E22,Transformed!C16:E16)</f>
        <v>12.415037499278846</v>
      </c>
      <c r="D4" s="8">
        <f>SUMPRODUCT(Purity!C23:E23,Transformed!C17:E17)</f>
        <v>19.742599819422534</v>
      </c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9" t="s">
        <v>25</v>
      </c>
      <c r="B7" s="10">
        <f>SUM(Transformed!C15:E15)</f>
        <v>36</v>
      </c>
      <c r="C7" s="10">
        <f>SUM(Transformed!C16:E16)</f>
        <v>26</v>
      </c>
      <c r="D7" s="10">
        <f>SUM(Transformed!C17:E17)</f>
        <v>38</v>
      </c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9" t="s">
        <v>27</v>
      </c>
      <c r="B10" s="14">
        <f>SUMPRODUCT(B2:D2,$B$7:$D$7)</f>
        <v>2186</v>
      </c>
      <c r="C10" s="8" t="s">
        <v>18</v>
      </c>
      <c r="D10" s="1"/>
      <c r="E10" s="1"/>
    </row>
    <row r="11" spans="1:5" x14ac:dyDescent="0.25">
      <c r="A11" s="1"/>
      <c r="B11" s="14">
        <f t="shared" ref="B11:B12" si="0">SUMPRODUCT(B3:D3,$B$7:$D$7)</f>
        <v>1913.9260406260405</v>
      </c>
      <c r="C11" s="8" t="s">
        <v>19</v>
      </c>
      <c r="D11" s="1"/>
      <c r="E11" s="1"/>
    </row>
    <row r="12" spans="1:5" x14ac:dyDescent="0.25">
      <c r="A12" s="1"/>
      <c r="B12" s="14">
        <f t="shared" si="0"/>
        <v>1885.5408190104588</v>
      </c>
      <c r="C12" s="8" t="s">
        <v>24</v>
      </c>
      <c r="D12" s="1"/>
      <c r="E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Transformed</vt:lpstr>
      <vt:lpstr>Purity</vt:lpstr>
      <vt:lpstr>Rating</vt:lpstr>
      <vt:lpstr>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Ginodia</dc:creator>
  <cp:lastModifiedBy>Akshay Ginodia</cp:lastModifiedBy>
  <dcterms:created xsi:type="dcterms:W3CDTF">2019-06-13T20:25:59Z</dcterms:created>
  <dcterms:modified xsi:type="dcterms:W3CDTF">2019-06-16T19:12:55Z</dcterms:modified>
</cp:coreProperties>
</file>