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uj\BAupgrad\Data Analytics Assignment\Time Series Forecasting sand Predictive Modeling\"/>
    </mc:Choice>
  </mc:AlternateContent>
  <xr:revisionPtr revIDLastSave="0" documentId="13_ncr:1_{25857C04-8BA5-4B21-BBA4-8B537A17FFF4}" xr6:coauthVersionLast="47" xr6:coauthVersionMax="47" xr10:uidLastSave="{00000000-0000-0000-0000-000000000000}"/>
  <bookViews>
    <workbookView xWindow="-110" yWindow="-110" windowWidth="19420" windowHeight="10300" tabRatio="912" xr2:uid="{00000000-000D-0000-FFFF-FFFF00000000}"/>
  </bookViews>
  <sheets>
    <sheet name="No of calls for Seasonality " sheetId="9" r:id="rId1"/>
    <sheet name="Forecasting for upcoming month " sheetId="16" r:id="rId2"/>
    <sheet name="TSPartition1" sheetId="15" r:id="rId3"/>
    <sheet name="LinReg_Output2" sheetId="23" r:id="rId4"/>
    <sheet name="LinReg_ResidInfluence2" sheetId="22" r:id="rId5"/>
    <sheet name="LinReg_Intervals2" sheetId="21" r:id="rId6"/>
    <sheet name="LinReg_TrainingScore2" sheetId="20" r:id="rId7"/>
    <sheet name="LinReg_ValidationScore1" sheetId="19" r:id="rId8"/>
    <sheet name="LinReg_NewScore" sheetId="18" r:id="rId9"/>
    <sheet name="LinReg_Stored2" sheetId="17" r:id="rId10"/>
    <sheet name="LinReg_Output1" sheetId="14" r:id="rId11"/>
    <sheet name="LinReg_ResidInfluence1" sheetId="13" r:id="rId12"/>
    <sheet name="LinReg_Intervals1" sheetId="12" r:id="rId13"/>
    <sheet name="LinReg_TrainingScore1" sheetId="11" r:id="rId14"/>
    <sheet name="LinReg_Stored1" sheetId="10" r:id="rId15"/>
    <sheet name="No of calls DS" sheetId="1" r:id="rId16"/>
    <sheet name="TSPartition" sheetId="2" r:id="rId17"/>
    <sheet name="LinReg_Output" sheetId="8" r:id="rId18"/>
    <sheet name="LinReg_ResidInfluence" sheetId="7" r:id="rId19"/>
    <sheet name="LinReg_Intervals" sheetId="6" r:id="rId20"/>
    <sheet name="LinReg_TrainingScore" sheetId="5" r:id="rId21"/>
    <sheet name="LinReg_ValidationScore" sheetId="4" r:id="rId22"/>
    <sheet name="LinReg_Stored" sheetId="3" r:id="rId23"/>
  </sheets>
  <definedNames>
    <definedName name="solver_ver" localSheetId="0" hidden="1">17</definedName>
    <definedName name="xlm_30_1" localSheetId="15" hidden="1">"'{""wkbk"":""No+of+calls+DS.xlsx"",""wksheet"":""No of calls DS"",""data_range"":""$A$1:$D$145"",""header"":[""Month"",""No of calls"",""T"",""EXP(ft)""],""has_header"":true,""input_cols"":[{""varName"":""EXP(ft)""}],""cat_cols"":[],""firstRow"":1,""rows"":144,""isPartitionSheet"":false,""type"</definedName>
    <definedName name="xlm_30_1" localSheetId="0" hidden="1">"'{""wkbk"":""No_of_calls_DS.xlsx"",""wksheet"":""No of calls for Seasonality "",""data_range"":""$A$2:$P$146"",""header"":[""Month"",""No of calls"",""T"",""Month"",""D1"",""D2"",""D3"",""D4"",""D5"",""D6"",""D7"",""D8"",""D9"",""D10"",""D11"",""D12""],""has_header"":true,""input_cols"":[{""varName"":""No o"</definedName>
    <definedName name="xlm_30_2" localSheetId="15" hidden="1">"'"":2,""time_var"":{""varId"":2,""varName"":""T"",""colDescr"":{""dataRowCount"":144,""flags"":0,""uniqueValsCount"":144,""varId"":2}},""trainPct"":70,""trainRecs"":101}"</definedName>
    <definedName name="xlm_30_2" localSheetId="0" hidden="1">"'f calls""},{""varName"":""D1""},{""varName"":""D2""},{""varName"":""D3""},{""varName"":""D4""},{""varName"":""D5""},{""varName"":""D6""},{""varName"":""D7""},{""varName"":""D8""},{""varName"":""D9""},{""varName"":""D10""},{""varName"":""D11""},{""varName"":""D12""}],""cat_cols"":[],""firstRow"":2,""rows"":14"</definedName>
    <definedName name="xlm_30_3" localSheetId="0" hidden="1">"'4,""isPartitionSheet"":false,""type"":2,""time_var"":{""varId"":2,""varName"":""T"",""colDescr"":{""flags"":0,""varId"":2,""uniqueValsCount"":144,""dataRowCount"":144}},""trainPct"":70,""trainRecs"":101}"</definedName>
    <definedName name="xlm_701_1" localSheetId="0" hidden="1">"'{""wkbk"":""No_of_calls_DS.xlsx"",""wksheet"":""No of calls for Seasonality "",""data_range"":""$A$2:$P$146"",""header"":[""Month"",""No of calls"",""T"",""Month"",""D1"",""D2"",""D3"",""D4"",""D5"",""D6"",""D7"",""D8"",""D9"",""D10"",""D11"",""D12""],""has_header"":true,""firstRow"":2,""rows"":144,""train"</definedName>
    <definedName name="xlm_701_1" localSheetId="16" hidden="1">"'{""wkbk"":""No+of+calls+DS.xlsx"",""wksheet"":""TSPartition"",""data_range"":"""",""header"":[""Record ID"",""T"",""EXP(ft)""],""has_header"":true,""firstRow"":-1,""rows"":144,""train_rows"":101,""validation_rows"":43,""test_rows"":0,""trainingDataRange"":""$C$37:$E$137"",""validationDataRa"</definedName>
    <definedName name="xlm_701_1" localSheetId="2" hidden="1">"'{""wkbk"":""No_of_calls_DS.xlsx"",""wksheet"":""TSPartition1"",""data_range"":"""",""header"":[""Record ID"",""T"",""No of calls"",""D1"",""D2"",""D3"",""D4"",""D5"",""D6"",""D7"",""D8"",""D9"",""D10"",""D11"",""D12""],""has_header"":true,""firstRow"":-1,""rows"":144,""train_rows"":101,""validation_rows"":4"</definedName>
    <definedName name="xlm_701_2" localSheetId="0" hidden="1">"'_rows"":144,""validation_rows"":0,""test_rows"":0,""isPartitionSheet"":false,""partitionData"":false,""trainDetailRpt"":true,""trainSummaryRpt"":true,""trainLiftChart"":false,""trainROCCurve"":false,""newDataWorksheet"":false,""newDataDatabase"":false,""rescalerParams"":{""tech"</definedName>
    <definedName name="xlm_701_2" localSheetId="16" hidden="1">"'nge"":""$C$138:$E$180"",""allDataRange"":""$C$36:$E$180"",""isPartitionSheet"":true,""partitionData"":false,""trainDetailRpt"":true,""trainSummaryRpt"":true,""trainLiftChart"":false,""trainROCCurve"":false,""validationDetailRpt"":true,""validationSummaryRpt"":true,""validationL"</definedName>
    <definedName name="xlm_701_2" localSheetId="2" hidden="1">"'3,""test_rows"":0,""trainingDataRange"":""$C$37:$Q$137"",""validationDataRange"":""$C$138:$Q$180"",""allDataRange"":""$C$36:$Q$180"",""isPartitionSheet"":true,""partitionData"":false,""trainDetailRpt"":true,""trainSummaryRpt"":true,""trainLiftChart"":false,""trainROCCurve"":false"</definedName>
    <definedName name="xlm_701_3" localSheetId="0" hidden="1">"'nique"":null,""correction"":null,""normType"":null,""rescale"":false},""estimatorParams"":{""fitIntercept"":true},""modelParams"":null,""displayParams"":{""showVarCovar"":true,""showMulticollinearity"":false,""showDetailedCoefficients"":true,""showANOVA"":false,""showDetailedRe"</definedName>
    <definedName name="xlm_701_3" localSheetId="16" hidden="1">"'iftChart"":false,""validROCCurve"":false,""newDataWorksheet"":false,""newDataDatabase"":false,""rescalerParams"":{""technique"":null,""correction"":null,""normType"":null,""rescale"":false},""estimatorParams"":{""fitIntercept"":true},""modelParams"":null,""displayParams"":{""show"</definedName>
    <definedName name="xlm_701_3" localSheetId="2" hidden="1">"',""validationDetailRpt"":true,""validationSummaryRpt"":true,""validationLiftChart"":false,""validROCCurve"":false,""newDataWorksheet"":true,""newDataDatabase"":false,""newDataWorksheetParams"":{""newDataWorkbook"":""No_of_calls_DS.xlsx"",""newDataWorksheet"":""Forecasting fo"</definedName>
    <definedName name="xlm_701_4" localSheetId="0" hidden="1">"'siduals"":true,""showInfluenceDiagnostics"":true,""showPredictionIntervals"":true},""fsParams"":{""selectVariables"":false,""fsMethod"":null,""fIn"":null,""fOut"":null,""numSubsets"":null,""maxSubsetSize"":null},""varSelectionOnly"":false}"</definedName>
    <definedName name="xlm_701_4" localSheetId="16" hidden="1">"'VarCovar"":true,""showMulticollinearity"":false,""showDetailedCoefficients"":true,""showANOVA"":false,""showDetailedResiduals"":true,""showInfluenceDiagnostics"":true,""showPredictionIntervals"":true},""fsParams"":{""selectVariables"":false,""fsMethod"":null,""fIn"":null,""fO"</definedName>
    <definedName name="xlm_701_4" localSheetId="2" hidden="1">"'r upcoming month "",""newDataRange"":""$A$1:$P$4"",""newDataNumRowsWS"":3,""newDataNumCols"":16,""newHasHeader"":true},""rescalerParams"":{""technique"":null,""correction"":null,""normType"":null,""rescale"":false},""estimatorParams"":{""fitIntercept"":true},""modelParams"":null,"""</definedName>
    <definedName name="xlm_701_5" localSheetId="16" hidden="1">"'ut"":null,""numSubsets"":null,""maxSubsetSize"":null},""varSelectionOnly"":false}"</definedName>
    <definedName name="xlm_701_5" localSheetId="2" hidden="1">"'displayParams"":{""showVarCovar"":true,""showMulticollinearity"":true,""showDetailedCoefficients"":true,""showANOVA"":false,""showDetailedResiduals"":true,""showInfluenceDiagnostics"":true,""showPredictionIntervals"":true},""fsParams"":{""selectVariables"":false,""fsMethod"""</definedName>
    <definedName name="xlm_701_6" localSheetId="2" hidden="1">"':null,""fIn"":null,""fOut"":null,""numSubsets"":null,""maxSubsetSize"":null},""varSelectionOnly"":false}"</definedName>
    <definedName name="xlm_pdnc_1" localSheetId="0" hidden="1">"'{""input_cols"":[{""varName"":""T""},{""varName"":""D1""},{""varName"":""D2""},{""varName"":""D3""},{""varName"":""D4""},{""varName"":""D5""},{""varName"":""D6""},{""varName"":""D7""},{""varName"":""D8""},{""varName"":""D9""},{""varName"":""D10""},{""varName"":""D11""},{""varName"":""D12""}],""cat_cols"":[],"""</definedName>
    <definedName name="xlm_pdnc_1" localSheetId="16" hidden="1">"'{""input_cols"":[{""varName"":""T""}],""cat_cols"":[],""output_var"":{""varName"":""EXP(ft)""}}"</definedName>
    <definedName name="xlm_pdnc_1" localSheetId="2" hidden="1">"'{""input_cols"":[{""varName"":""T""},{""varName"":""D1""},{""varName"":""D2""},{""varName"":""D3""},{""varName"":""D4""},{""varName"":""D5""},{""varName"":""D6""},{""varName"":""D7""},{""varName"":""D8""},{""varName"":""D9""},{""varName"":""D10""},{""varName"":""D11""},{""varName"":""D12""}],""cat_cols"":[],"""</definedName>
    <definedName name="xlm_pdnc_2" localSheetId="0" hidden="1">"'output_var"":{""varName"":""No of calls""}}"</definedName>
    <definedName name="xlm_pdnc_2" localSheetId="2" hidden="1">"'output_var"":{""varName"":""No of calls""}}"</definedName>
    <definedName name="XLMPartitionAllData" localSheetId="16" hidden="1">"$C$36:$E$180"</definedName>
    <definedName name="XLMPartitionAllData" localSheetId="2" hidden="1">"$C$36:$Q$180"</definedName>
    <definedName name="XLMPartitionTimeVar" localSheetId="16" hidden="1">"T"</definedName>
    <definedName name="XLMPartitionTimeVar" localSheetId="2" hidden="1">"T"</definedName>
    <definedName name="XLMPartitionTrainingData" localSheetId="16" hidden="1">"$C$37:$E$137"</definedName>
    <definedName name="XLMPartitionTrainingData" localSheetId="2" hidden="1">"$C$37:$Q$137"</definedName>
    <definedName name="XLMPartitionType" localSheetId="16" hidden="1">1</definedName>
    <definedName name="XLMPartitionType" localSheetId="2" hidden="1">1</definedName>
    <definedName name="XLMPartitionValidationData" localSheetId="16" hidden="1">"$C$138:$E$180"</definedName>
    <definedName name="XLMPartitionValidationData" localSheetId="2" hidden="1">"$C$138:$Q$180"</definedName>
    <definedName name="XLMPartitionVariableNames" localSheetId="16" hidden="1">"$C$36:$E$36"</definedName>
    <definedName name="XLMPartitionVariableNames" localSheetId="2" hidden="1">"$C$36:$Q$36"</definedName>
    <definedName name="XLMPMMLModelRange" localSheetId="22" hidden="1">"$B$12:$B$36"</definedName>
    <definedName name="XLMPMMLModelRange" localSheetId="14" hidden="1">"$B$12:$B$72"</definedName>
    <definedName name="XLMPMMLModelRange" localSheetId="9" hidden="1">"$B$12:$B$72"</definedName>
    <definedName name="XLMRasonModelRange" localSheetId="17" hidden="1">"CV1:CV1"</definedName>
    <definedName name="XLMRasonModelRange" localSheetId="10" hidden="1">"CV1:CV1"</definedName>
    <definedName name="XLMRasonModelRange" localSheetId="3" hidden="1">"CV1:CV1"</definedName>
    <definedName name="XLMRasonModelRange" localSheetId="16" hidden="1">"CV1:CV1"</definedName>
    <definedName name="XLMRasonModelRange" localSheetId="2" hidden="1">"CV1:CV1"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9" l="1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K96" i="9" s="1"/>
  <c r="D97" i="9"/>
  <c r="F97" i="9" s="1"/>
  <c r="D98" i="9"/>
  <c r="I98" i="9" s="1"/>
  <c r="D99" i="9"/>
  <c r="E99" i="9" s="1"/>
  <c r="D100" i="9"/>
  <c r="I100" i="9" s="1"/>
  <c r="D101" i="9"/>
  <c r="E101" i="9" s="1"/>
  <c r="D102" i="9"/>
  <c r="I102" i="9" s="1"/>
  <c r="D103" i="9"/>
  <c r="E103" i="9" s="1"/>
  <c r="D104" i="9"/>
  <c r="I104" i="9" s="1"/>
  <c r="D105" i="9"/>
  <c r="E105" i="9" s="1"/>
  <c r="D106" i="9"/>
  <c r="I106" i="9" s="1"/>
  <c r="D107" i="9"/>
  <c r="E107" i="9" s="1"/>
  <c r="D108" i="9"/>
  <c r="I108" i="9" s="1"/>
  <c r="D109" i="9"/>
  <c r="E109" i="9" s="1"/>
  <c r="D110" i="9"/>
  <c r="I110" i="9" s="1"/>
  <c r="D111" i="9"/>
  <c r="E111" i="9" s="1"/>
  <c r="D112" i="9"/>
  <c r="I112" i="9" s="1"/>
  <c r="D113" i="9"/>
  <c r="E113" i="9" s="1"/>
  <c r="D114" i="9"/>
  <c r="I114" i="9" s="1"/>
  <c r="D115" i="9"/>
  <c r="E115" i="9" s="1"/>
  <c r="D116" i="9"/>
  <c r="I116" i="9" s="1"/>
  <c r="D117" i="9"/>
  <c r="E117" i="9" s="1"/>
  <c r="D118" i="9"/>
  <c r="I118" i="9" s="1"/>
  <c r="D119" i="9"/>
  <c r="E119" i="9" s="1"/>
  <c r="D120" i="9"/>
  <c r="I120" i="9" s="1"/>
  <c r="D121" i="9"/>
  <c r="E121" i="9" s="1"/>
  <c r="D122" i="9"/>
  <c r="I122" i="9" s="1"/>
  <c r="D123" i="9"/>
  <c r="E123" i="9" s="1"/>
  <c r="D124" i="9"/>
  <c r="I124" i="9" s="1"/>
  <c r="D125" i="9"/>
  <c r="E125" i="9" s="1"/>
  <c r="D126" i="9"/>
  <c r="I126" i="9" s="1"/>
  <c r="D127" i="9"/>
  <c r="E127" i="9" s="1"/>
  <c r="D128" i="9"/>
  <c r="I128" i="9" s="1"/>
  <c r="D129" i="9"/>
  <c r="E129" i="9" s="1"/>
  <c r="D130" i="9"/>
  <c r="I130" i="9" s="1"/>
  <c r="D131" i="9"/>
  <c r="E131" i="9" s="1"/>
  <c r="D132" i="9"/>
  <c r="I132" i="9" s="1"/>
  <c r="D133" i="9"/>
  <c r="E133" i="9" s="1"/>
  <c r="D134" i="9"/>
  <c r="I134" i="9" s="1"/>
  <c r="D135" i="9"/>
  <c r="E135" i="9" s="1"/>
  <c r="D136" i="9"/>
  <c r="I136" i="9" s="1"/>
  <c r="D137" i="9"/>
  <c r="E137" i="9" s="1"/>
  <c r="D138" i="9"/>
  <c r="I138" i="9" s="1"/>
  <c r="D139" i="9"/>
  <c r="E139" i="9" s="1"/>
  <c r="D140" i="9"/>
  <c r="I140" i="9" s="1"/>
  <c r="D141" i="9"/>
  <c r="E141" i="9" s="1"/>
  <c r="D142" i="9"/>
  <c r="I142" i="9" s="1"/>
  <c r="D143" i="9"/>
  <c r="E143" i="9" s="1"/>
  <c r="D144" i="9"/>
  <c r="I144" i="9" s="1"/>
  <c r="D145" i="9"/>
  <c r="E145" i="9" s="1"/>
  <c r="D146" i="9"/>
  <c r="I146" i="9" s="1"/>
  <c r="D3" i="9"/>
  <c r="P3" i="9" s="1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126" i="9" s="1"/>
  <c r="C127" i="9" s="1"/>
  <c r="C128" i="9" s="1"/>
  <c r="C129" i="9" s="1"/>
  <c r="C130" i="9" s="1"/>
  <c r="C131" i="9" s="1"/>
  <c r="C132" i="9" s="1"/>
  <c r="C133" i="9" s="1"/>
  <c r="C134" i="9" s="1"/>
  <c r="C135" i="9" s="1"/>
  <c r="C136" i="9" s="1"/>
  <c r="C137" i="9" s="1"/>
  <c r="C138" i="9" s="1"/>
  <c r="C139" i="9" s="1"/>
  <c r="C140" i="9" s="1"/>
  <c r="C141" i="9" s="1"/>
  <c r="C142" i="9" s="1"/>
  <c r="C143" i="9" s="1"/>
  <c r="C144" i="9" s="1"/>
  <c r="C145" i="9" s="1"/>
  <c r="C146" i="9" s="1"/>
  <c r="C2" i="16" s="1"/>
  <c r="C3" i="16" s="1"/>
  <c r="C4" i="16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J31" i="5" a="1"/>
  <c r="J31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J45" i="5" a="1"/>
  <c r="J45" i="5" s="1"/>
  <c r="J46" i="5" a="1"/>
  <c r="J46" i="5" s="1"/>
  <c r="J47" i="5" a="1"/>
  <c r="J47" i="5" s="1"/>
  <c r="J48" i="5" a="1"/>
  <c r="J48" i="5" s="1"/>
  <c r="J49" i="5" a="1"/>
  <c r="J49" i="5" s="1"/>
  <c r="J50" i="5" a="1"/>
  <c r="J50" i="5" s="1"/>
  <c r="J51" i="5" a="1"/>
  <c r="J51" i="5" s="1"/>
  <c r="J52" i="5" a="1"/>
  <c r="J52" i="5" s="1"/>
  <c r="J53" i="5" a="1"/>
  <c r="J53" i="5" s="1"/>
  <c r="J54" i="5" a="1"/>
  <c r="J54" i="5" s="1"/>
  <c r="J55" i="5" a="1"/>
  <c r="J55" i="5" s="1"/>
  <c r="J56" i="5" a="1"/>
  <c r="J56" i="5" s="1"/>
  <c r="J57" i="5" a="1"/>
  <c r="J57" i="5" s="1"/>
  <c r="J58" i="5" a="1"/>
  <c r="J58" i="5" s="1"/>
  <c r="J59" i="5" a="1"/>
  <c r="J59" i="5" s="1"/>
  <c r="J60" i="5" a="1"/>
  <c r="J60" i="5" s="1"/>
  <c r="J61" i="5" a="1"/>
  <c r="J61" i="5" s="1"/>
  <c r="J62" i="5" a="1"/>
  <c r="J62" i="5" s="1"/>
  <c r="J63" i="5" a="1"/>
  <c r="J63" i="5" s="1"/>
  <c r="J64" i="5" a="1"/>
  <c r="J64" i="5" s="1"/>
  <c r="J65" i="5" a="1"/>
  <c r="J65" i="5" s="1"/>
  <c r="J66" i="5" a="1"/>
  <c r="J66" i="5" s="1"/>
  <c r="J67" i="5" a="1"/>
  <c r="J67" i="5" s="1"/>
  <c r="J68" i="5" a="1"/>
  <c r="J68" i="5" s="1"/>
  <c r="J69" i="5" a="1"/>
  <c r="J69" i="5" s="1"/>
  <c r="J70" i="5" a="1"/>
  <c r="J70" i="5" s="1"/>
  <c r="J71" i="5" a="1"/>
  <c r="J71" i="5" s="1"/>
  <c r="J72" i="5" a="1"/>
  <c r="J72" i="5" s="1"/>
  <c r="J73" i="5" a="1"/>
  <c r="J73" i="5" s="1"/>
  <c r="J74" i="5" a="1"/>
  <c r="J74" i="5" s="1"/>
  <c r="J75" i="5" a="1"/>
  <c r="J75" i="5" s="1"/>
  <c r="J76" i="5" a="1"/>
  <c r="J76" i="5" s="1"/>
  <c r="J77" i="5" a="1"/>
  <c r="J77" i="5" s="1"/>
  <c r="J78" i="5" a="1"/>
  <c r="J78" i="5" s="1"/>
  <c r="J79" i="5" a="1"/>
  <c r="J79" i="5" s="1"/>
  <c r="J80" i="5" a="1"/>
  <c r="J80" i="5" s="1"/>
  <c r="J81" i="5" a="1"/>
  <c r="J81" i="5" s="1"/>
  <c r="J82" i="5" a="1"/>
  <c r="J82" i="5" s="1"/>
  <c r="J83" i="5" a="1"/>
  <c r="J83" i="5" s="1"/>
  <c r="J84" i="5" a="1"/>
  <c r="J84" i="5" s="1"/>
  <c r="J85" i="5" a="1"/>
  <c r="J85" i="5" s="1"/>
  <c r="J86" i="5" a="1"/>
  <c r="J86" i="5" s="1"/>
  <c r="J87" i="5" a="1"/>
  <c r="J87" i="5" s="1"/>
  <c r="J88" i="5" a="1"/>
  <c r="J88" i="5" s="1"/>
  <c r="J89" i="5" a="1"/>
  <c r="J89" i="5" s="1"/>
  <c r="J90" i="5" a="1"/>
  <c r="J90" i="5" s="1"/>
  <c r="J91" i="5" a="1"/>
  <c r="J91" i="5" s="1"/>
  <c r="J92" i="5" a="1"/>
  <c r="J92" i="5" s="1"/>
  <c r="J93" i="5" a="1"/>
  <c r="J93" i="5" s="1"/>
  <c r="J94" i="5" a="1"/>
  <c r="J94" i="5" s="1"/>
  <c r="J95" i="5" a="1"/>
  <c r="J95" i="5" s="1"/>
  <c r="J96" i="5" a="1"/>
  <c r="J96" i="5" s="1"/>
  <c r="J97" i="5" a="1"/>
  <c r="J97" i="5" s="1"/>
  <c r="J98" i="5" a="1"/>
  <c r="J98" i="5" s="1"/>
  <c r="J99" i="5" a="1"/>
  <c r="J99" i="5" s="1"/>
  <c r="J100" i="5" a="1"/>
  <c r="J100" i="5" s="1"/>
  <c r="J101" i="5" a="1"/>
  <c r="J101" i="5" s="1"/>
  <c r="J102" i="5" a="1"/>
  <c r="J102" i="5" s="1"/>
  <c r="J103" i="5" a="1"/>
  <c r="J103" i="5" s="1"/>
  <c r="J104" i="5" a="1"/>
  <c r="J104" i="5" s="1"/>
  <c r="J105" i="5" a="1"/>
  <c r="J105" i="5" s="1"/>
  <c r="J106" i="5" a="1"/>
  <c r="J106" i="5" s="1"/>
  <c r="J107" i="5" a="1"/>
  <c r="J107" i="5" s="1"/>
  <c r="J108" i="5" a="1"/>
  <c r="J108" i="5" s="1"/>
  <c r="J109" i="5" a="1"/>
  <c r="J109" i="5" s="1"/>
  <c r="J110" i="5" a="1"/>
  <c r="J110" i="5" s="1"/>
  <c r="J111" i="5" a="1"/>
  <c r="J111" i="5" s="1"/>
  <c r="J112" i="5" a="1"/>
  <c r="J112" i="5" s="1"/>
  <c r="J113" i="5" a="1"/>
  <c r="J113" i="5" s="1"/>
  <c r="J114" i="5" a="1"/>
  <c r="J114" i="5" s="1"/>
  <c r="J115" i="5" a="1"/>
  <c r="J115" i="5" s="1"/>
  <c r="J116" i="5" a="1"/>
  <c r="J116" i="5" s="1"/>
  <c r="J117" i="5" a="1"/>
  <c r="J117" i="5" s="1"/>
  <c r="J118" i="5" a="1"/>
  <c r="J118" i="5" s="1"/>
  <c r="J119" i="5" a="1"/>
  <c r="J119" i="5" s="1"/>
  <c r="J120" i="5" a="1"/>
  <c r="J120" i="5" s="1"/>
  <c r="J121" i="5" a="1"/>
  <c r="J121" i="5" s="1"/>
  <c r="J122" i="5" a="1"/>
  <c r="J122" i="5" s="1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C4" i="1"/>
  <c r="C5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3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2" i="1"/>
  <c r="K95" i="9" l="1"/>
  <c r="L95" i="9"/>
  <c r="E95" i="9"/>
  <c r="M95" i="9"/>
  <c r="F95" i="9"/>
  <c r="N95" i="9"/>
  <c r="G95" i="9"/>
  <c r="I95" i="9"/>
  <c r="J95" i="9"/>
  <c r="K87" i="9"/>
  <c r="L87" i="9"/>
  <c r="E87" i="9"/>
  <c r="M87" i="9"/>
  <c r="F87" i="9"/>
  <c r="N87" i="9"/>
  <c r="G87" i="9"/>
  <c r="O87" i="9"/>
  <c r="H87" i="9"/>
  <c r="P87" i="9"/>
  <c r="I87" i="9"/>
  <c r="J87" i="9"/>
  <c r="E79" i="9"/>
  <c r="M79" i="9"/>
  <c r="F79" i="9"/>
  <c r="N79" i="9"/>
  <c r="G79" i="9"/>
  <c r="H79" i="9"/>
  <c r="I79" i="9"/>
  <c r="J79" i="9"/>
  <c r="K79" i="9"/>
  <c r="L79" i="9"/>
  <c r="O79" i="9"/>
  <c r="P79" i="9"/>
  <c r="E71" i="9"/>
  <c r="M71" i="9"/>
  <c r="F71" i="9"/>
  <c r="N71" i="9"/>
  <c r="G71" i="9"/>
  <c r="H71" i="9"/>
  <c r="I71" i="9"/>
  <c r="J71" i="9"/>
  <c r="K71" i="9"/>
  <c r="L71" i="9"/>
  <c r="O71" i="9"/>
  <c r="P71" i="9"/>
  <c r="E63" i="9"/>
  <c r="M63" i="9"/>
  <c r="F63" i="9"/>
  <c r="N63" i="9"/>
  <c r="G63" i="9"/>
  <c r="H63" i="9"/>
  <c r="I63" i="9"/>
  <c r="J63" i="9"/>
  <c r="K63" i="9"/>
  <c r="L63" i="9"/>
  <c r="O63" i="9"/>
  <c r="P63" i="9"/>
  <c r="J55" i="9"/>
  <c r="L55" i="9"/>
  <c r="E55" i="9"/>
  <c r="O55" i="9"/>
  <c r="F55" i="9"/>
  <c r="P55" i="9"/>
  <c r="M55" i="9"/>
  <c r="N55" i="9"/>
  <c r="G55" i="9"/>
  <c r="H55" i="9"/>
  <c r="I55" i="9"/>
  <c r="K55" i="9"/>
  <c r="J47" i="9"/>
  <c r="L47" i="9"/>
  <c r="E47" i="9"/>
  <c r="O47" i="9"/>
  <c r="F47" i="9"/>
  <c r="P47" i="9"/>
  <c r="I47" i="9"/>
  <c r="K47" i="9"/>
  <c r="M47" i="9"/>
  <c r="N47" i="9"/>
  <c r="G47" i="9"/>
  <c r="H47" i="9"/>
  <c r="J39" i="9"/>
  <c r="K39" i="9"/>
  <c r="L39" i="9"/>
  <c r="I39" i="9"/>
  <c r="M39" i="9"/>
  <c r="P39" i="9"/>
  <c r="E39" i="9"/>
  <c r="F39" i="9"/>
  <c r="G39" i="9"/>
  <c r="H39" i="9"/>
  <c r="N39" i="9"/>
  <c r="O39" i="9"/>
  <c r="I31" i="9"/>
  <c r="J31" i="9"/>
  <c r="K31" i="9"/>
  <c r="L31" i="9"/>
  <c r="P31" i="9"/>
  <c r="E31" i="9"/>
  <c r="H31" i="9"/>
  <c r="M31" i="9"/>
  <c r="N31" i="9"/>
  <c r="O31" i="9"/>
  <c r="F31" i="9"/>
  <c r="G31" i="9"/>
  <c r="I23" i="9"/>
  <c r="J23" i="9"/>
  <c r="K23" i="9"/>
  <c r="L23" i="9"/>
  <c r="P23" i="9"/>
  <c r="E23" i="9"/>
  <c r="F23" i="9"/>
  <c r="G23" i="9"/>
  <c r="H23" i="9"/>
  <c r="M23" i="9"/>
  <c r="N23" i="9"/>
  <c r="O23" i="9"/>
  <c r="I15" i="9"/>
  <c r="J15" i="9"/>
  <c r="K15" i="9"/>
  <c r="L15" i="9"/>
  <c r="P15" i="9"/>
  <c r="E15" i="9"/>
  <c r="H15" i="9"/>
  <c r="M15" i="9"/>
  <c r="N15" i="9"/>
  <c r="O15" i="9"/>
  <c r="F15" i="9"/>
  <c r="G15" i="9"/>
  <c r="I7" i="9"/>
  <c r="J7" i="9"/>
  <c r="K7" i="9"/>
  <c r="L7" i="9"/>
  <c r="P7" i="9"/>
  <c r="E7" i="9"/>
  <c r="F7" i="9"/>
  <c r="G7" i="9"/>
  <c r="H7" i="9"/>
  <c r="M7" i="9"/>
  <c r="N7" i="9"/>
  <c r="O7" i="9"/>
  <c r="M3" i="9"/>
  <c r="P146" i="9"/>
  <c r="H146" i="9"/>
  <c r="L145" i="9"/>
  <c r="P144" i="9"/>
  <c r="H144" i="9"/>
  <c r="L143" i="9"/>
  <c r="P142" i="9"/>
  <c r="H142" i="9"/>
  <c r="L141" i="9"/>
  <c r="P140" i="9"/>
  <c r="H140" i="9"/>
  <c r="L139" i="9"/>
  <c r="P138" i="9"/>
  <c r="H138" i="9"/>
  <c r="L137" i="9"/>
  <c r="P136" i="9"/>
  <c r="H136" i="9"/>
  <c r="L135" i="9"/>
  <c r="P134" i="9"/>
  <c r="H134" i="9"/>
  <c r="L133" i="9"/>
  <c r="P132" i="9"/>
  <c r="H132" i="9"/>
  <c r="L131" i="9"/>
  <c r="P130" i="9"/>
  <c r="H130" i="9"/>
  <c r="L129" i="9"/>
  <c r="P128" i="9"/>
  <c r="H128" i="9"/>
  <c r="L127" i="9"/>
  <c r="P126" i="9"/>
  <c r="H126" i="9"/>
  <c r="L125" i="9"/>
  <c r="P124" i="9"/>
  <c r="H124" i="9"/>
  <c r="L123" i="9"/>
  <c r="P122" i="9"/>
  <c r="H122" i="9"/>
  <c r="L121" i="9"/>
  <c r="P120" i="9"/>
  <c r="H120" i="9"/>
  <c r="L119" i="9"/>
  <c r="P118" i="9"/>
  <c r="H118" i="9"/>
  <c r="L117" i="9"/>
  <c r="P116" i="9"/>
  <c r="H116" i="9"/>
  <c r="L115" i="9"/>
  <c r="P114" i="9"/>
  <c r="H114" i="9"/>
  <c r="L113" i="9"/>
  <c r="P112" i="9"/>
  <c r="H112" i="9"/>
  <c r="L111" i="9"/>
  <c r="P110" i="9"/>
  <c r="H110" i="9"/>
  <c r="L109" i="9"/>
  <c r="P108" i="9"/>
  <c r="H108" i="9"/>
  <c r="L107" i="9"/>
  <c r="P106" i="9"/>
  <c r="H106" i="9"/>
  <c r="L105" i="9"/>
  <c r="P104" i="9"/>
  <c r="H104" i="9"/>
  <c r="L103" i="9"/>
  <c r="P102" i="9"/>
  <c r="H102" i="9"/>
  <c r="L101" i="9"/>
  <c r="P100" i="9"/>
  <c r="H100" i="9"/>
  <c r="L99" i="9"/>
  <c r="P98" i="9"/>
  <c r="H98" i="9"/>
  <c r="L97" i="9"/>
  <c r="O96" i="9"/>
  <c r="G94" i="9"/>
  <c r="O94" i="9"/>
  <c r="H94" i="9"/>
  <c r="P94" i="9"/>
  <c r="I94" i="9"/>
  <c r="J94" i="9"/>
  <c r="K94" i="9"/>
  <c r="E94" i="9"/>
  <c r="M94" i="9"/>
  <c r="F94" i="9"/>
  <c r="N94" i="9"/>
  <c r="G86" i="9"/>
  <c r="O86" i="9"/>
  <c r="H86" i="9"/>
  <c r="P86" i="9"/>
  <c r="I86" i="9"/>
  <c r="J86" i="9"/>
  <c r="K86" i="9"/>
  <c r="L86" i="9"/>
  <c r="E86" i="9"/>
  <c r="M86" i="9"/>
  <c r="F86" i="9"/>
  <c r="N86" i="9"/>
  <c r="I78" i="9"/>
  <c r="J78" i="9"/>
  <c r="G78" i="9"/>
  <c r="H78" i="9"/>
  <c r="K78" i="9"/>
  <c r="L78" i="9"/>
  <c r="M78" i="9"/>
  <c r="N78" i="9"/>
  <c r="E78" i="9"/>
  <c r="O78" i="9"/>
  <c r="F78" i="9"/>
  <c r="P78" i="9"/>
  <c r="I70" i="9"/>
  <c r="J70" i="9"/>
  <c r="G70" i="9"/>
  <c r="H70" i="9"/>
  <c r="K70" i="9"/>
  <c r="L70" i="9"/>
  <c r="M70" i="9"/>
  <c r="N70" i="9"/>
  <c r="E70" i="9"/>
  <c r="O70" i="9"/>
  <c r="F70" i="9"/>
  <c r="P70" i="9"/>
  <c r="I62" i="9"/>
  <c r="J62" i="9"/>
  <c r="G62" i="9"/>
  <c r="H62" i="9"/>
  <c r="K62" i="9"/>
  <c r="L62" i="9"/>
  <c r="M62" i="9"/>
  <c r="N62" i="9"/>
  <c r="E62" i="9"/>
  <c r="O62" i="9"/>
  <c r="F62" i="9"/>
  <c r="P62" i="9"/>
  <c r="F54" i="9"/>
  <c r="N54" i="9"/>
  <c r="H54" i="9"/>
  <c r="P54" i="9"/>
  <c r="E54" i="9"/>
  <c r="G54" i="9"/>
  <c r="K54" i="9"/>
  <c r="L54" i="9"/>
  <c r="M54" i="9"/>
  <c r="O54" i="9"/>
  <c r="I54" i="9"/>
  <c r="J54" i="9"/>
  <c r="F46" i="9"/>
  <c r="N46" i="9"/>
  <c r="H46" i="9"/>
  <c r="P46" i="9"/>
  <c r="E46" i="9"/>
  <c r="G46" i="9"/>
  <c r="I46" i="9"/>
  <c r="J46" i="9"/>
  <c r="K46" i="9"/>
  <c r="L46" i="9"/>
  <c r="M46" i="9"/>
  <c r="O46" i="9"/>
  <c r="F38" i="9"/>
  <c r="N38" i="9"/>
  <c r="G38" i="9"/>
  <c r="O38" i="9"/>
  <c r="H38" i="9"/>
  <c r="P38" i="9"/>
  <c r="J38" i="9"/>
  <c r="K38" i="9"/>
  <c r="L38" i="9"/>
  <c r="M38" i="9"/>
  <c r="E38" i="9"/>
  <c r="I38" i="9"/>
  <c r="E30" i="9"/>
  <c r="M30" i="9"/>
  <c r="F30" i="9"/>
  <c r="N30" i="9"/>
  <c r="G30" i="9"/>
  <c r="O30" i="9"/>
  <c r="H30" i="9"/>
  <c r="P30" i="9"/>
  <c r="L30" i="9"/>
  <c r="I30" i="9"/>
  <c r="J30" i="9"/>
  <c r="K30" i="9"/>
  <c r="E22" i="9"/>
  <c r="M22" i="9"/>
  <c r="F22" i="9"/>
  <c r="N22" i="9"/>
  <c r="G22" i="9"/>
  <c r="O22" i="9"/>
  <c r="H22" i="9"/>
  <c r="P22" i="9"/>
  <c r="L22" i="9"/>
  <c r="J22" i="9"/>
  <c r="K22" i="9"/>
  <c r="I22" i="9"/>
  <c r="E14" i="9"/>
  <c r="M14" i="9"/>
  <c r="F14" i="9"/>
  <c r="N14" i="9"/>
  <c r="G14" i="9"/>
  <c r="O14" i="9"/>
  <c r="H14" i="9"/>
  <c r="P14" i="9"/>
  <c r="L14" i="9"/>
  <c r="I14" i="9"/>
  <c r="J14" i="9"/>
  <c r="K14" i="9"/>
  <c r="E6" i="9"/>
  <c r="M6" i="9"/>
  <c r="F6" i="9"/>
  <c r="N6" i="9"/>
  <c r="G6" i="9"/>
  <c r="O6" i="9"/>
  <c r="H6" i="9"/>
  <c r="P6" i="9"/>
  <c r="L6" i="9"/>
  <c r="J6" i="9"/>
  <c r="K6" i="9"/>
  <c r="I6" i="9"/>
  <c r="L3" i="9"/>
  <c r="O146" i="9"/>
  <c r="G146" i="9"/>
  <c r="K145" i="9"/>
  <c r="O144" i="9"/>
  <c r="G144" i="9"/>
  <c r="K143" i="9"/>
  <c r="O142" i="9"/>
  <c r="G142" i="9"/>
  <c r="K141" i="9"/>
  <c r="O140" i="9"/>
  <c r="G140" i="9"/>
  <c r="K139" i="9"/>
  <c r="O138" i="9"/>
  <c r="G138" i="9"/>
  <c r="K137" i="9"/>
  <c r="O136" i="9"/>
  <c r="G136" i="9"/>
  <c r="K135" i="9"/>
  <c r="O134" i="9"/>
  <c r="G134" i="9"/>
  <c r="K133" i="9"/>
  <c r="O132" i="9"/>
  <c r="G132" i="9"/>
  <c r="K131" i="9"/>
  <c r="O130" i="9"/>
  <c r="G130" i="9"/>
  <c r="K129" i="9"/>
  <c r="O128" i="9"/>
  <c r="G128" i="9"/>
  <c r="K127" i="9"/>
  <c r="O126" i="9"/>
  <c r="G126" i="9"/>
  <c r="K125" i="9"/>
  <c r="O124" i="9"/>
  <c r="G124" i="9"/>
  <c r="K123" i="9"/>
  <c r="O122" i="9"/>
  <c r="G122" i="9"/>
  <c r="K121" i="9"/>
  <c r="O120" i="9"/>
  <c r="G120" i="9"/>
  <c r="K119" i="9"/>
  <c r="O118" i="9"/>
  <c r="G118" i="9"/>
  <c r="K117" i="9"/>
  <c r="O116" i="9"/>
  <c r="G116" i="9"/>
  <c r="K115" i="9"/>
  <c r="O114" i="9"/>
  <c r="G114" i="9"/>
  <c r="K113" i="9"/>
  <c r="O112" i="9"/>
  <c r="G112" i="9"/>
  <c r="K111" i="9"/>
  <c r="O110" i="9"/>
  <c r="G110" i="9"/>
  <c r="K109" i="9"/>
  <c r="O108" i="9"/>
  <c r="G108" i="9"/>
  <c r="K107" i="9"/>
  <c r="O106" i="9"/>
  <c r="G106" i="9"/>
  <c r="K105" i="9"/>
  <c r="O104" i="9"/>
  <c r="G104" i="9"/>
  <c r="K103" i="9"/>
  <c r="O102" i="9"/>
  <c r="G102" i="9"/>
  <c r="K101" i="9"/>
  <c r="O100" i="9"/>
  <c r="G100" i="9"/>
  <c r="K99" i="9"/>
  <c r="O98" i="9"/>
  <c r="G98" i="9"/>
  <c r="K97" i="9"/>
  <c r="L96" i="9"/>
  <c r="K93" i="9"/>
  <c r="L93" i="9"/>
  <c r="E93" i="9"/>
  <c r="M93" i="9"/>
  <c r="F93" i="9"/>
  <c r="N93" i="9"/>
  <c r="G93" i="9"/>
  <c r="O93" i="9"/>
  <c r="H93" i="9"/>
  <c r="I93" i="9"/>
  <c r="J93" i="9"/>
  <c r="K85" i="9"/>
  <c r="L85" i="9"/>
  <c r="E85" i="9"/>
  <c r="M85" i="9"/>
  <c r="F85" i="9"/>
  <c r="N85" i="9"/>
  <c r="G85" i="9"/>
  <c r="O85" i="9"/>
  <c r="H85" i="9"/>
  <c r="P85" i="9"/>
  <c r="I85" i="9"/>
  <c r="J85" i="9"/>
  <c r="E77" i="9"/>
  <c r="M77" i="9"/>
  <c r="F77" i="9"/>
  <c r="N77" i="9"/>
  <c r="I77" i="9"/>
  <c r="J77" i="9"/>
  <c r="K77" i="9"/>
  <c r="L77" i="9"/>
  <c r="O77" i="9"/>
  <c r="P77" i="9"/>
  <c r="G77" i="9"/>
  <c r="H77" i="9"/>
  <c r="E69" i="9"/>
  <c r="M69" i="9"/>
  <c r="F69" i="9"/>
  <c r="N69" i="9"/>
  <c r="I69" i="9"/>
  <c r="J69" i="9"/>
  <c r="K69" i="9"/>
  <c r="L69" i="9"/>
  <c r="O69" i="9"/>
  <c r="P69" i="9"/>
  <c r="G69" i="9"/>
  <c r="H69" i="9"/>
  <c r="E61" i="9"/>
  <c r="M61" i="9"/>
  <c r="F61" i="9"/>
  <c r="N61" i="9"/>
  <c r="I61" i="9"/>
  <c r="J61" i="9"/>
  <c r="K61" i="9"/>
  <c r="L61" i="9"/>
  <c r="O61" i="9"/>
  <c r="P61" i="9"/>
  <c r="G61" i="9"/>
  <c r="H61" i="9"/>
  <c r="J53" i="9"/>
  <c r="L53" i="9"/>
  <c r="G53" i="9"/>
  <c r="H53" i="9"/>
  <c r="I53" i="9"/>
  <c r="K53" i="9"/>
  <c r="M53" i="9"/>
  <c r="N53" i="9"/>
  <c r="O53" i="9"/>
  <c r="P53" i="9"/>
  <c r="E53" i="9"/>
  <c r="F53" i="9"/>
  <c r="J45" i="9"/>
  <c r="L45" i="9"/>
  <c r="G45" i="9"/>
  <c r="H45" i="9"/>
  <c r="E45" i="9"/>
  <c r="F45" i="9"/>
  <c r="I45" i="9"/>
  <c r="K45" i="9"/>
  <c r="M45" i="9"/>
  <c r="N45" i="9"/>
  <c r="O45" i="9"/>
  <c r="P45" i="9"/>
  <c r="J37" i="9"/>
  <c r="K37" i="9"/>
  <c r="L37" i="9"/>
  <c r="H37" i="9"/>
  <c r="I37" i="9"/>
  <c r="F37" i="9"/>
  <c r="G37" i="9"/>
  <c r="M37" i="9"/>
  <c r="N37" i="9"/>
  <c r="O37" i="9"/>
  <c r="P37" i="9"/>
  <c r="E37" i="9"/>
  <c r="I29" i="9"/>
  <c r="J29" i="9"/>
  <c r="K29" i="9"/>
  <c r="L29" i="9"/>
  <c r="H29" i="9"/>
  <c r="M29" i="9"/>
  <c r="N29" i="9"/>
  <c r="O29" i="9"/>
  <c r="P29" i="9"/>
  <c r="E29" i="9"/>
  <c r="F29" i="9"/>
  <c r="G29" i="9"/>
  <c r="I21" i="9"/>
  <c r="J21" i="9"/>
  <c r="K21" i="9"/>
  <c r="L21" i="9"/>
  <c r="H21" i="9"/>
  <c r="M21" i="9"/>
  <c r="E21" i="9"/>
  <c r="F21" i="9"/>
  <c r="G21" i="9"/>
  <c r="N21" i="9"/>
  <c r="O21" i="9"/>
  <c r="P21" i="9"/>
  <c r="I13" i="9"/>
  <c r="J13" i="9"/>
  <c r="K13" i="9"/>
  <c r="L13" i="9"/>
  <c r="H13" i="9"/>
  <c r="M13" i="9"/>
  <c r="N13" i="9"/>
  <c r="O13" i="9"/>
  <c r="P13" i="9"/>
  <c r="E13" i="9"/>
  <c r="F13" i="9"/>
  <c r="G13" i="9"/>
  <c r="I5" i="9"/>
  <c r="J5" i="9"/>
  <c r="K5" i="9"/>
  <c r="L5" i="9"/>
  <c r="H5" i="9"/>
  <c r="M5" i="9"/>
  <c r="E5" i="9"/>
  <c r="F5" i="9"/>
  <c r="G5" i="9"/>
  <c r="N5" i="9"/>
  <c r="O5" i="9"/>
  <c r="P5" i="9"/>
  <c r="K3" i="9"/>
  <c r="N146" i="9"/>
  <c r="F146" i="9"/>
  <c r="J145" i="9"/>
  <c r="N144" i="9"/>
  <c r="F144" i="9"/>
  <c r="J143" i="9"/>
  <c r="N142" i="9"/>
  <c r="F142" i="9"/>
  <c r="J141" i="9"/>
  <c r="N140" i="9"/>
  <c r="F140" i="9"/>
  <c r="J139" i="9"/>
  <c r="N138" i="9"/>
  <c r="F138" i="9"/>
  <c r="J137" i="9"/>
  <c r="N136" i="9"/>
  <c r="F136" i="9"/>
  <c r="J135" i="9"/>
  <c r="N134" i="9"/>
  <c r="F134" i="9"/>
  <c r="J133" i="9"/>
  <c r="N132" i="9"/>
  <c r="F132" i="9"/>
  <c r="J131" i="9"/>
  <c r="N130" i="9"/>
  <c r="F130" i="9"/>
  <c r="J129" i="9"/>
  <c r="N128" i="9"/>
  <c r="F128" i="9"/>
  <c r="J127" i="9"/>
  <c r="N126" i="9"/>
  <c r="F126" i="9"/>
  <c r="J125" i="9"/>
  <c r="N124" i="9"/>
  <c r="F124" i="9"/>
  <c r="J123" i="9"/>
  <c r="N122" i="9"/>
  <c r="F122" i="9"/>
  <c r="J121" i="9"/>
  <c r="N120" i="9"/>
  <c r="F120" i="9"/>
  <c r="J119" i="9"/>
  <c r="N118" i="9"/>
  <c r="F118" i="9"/>
  <c r="J117" i="9"/>
  <c r="N116" i="9"/>
  <c r="F116" i="9"/>
  <c r="J115" i="9"/>
  <c r="N114" i="9"/>
  <c r="F114" i="9"/>
  <c r="J113" i="9"/>
  <c r="N112" i="9"/>
  <c r="F112" i="9"/>
  <c r="J111" i="9"/>
  <c r="N110" i="9"/>
  <c r="F110" i="9"/>
  <c r="J109" i="9"/>
  <c r="N108" i="9"/>
  <c r="F108" i="9"/>
  <c r="J107" i="9"/>
  <c r="N106" i="9"/>
  <c r="F106" i="9"/>
  <c r="J105" i="9"/>
  <c r="N104" i="9"/>
  <c r="F104" i="9"/>
  <c r="J103" i="9"/>
  <c r="N102" i="9"/>
  <c r="F102" i="9"/>
  <c r="J101" i="9"/>
  <c r="N100" i="9"/>
  <c r="F100" i="9"/>
  <c r="J99" i="9"/>
  <c r="N98" i="9"/>
  <c r="F98" i="9"/>
  <c r="J97" i="9"/>
  <c r="G92" i="9"/>
  <c r="O92" i="9"/>
  <c r="H92" i="9"/>
  <c r="P92" i="9"/>
  <c r="I92" i="9"/>
  <c r="J92" i="9"/>
  <c r="K92" i="9"/>
  <c r="L92" i="9"/>
  <c r="E92" i="9"/>
  <c r="M92" i="9"/>
  <c r="F92" i="9"/>
  <c r="N92" i="9"/>
  <c r="G84" i="9"/>
  <c r="O84" i="9"/>
  <c r="H84" i="9"/>
  <c r="P84" i="9"/>
  <c r="I84" i="9"/>
  <c r="J84" i="9"/>
  <c r="K84" i="9"/>
  <c r="L84" i="9"/>
  <c r="E84" i="9"/>
  <c r="M84" i="9"/>
  <c r="F84" i="9"/>
  <c r="N84" i="9"/>
  <c r="I76" i="9"/>
  <c r="J76" i="9"/>
  <c r="K76" i="9"/>
  <c r="L76" i="9"/>
  <c r="M76" i="9"/>
  <c r="N76" i="9"/>
  <c r="E76" i="9"/>
  <c r="O76" i="9"/>
  <c r="F76" i="9"/>
  <c r="P76" i="9"/>
  <c r="G76" i="9"/>
  <c r="H76" i="9"/>
  <c r="I68" i="9"/>
  <c r="J68" i="9"/>
  <c r="K68" i="9"/>
  <c r="L68" i="9"/>
  <c r="M68" i="9"/>
  <c r="N68" i="9"/>
  <c r="E68" i="9"/>
  <c r="O68" i="9"/>
  <c r="F68" i="9"/>
  <c r="P68" i="9"/>
  <c r="G68" i="9"/>
  <c r="H68" i="9"/>
  <c r="F60" i="9"/>
  <c r="H60" i="9"/>
  <c r="I60" i="9"/>
  <c r="J60" i="9"/>
  <c r="K60" i="9"/>
  <c r="L60" i="9"/>
  <c r="M60" i="9"/>
  <c r="N60" i="9"/>
  <c r="O60" i="9"/>
  <c r="P60" i="9"/>
  <c r="E60" i="9"/>
  <c r="G60" i="9"/>
  <c r="F52" i="9"/>
  <c r="N52" i="9"/>
  <c r="H52" i="9"/>
  <c r="P52" i="9"/>
  <c r="I52" i="9"/>
  <c r="J52" i="9"/>
  <c r="E52" i="9"/>
  <c r="G52" i="9"/>
  <c r="K52" i="9"/>
  <c r="L52" i="9"/>
  <c r="M52" i="9"/>
  <c r="O52" i="9"/>
  <c r="F44" i="9"/>
  <c r="N44" i="9"/>
  <c r="H44" i="9"/>
  <c r="P44" i="9"/>
  <c r="I44" i="9"/>
  <c r="J44" i="9"/>
  <c r="E44" i="9"/>
  <c r="G44" i="9"/>
  <c r="K44" i="9"/>
  <c r="L44" i="9"/>
  <c r="M44" i="9"/>
  <c r="O44" i="9"/>
  <c r="F36" i="9"/>
  <c r="N36" i="9"/>
  <c r="G36" i="9"/>
  <c r="O36" i="9"/>
  <c r="H36" i="9"/>
  <c r="P36" i="9"/>
  <c r="I36" i="9"/>
  <c r="J36" i="9"/>
  <c r="E36" i="9"/>
  <c r="K36" i="9"/>
  <c r="L36" i="9"/>
  <c r="M36" i="9"/>
  <c r="E28" i="9"/>
  <c r="M28" i="9"/>
  <c r="F28" i="9"/>
  <c r="N28" i="9"/>
  <c r="G28" i="9"/>
  <c r="O28" i="9"/>
  <c r="H28" i="9"/>
  <c r="P28" i="9"/>
  <c r="I28" i="9"/>
  <c r="J28" i="9"/>
  <c r="K28" i="9"/>
  <c r="L28" i="9"/>
  <c r="E20" i="9"/>
  <c r="M20" i="9"/>
  <c r="F20" i="9"/>
  <c r="N20" i="9"/>
  <c r="G20" i="9"/>
  <c r="O20" i="9"/>
  <c r="H20" i="9"/>
  <c r="P20" i="9"/>
  <c r="I20" i="9"/>
  <c r="L20" i="9"/>
  <c r="J20" i="9"/>
  <c r="K20" i="9"/>
  <c r="E12" i="9"/>
  <c r="M12" i="9"/>
  <c r="F12" i="9"/>
  <c r="N12" i="9"/>
  <c r="G12" i="9"/>
  <c r="O12" i="9"/>
  <c r="H12" i="9"/>
  <c r="P12" i="9"/>
  <c r="I12" i="9"/>
  <c r="J12" i="9"/>
  <c r="K12" i="9"/>
  <c r="L12" i="9"/>
  <c r="E4" i="9"/>
  <c r="M4" i="9"/>
  <c r="F4" i="9"/>
  <c r="N4" i="9"/>
  <c r="G4" i="9"/>
  <c r="O4" i="9"/>
  <c r="H4" i="9"/>
  <c r="P4" i="9"/>
  <c r="L4" i="9"/>
  <c r="I4" i="9"/>
  <c r="J4" i="9"/>
  <c r="K4" i="9"/>
  <c r="J3" i="9"/>
  <c r="M146" i="9"/>
  <c r="E146" i="9"/>
  <c r="I145" i="9"/>
  <c r="M144" i="9"/>
  <c r="E144" i="9"/>
  <c r="I143" i="9"/>
  <c r="M142" i="9"/>
  <c r="E142" i="9"/>
  <c r="I141" i="9"/>
  <c r="M140" i="9"/>
  <c r="E140" i="9"/>
  <c r="I139" i="9"/>
  <c r="M138" i="9"/>
  <c r="E138" i="9"/>
  <c r="I137" i="9"/>
  <c r="M136" i="9"/>
  <c r="E136" i="9"/>
  <c r="I135" i="9"/>
  <c r="M134" i="9"/>
  <c r="E134" i="9"/>
  <c r="I133" i="9"/>
  <c r="M132" i="9"/>
  <c r="E132" i="9"/>
  <c r="I131" i="9"/>
  <c r="M130" i="9"/>
  <c r="E130" i="9"/>
  <c r="I129" i="9"/>
  <c r="M128" i="9"/>
  <c r="E128" i="9"/>
  <c r="I127" i="9"/>
  <c r="M126" i="9"/>
  <c r="E126" i="9"/>
  <c r="I125" i="9"/>
  <c r="M124" i="9"/>
  <c r="E124" i="9"/>
  <c r="I123" i="9"/>
  <c r="M122" i="9"/>
  <c r="E122" i="9"/>
  <c r="I121" i="9"/>
  <c r="M120" i="9"/>
  <c r="E120" i="9"/>
  <c r="I119" i="9"/>
  <c r="M118" i="9"/>
  <c r="E118" i="9"/>
  <c r="I117" i="9"/>
  <c r="M116" i="9"/>
  <c r="E116" i="9"/>
  <c r="I115" i="9"/>
  <c r="M114" i="9"/>
  <c r="E114" i="9"/>
  <c r="I113" i="9"/>
  <c r="M112" i="9"/>
  <c r="E112" i="9"/>
  <c r="I111" i="9"/>
  <c r="M110" i="9"/>
  <c r="E110" i="9"/>
  <c r="I109" i="9"/>
  <c r="M108" i="9"/>
  <c r="E108" i="9"/>
  <c r="I107" i="9"/>
  <c r="M106" i="9"/>
  <c r="E106" i="9"/>
  <c r="I105" i="9"/>
  <c r="M104" i="9"/>
  <c r="E104" i="9"/>
  <c r="I103" i="9"/>
  <c r="M102" i="9"/>
  <c r="E102" i="9"/>
  <c r="I101" i="9"/>
  <c r="M100" i="9"/>
  <c r="E100" i="9"/>
  <c r="I99" i="9"/>
  <c r="M98" i="9"/>
  <c r="E98" i="9"/>
  <c r="I97" i="9"/>
  <c r="P95" i="9"/>
  <c r="K91" i="9"/>
  <c r="L91" i="9"/>
  <c r="E91" i="9"/>
  <c r="M91" i="9"/>
  <c r="F91" i="9"/>
  <c r="N91" i="9"/>
  <c r="G91" i="9"/>
  <c r="O91" i="9"/>
  <c r="H91" i="9"/>
  <c r="P91" i="9"/>
  <c r="I91" i="9"/>
  <c r="J91" i="9"/>
  <c r="E83" i="9"/>
  <c r="F83" i="9"/>
  <c r="K83" i="9"/>
  <c r="L83" i="9"/>
  <c r="M83" i="9"/>
  <c r="N83" i="9"/>
  <c r="G83" i="9"/>
  <c r="O83" i="9"/>
  <c r="H83" i="9"/>
  <c r="P83" i="9"/>
  <c r="I83" i="9"/>
  <c r="J83" i="9"/>
  <c r="E75" i="9"/>
  <c r="M75" i="9"/>
  <c r="F75" i="9"/>
  <c r="N75" i="9"/>
  <c r="K75" i="9"/>
  <c r="L75" i="9"/>
  <c r="O75" i="9"/>
  <c r="P75" i="9"/>
  <c r="G75" i="9"/>
  <c r="H75" i="9"/>
  <c r="I75" i="9"/>
  <c r="J75" i="9"/>
  <c r="E67" i="9"/>
  <c r="M67" i="9"/>
  <c r="F67" i="9"/>
  <c r="N67" i="9"/>
  <c r="K67" i="9"/>
  <c r="L67" i="9"/>
  <c r="O67" i="9"/>
  <c r="P67" i="9"/>
  <c r="G67" i="9"/>
  <c r="H67" i="9"/>
  <c r="I67" i="9"/>
  <c r="J67" i="9"/>
  <c r="J59" i="9"/>
  <c r="L59" i="9"/>
  <c r="I59" i="9"/>
  <c r="K59" i="9"/>
  <c r="G59" i="9"/>
  <c r="H59" i="9"/>
  <c r="M59" i="9"/>
  <c r="N59" i="9"/>
  <c r="O59" i="9"/>
  <c r="P59" i="9"/>
  <c r="E59" i="9"/>
  <c r="F59" i="9"/>
  <c r="J51" i="9"/>
  <c r="L51" i="9"/>
  <c r="I51" i="9"/>
  <c r="K51" i="9"/>
  <c r="E51" i="9"/>
  <c r="F51" i="9"/>
  <c r="G51" i="9"/>
  <c r="H51" i="9"/>
  <c r="M51" i="9"/>
  <c r="N51" i="9"/>
  <c r="O51" i="9"/>
  <c r="P51" i="9"/>
  <c r="J43" i="9"/>
  <c r="L43" i="9"/>
  <c r="I43" i="9"/>
  <c r="K43" i="9"/>
  <c r="O43" i="9"/>
  <c r="P43" i="9"/>
  <c r="E43" i="9"/>
  <c r="F43" i="9"/>
  <c r="G43" i="9"/>
  <c r="H43" i="9"/>
  <c r="M43" i="9"/>
  <c r="N43" i="9"/>
  <c r="J35" i="9"/>
  <c r="K35" i="9"/>
  <c r="L35" i="9"/>
  <c r="G35" i="9"/>
  <c r="H35" i="9"/>
  <c r="N35" i="9"/>
  <c r="O35" i="9"/>
  <c r="P35" i="9"/>
  <c r="E35" i="9"/>
  <c r="F35" i="9"/>
  <c r="I35" i="9"/>
  <c r="M35" i="9"/>
  <c r="I27" i="9"/>
  <c r="J27" i="9"/>
  <c r="K27" i="9"/>
  <c r="L27" i="9"/>
  <c r="P27" i="9"/>
  <c r="E27" i="9"/>
  <c r="N27" i="9"/>
  <c r="O27" i="9"/>
  <c r="F27" i="9"/>
  <c r="G27" i="9"/>
  <c r="H27" i="9"/>
  <c r="M27" i="9"/>
  <c r="I19" i="9"/>
  <c r="J19" i="9"/>
  <c r="K19" i="9"/>
  <c r="L19" i="9"/>
  <c r="P19" i="9"/>
  <c r="E19" i="9"/>
  <c r="F19" i="9"/>
  <c r="G19" i="9"/>
  <c r="H19" i="9"/>
  <c r="M19" i="9"/>
  <c r="N19" i="9"/>
  <c r="O19" i="9"/>
  <c r="I11" i="9"/>
  <c r="J11" i="9"/>
  <c r="K11" i="9"/>
  <c r="L11" i="9"/>
  <c r="P11" i="9"/>
  <c r="E11" i="9"/>
  <c r="N11" i="9"/>
  <c r="O11" i="9"/>
  <c r="F11" i="9"/>
  <c r="G11" i="9"/>
  <c r="H11" i="9"/>
  <c r="M11" i="9"/>
  <c r="E3" i="9"/>
  <c r="I3" i="9"/>
  <c r="L146" i="9"/>
  <c r="P145" i="9"/>
  <c r="H145" i="9"/>
  <c r="L144" i="9"/>
  <c r="P143" i="9"/>
  <c r="H143" i="9"/>
  <c r="L142" i="9"/>
  <c r="P141" i="9"/>
  <c r="H141" i="9"/>
  <c r="L140" i="9"/>
  <c r="P139" i="9"/>
  <c r="H139" i="9"/>
  <c r="L138" i="9"/>
  <c r="P137" i="9"/>
  <c r="H137" i="9"/>
  <c r="L136" i="9"/>
  <c r="P135" i="9"/>
  <c r="H135" i="9"/>
  <c r="L134" i="9"/>
  <c r="P133" i="9"/>
  <c r="H133" i="9"/>
  <c r="L132" i="9"/>
  <c r="P131" i="9"/>
  <c r="H131" i="9"/>
  <c r="L130" i="9"/>
  <c r="P129" i="9"/>
  <c r="H129" i="9"/>
  <c r="L128" i="9"/>
  <c r="P127" i="9"/>
  <c r="H127" i="9"/>
  <c r="L126" i="9"/>
  <c r="P125" i="9"/>
  <c r="H125" i="9"/>
  <c r="L124" i="9"/>
  <c r="P123" i="9"/>
  <c r="H123" i="9"/>
  <c r="L122" i="9"/>
  <c r="P121" i="9"/>
  <c r="H121" i="9"/>
  <c r="L120" i="9"/>
  <c r="P119" i="9"/>
  <c r="H119" i="9"/>
  <c r="L118" i="9"/>
  <c r="P117" i="9"/>
  <c r="H117" i="9"/>
  <c r="L116" i="9"/>
  <c r="P115" i="9"/>
  <c r="H115" i="9"/>
  <c r="L114" i="9"/>
  <c r="P113" i="9"/>
  <c r="H113" i="9"/>
  <c r="L112" i="9"/>
  <c r="P111" i="9"/>
  <c r="H111" i="9"/>
  <c r="L110" i="9"/>
  <c r="P109" i="9"/>
  <c r="H109" i="9"/>
  <c r="L108" i="9"/>
  <c r="P107" i="9"/>
  <c r="H107" i="9"/>
  <c r="L106" i="9"/>
  <c r="P105" i="9"/>
  <c r="H105" i="9"/>
  <c r="L104" i="9"/>
  <c r="P103" i="9"/>
  <c r="H103" i="9"/>
  <c r="L102" i="9"/>
  <c r="P101" i="9"/>
  <c r="H101" i="9"/>
  <c r="L100" i="9"/>
  <c r="P99" i="9"/>
  <c r="H99" i="9"/>
  <c r="L98" i="9"/>
  <c r="P97" i="9"/>
  <c r="H97" i="9"/>
  <c r="O95" i="9"/>
  <c r="G90" i="9"/>
  <c r="O90" i="9"/>
  <c r="H90" i="9"/>
  <c r="P90" i="9"/>
  <c r="I90" i="9"/>
  <c r="J90" i="9"/>
  <c r="K90" i="9"/>
  <c r="L90" i="9"/>
  <c r="E90" i="9"/>
  <c r="M90" i="9"/>
  <c r="F90" i="9"/>
  <c r="N90" i="9"/>
  <c r="I82" i="9"/>
  <c r="J82" i="9"/>
  <c r="M82" i="9"/>
  <c r="N82" i="9"/>
  <c r="E82" i="9"/>
  <c r="O82" i="9"/>
  <c r="F82" i="9"/>
  <c r="P82" i="9"/>
  <c r="G82" i="9"/>
  <c r="H82" i="9"/>
  <c r="K82" i="9"/>
  <c r="L82" i="9"/>
  <c r="I74" i="9"/>
  <c r="J74" i="9"/>
  <c r="M74" i="9"/>
  <c r="N74" i="9"/>
  <c r="E74" i="9"/>
  <c r="O74" i="9"/>
  <c r="F74" i="9"/>
  <c r="P74" i="9"/>
  <c r="G74" i="9"/>
  <c r="H74" i="9"/>
  <c r="K74" i="9"/>
  <c r="L74" i="9"/>
  <c r="I66" i="9"/>
  <c r="J66" i="9"/>
  <c r="M66" i="9"/>
  <c r="N66" i="9"/>
  <c r="E66" i="9"/>
  <c r="O66" i="9"/>
  <c r="F66" i="9"/>
  <c r="P66" i="9"/>
  <c r="G66" i="9"/>
  <c r="H66" i="9"/>
  <c r="K66" i="9"/>
  <c r="L66" i="9"/>
  <c r="F58" i="9"/>
  <c r="N58" i="9"/>
  <c r="H58" i="9"/>
  <c r="P58" i="9"/>
  <c r="K58" i="9"/>
  <c r="L58" i="9"/>
  <c r="E58" i="9"/>
  <c r="G58" i="9"/>
  <c r="I58" i="9"/>
  <c r="J58" i="9"/>
  <c r="M58" i="9"/>
  <c r="O58" i="9"/>
  <c r="F50" i="9"/>
  <c r="N50" i="9"/>
  <c r="H50" i="9"/>
  <c r="P50" i="9"/>
  <c r="K50" i="9"/>
  <c r="L50" i="9"/>
  <c r="E50" i="9"/>
  <c r="G50" i="9"/>
  <c r="I50" i="9"/>
  <c r="J50" i="9"/>
  <c r="M50" i="9"/>
  <c r="O50" i="9"/>
  <c r="F42" i="9"/>
  <c r="N42" i="9"/>
  <c r="H42" i="9"/>
  <c r="P42" i="9"/>
  <c r="K42" i="9"/>
  <c r="L42" i="9"/>
  <c r="M42" i="9"/>
  <c r="O42" i="9"/>
  <c r="E42" i="9"/>
  <c r="G42" i="9"/>
  <c r="I42" i="9"/>
  <c r="J42" i="9"/>
  <c r="F34" i="9"/>
  <c r="N34" i="9"/>
  <c r="G34" i="9"/>
  <c r="O34" i="9"/>
  <c r="H34" i="9"/>
  <c r="P34" i="9"/>
  <c r="E34" i="9"/>
  <c r="I34" i="9"/>
  <c r="J34" i="9"/>
  <c r="K34" i="9"/>
  <c r="L34" i="9"/>
  <c r="M34" i="9"/>
  <c r="E26" i="9"/>
  <c r="M26" i="9"/>
  <c r="F26" i="9"/>
  <c r="N26" i="9"/>
  <c r="G26" i="9"/>
  <c r="O26" i="9"/>
  <c r="H26" i="9"/>
  <c r="P26" i="9"/>
  <c r="L26" i="9"/>
  <c r="I26" i="9"/>
  <c r="J26" i="9"/>
  <c r="K26" i="9"/>
  <c r="E18" i="9"/>
  <c r="M18" i="9"/>
  <c r="F18" i="9"/>
  <c r="N18" i="9"/>
  <c r="G18" i="9"/>
  <c r="O18" i="9"/>
  <c r="H18" i="9"/>
  <c r="P18" i="9"/>
  <c r="L18" i="9"/>
  <c r="I18" i="9"/>
  <c r="J18" i="9"/>
  <c r="K18" i="9"/>
  <c r="E10" i="9"/>
  <c r="M10" i="9"/>
  <c r="F10" i="9"/>
  <c r="N10" i="9"/>
  <c r="G10" i="9"/>
  <c r="O10" i="9"/>
  <c r="H10" i="9"/>
  <c r="P10" i="9"/>
  <c r="L10" i="9"/>
  <c r="I10" i="9"/>
  <c r="J10" i="9"/>
  <c r="K10" i="9"/>
  <c r="F3" i="9"/>
  <c r="H3" i="9"/>
  <c r="K146" i="9"/>
  <c r="O145" i="9"/>
  <c r="G145" i="9"/>
  <c r="K144" i="9"/>
  <c r="O143" i="9"/>
  <c r="G143" i="9"/>
  <c r="K142" i="9"/>
  <c r="O141" i="9"/>
  <c r="G141" i="9"/>
  <c r="K140" i="9"/>
  <c r="O139" i="9"/>
  <c r="G139" i="9"/>
  <c r="K138" i="9"/>
  <c r="O137" i="9"/>
  <c r="G137" i="9"/>
  <c r="K136" i="9"/>
  <c r="O135" i="9"/>
  <c r="G135" i="9"/>
  <c r="K134" i="9"/>
  <c r="O133" i="9"/>
  <c r="G133" i="9"/>
  <c r="K132" i="9"/>
  <c r="O131" i="9"/>
  <c r="G131" i="9"/>
  <c r="K130" i="9"/>
  <c r="O129" i="9"/>
  <c r="G129" i="9"/>
  <c r="K128" i="9"/>
  <c r="O127" i="9"/>
  <c r="G127" i="9"/>
  <c r="K126" i="9"/>
  <c r="O125" i="9"/>
  <c r="G125" i="9"/>
  <c r="K124" i="9"/>
  <c r="O123" i="9"/>
  <c r="G123" i="9"/>
  <c r="K122" i="9"/>
  <c r="O121" i="9"/>
  <c r="G121" i="9"/>
  <c r="K120" i="9"/>
  <c r="O119" i="9"/>
  <c r="G119" i="9"/>
  <c r="K118" i="9"/>
  <c r="O117" i="9"/>
  <c r="G117" i="9"/>
  <c r="K116" i="9"/>
  <c r="O115" i="9"/>
  <c r="G115" i="9"/>
  <c r="K114" i="9"/>
  <c r="O113" i="9"/>
  <c r="G113" i="9"/>
  <c r="K112" i="9"/>
  <c r="O111" i="9"/>
  <c r="G111" i="9"/>
  <c r="K110" i="9"/>
  <c r="O109" i="9"/>
  <c r="G109" i="9"/>
  <c r="K108" i="9"/>
  <c r="O107" i="9"/>
  <c r="G107" i="9"/>
  <c r="K106" i="9"/>
  <c r="O105" i="9"/>
  <c r="G105" i="9"/>
  <c r="K104" i="9"/>
  <c r="O103" i="9"/>
  <c r="G103" i="9"/>
  <c r="K102" i="9"/>
  <c r="O101" i="9"/>
  <c r="G101" i="9"/>
  <c r="K100" i="9"/>
  <c r="O99" i="9"/>
  <c r="G99" i="9"/>
  <c r="K98" i="9"/>
  <c r="O97" i="9"/>
  <c r="G97" i="9"/>
  <c r="H95" i="9"/>
  <c r="K89" i="9"/>
  <c r="L89" i="9"/>
  <c r="E89" i="9"/>
  <c r="M89" i="9"/>
  <c r="F89" i="9"/>
  <c r="N89" i="9"/>
  <c r="G89" i="9"/>
  <c r="O89" i="9"/>
  <c r="H89" i="9"/>
  <c r="P89" i="9"/>
  <c r="I89" i="9"/>
  <c r="J89" i="9"/>
  <c r="E81" i="9"/>
  <c r="M81" i="9"/>
  <c r="F81" i="9"/>
  <c r="N81" i="9"/>
  <c r="O81" i="9"/>
  <c r="P81" i="9"/>
  <c r="G81" i="9"/>
  <c r="H81" i="9"/>
  <c r="I81" i="9"/>
  <c r="J81" i="9"/>
  <c r="K81" i="9"/>
  <c r="L81" i="9"/>
  <c r="E73" i="9"/>
  <c r="M73" i="9"/>
  <c r="F73" i="9"/>
  <c r="N73" i="9"/>
  <c r="O73" i="9"/>
  <c r="P73" i="9"/>
  <c r="G73" i="9"/>
  <c r="H73" i="9"/>
  <c r="I73" i="9"/>
  <c r="J73" i="9"/>
  <c r="K73" i="9"/>
  <c r="L73" i="9"/>
  <c r="E65" i="9"/>
  <c r="M65" i="9"/>
  <c r="F65" i="9"/>
  <c r="N65" i="9"/>
  <c r="O65" i="9"/>
  <c r="P65" i="9"/>
  <c r="G65" i="9"/>
  <c r="H65" i="9"/>
  <c r="I65" i="9"/>
  <c r="J65" i="9"/>
  <c r="K65" i="9"/>
  <c r="L65" i="9"/>
  <c r="J57" i="9"/>
  <c r="L57" i="9"/>
  <c r="M57" i="9"/>
  <c r="N57" i="9"/>
  <c r="E57" i="9"/>
  <c r="F57" i="9"/>
  <c r="G57" i="9"/>
  <c r="H57" i="9"/>
  <c r="I57" i="9"/>
  <c r="K57" i="9"/>
  <c r="O57" i="9"/>
  <c r="P57" i="9"/>
  <c r="J49" i="9"/>
  <c r="L49" i="9"/>
  <c r="M49" i="9"/>
  <c r="N49" i="9"/>
  <c r="O49" i="9"/>
  <c r="P49" i="9"/>
  <c r="E49" i="9"/>
  <c r="F49" i="9"/>
  <c r="G49" i="9"/>
  <c r="H49" i="9"/>
  <c r="I49" i="9"/>
  <c r="K49" i="9"/>
  <c r="J41" i="9"/>
  <c r="K41" i="9"/>
  <c r="L41" i="9"/>
  <c r="M41" i="9"/>
  <c r="N41" i="9"/>
  <c r="H41" i="9"/>
  <c r="I41" i="9"/>
  <c r="O41" i="9"/>
  <c r="P41" i="9"/>
  <c r="E41" i="9"/>
  <c r="F41" i="9"/>
  <c r="G41" i="9"/>
  <c r="J33" i="9"/>
  <c r="K33" i="9"/>
  <c r="L33" i="9"/>
  <c r="F33" i="9"/>
  <c r="G33" i="9"/>
  <c r="E33" i="9"/>
  <c r="H33" i="9"/>
  <c r="I33" i="9"/>
  <c r="M33" i="9"/>
  <c r="N33" i="9"/>
  <c r="O33" i="9"/>
  <c r="P33" i="9"/>
  <c r="I25" i="9"/>
  <c r="J25" i="9"/>
  <c r="K25" i="9"/>
  <c r="L25" i="9"/>
  <c r="H25" i="9"/>
  <c r="M25" i="9"/>
  <c r="P25" i="9"/>
  <c r="E25" i="9"/>
  <c r="F25" i="9"/>
  <c r="G25" i="9"/>
  <c r="N25" i="9"/>
  <c r="O25" i="9"/>
  <c r="I17" i="9"/>
  <c r="J17" i="9"/>
  <c r="K17" i="9"/>
  <c r="L17" i="9"/>
  <c r="H17" i="9"/>
  <c r="M17" i="9"/>
  <c r="F17" i="9"/>
  <c r="G17" i="9"/>
  <c r="N17" i="9"/>
  <c r="O17" i="9"/>
  <c r="P17" i="9"/>
  <c r="E17" i="9"/>
  <c r="I9" i="9"/>
  <c r="J9" i="9"/>
  <c r="K9" i="9"/>
  <c r="L9" i="9"/>
  <c r="H9" i="9"/>
  <c r="M9" i="9"/>
  <c r="P9" i="9"/>
  <c r="E9" i="9"/>
  <c r="F9" i="9"/>
  <c r="G9" i="9"/>
  <c r="N9" i="9"/>
  <c r="O9" i="9"/>
  <c r="O3" i="9"/>
  <c r="G3" i="9"/>
  <c r="J146" i="9"/>
  <c r="N145" i="9"/>
  <c r="F145" i="9"/>
  <c r="J144" i="9"/>
  <c r="N143" i="9"/>
  <c r="F143" i="9"/>
  <c r="J142" i="9"/>
  <c r="N141" i="9"/>
  <c r="F141" i="9"/>
  <c r="J140" i="9"/>
  <c r="N139" i="9"/>
  <c r="F139" i="9"/>
  <c r="J138" i="9"/>
  <c r="N137" i="9"/>
  <c r="F137" i="9"/>
  <c r="J136" i="9"/>
  <c r="N135" i="9"/>
  <c r="F135" i="9"/>
  <c r="J134" i="9"/>
  <c r="N133" i="9"/>
  <c r="F133" i="9"/>
  <c r="J132" i="9"/>
  <c r="N131" i="9"/>
  <c r="F131" i="9"/>
  <c r="J130" i="9"/>
  <c r="N129" i="9"/>
  <c r="F129" i="9"/>
  <c r="J128" i="9"/>
  <c r="N127" i="9"/>
  <c r="F127" i="9"/>
  <c r="J126" i="9"/>
  <c r="N125" i="9"/>
  <c r="F125" i="9"/>
  <c r="J124" i="9"/>
  <c r="N123" i="9"/>
  <c r="F123" i="9"/>
  <c r="J122" i="9"/>
  <c r="N121" i="9"/>
  <c r="F121" i="9"/>
  <c r="J120" i="9"/>
  <c r="N119" i="9"/>
  <c r="F119" i="9"/>
  <c r="J118" i="9"/>
  <c r="N117" i="9"/>
  <c r="F117" i="9"/>
  <c r="J116" i="9"/>
  <c r="N115" i="9"/>
  <c r="F115" i="9"/>
  <c r="J114" i="9"/>
  <c r="N113" i="9"/>
  <c r="F113" i="9"/>
  <c r="J112" i="9"/>
  <c r="N111" i="9"/>
  <c r="F111" i="9"/>
  <c r="J110" i="9"/>
  <c r="N109" i="9"/>
  <c r="F109" i="9"/>
  <c r="J108" i="9"/>
  <c r="N107" i="9"/>
  <c r="F107" i="9"/>
  <c r="J106" i="9"/>
  <c r="N105" i="9"/>
  <c r="F105" i="9"/>
  <c r="J104" i="9"/>
  <c r="N103" i="9"/>
  <c r="F103" i="9"/>
  <c r="J102" i="9"/>
  <c r="N101" i="9"/>
  <c r="F101" i="9"/>
  <c r="J100" i="9"/>
  <c r="N99" i="9"/>
  <c r="F99" i="9"/>
  <c r="J98" i="9"/>
  <c r="N97" i="9"/>
  <c r="E97" i="9"/>
  <c r="L94" i="9"/>
  <c r="G96" i="9"/>
  <c r="H96" i="9"/>
  <c r="I96" i="9"/>
  <c r="J96" i="9"/>
  <c r="E96" i="9"/>
  <c r="M96" i="9"/>
  <c r="F96" i="9"/>
  <c r="N96" i="9"/>
  <c r="G88" i="9"/>
  <c r="O88" i="9"/>
  <c r="H88" i="9"/>
  <c r="P88" i="9"/>
  <c r="I88" i="9"/>
  <c r="J88" i="9"/>
  <c r="K88" i="9"/>
  <c r="L88" i="9"/>
  <c r="E88" i="9"/>
  <c r="M88" i="9"/>
  <c r="F88" i="9"/>
  <c r="N88" i="9"/>
  <c r="I80" i="9"/>
  <c r="J80" i="9"/>
  <c r="E80" i="9"/>
  <c r="O80" i="9"/>
  <c r="F80" i="9"/>
  <c r="P80" i="9"/>
  <c r="G80" i="9"/>
  <c r="H80" i="9"/>
  <c r="K80" i="9"/>
  <c r="L80" i="9"/>
  <c r="M80" i="9"/>
  <c r="N80" i="9"/>
  <c r="I72" i="9"/>
  <c r="J72" i="9"/>
  <c r="E72" i="9"/>
  <c r="O72" i="9"/>
  <c r="F72" i="9"/>
  <c r="P72" i="9"/>
  <c r="G72" i="9"/>
  <c r="H72" i="9"/>
  <c r="K72" i="9"/>
  <c r="L72" i="9"/>
  <c r="M72" i="9"/>
  <c r="N72" i="9"/>
  <c r="I64" i="9"/>
  <c r="J64" i="9"/>
  <c r="E64" i="9"/>
  <c r="O64" i="9"/>
  <c r="F64" i="9"/>
  <c r="P64" i="9"/>
  <c r="G64" i="9"/>
  <c r="H64" i="9"/>
  <c r="K64" i="9"/>
  <c r="L64" i="9"/>
  <c r="M64" i="9"/>
  <c r="N64" i="9"/>
  <c r="F56" i="9"/>
  <c r="N56" i="9"/>
  <c r="H56" i="9"/>
  <c r="P56" i="9"/>
  <c r="M56" i="9"/>
  <c r="O56" i="9"/>
  <c r="E56" i="9"/>
  <c r="G56" i="9"/>
  <c r="I56" i="9"/>
  <c r="J56" i="9"/>
  <c r="K56" i="9"/>
  <c r="L56" i="9"/>
  <c r="F48" i="9"/>
  <c r="N48" i="9"/>
  <c r="H48" i="9"/>
  <c r="P48" i="9"/>
  <c r="M48" i="9"/>
  <c r="O48" i="9"/>
  <c r="K48" i="9"/>
  <c r="L48" i="9"/>
  <c r="E48" i="9"/>
  <c r="G48" i="9"/>
  <c r="I48" i="9"/>
  <c r="J48" i="9"/>
  <c r="F40" i="9"/>
  <c r="N40" i="9"/>
  <c r="G40" i="9"/>
  <c r="O40" i="9"/>
  <c r="H40" i="9"/>
  <c r="P40" i="9"/>
  <c r="K40" i="9"/>
  <c r="L40" i="9"/>
  <c r="E40" i="9"/>
  <c r="I40" i="9"/>
  <c r="J40" i="9"/>
  <c r="M40" i="9"/>
  <c r="F32" i="9"/>
  <c r="N32" i="9"/>
  <c r="G32" i="9"/>
  <c r="O32" i="9"/>
  <c r="H32" i="9"/>
  <c r="P32" i="9"/>
  <c r="E32" i="9"/>
  <c r="M32" i="9"/>
  <c r="I32" i="9"/>
  <c r="J32" i="9"/>
  <c r="K32" i="9"/>
  <c r="L32" i="9"/>
  <c r="E24" i="9"/>
  <c r="M24" i="9"/>
  <c r="F24" i="9"/>
  <c r="N24" i="9"/>
  <c r="G24" i="9"/>
  <c r="O24" i="9"/>
  <c r="H24" i="9"/>
  <c r="P24" i="9"/>
  <c r="I24" i="9"/>
  <c r="J24" i="9"/>
  <c r="K24" i="9"/>
  <c r="L24" i="9"/>
  <c r="E16" i="9"/>
  <c r="M16" i="9"/>
  <c r="F16" i="9"/>
  <c r="N16" i="9"/>
  <c r="G16" i="9"/>
  <c r="O16" i="9"/>
  <c r="H16" i="9"/>
  <c r="P16" i="9"/>
  <c r="I16" i="9"/>
  <c r="J16" i="9"/>
  <c r="K16" i="9"/>
  <c r="L16" i="9"/>
  <c r="E8" i="9"/>
  <c r="M8" i="9"/>
  <c r="F8" i="9"/>
  <c r="N8" i="9"/>
  <c r="G8" i="9"/>
  <c r="O8" i="9"/>
  <c r="H8" i="9"/>
  <c r="P8" i="9"/>
  <c r="I8" i="9"/>
  <c r="J8" i="9"/>
  <c r="K8" i="9"/>
  <c r="L8" i="9"/>
  <c r="N3" i="9"/>
  <c r="M145" i="9"/>
  <c r="M143" i="9"/>
  <c r="M141" i="9"/>
  <c r="M139" i="9"/>
  <c r="M137" i="9"/>
  <c r="M135" i="9"/>
  <c r="M133" i="9"/>
  <c r="M131" i="9"/>
  <c r="M129" i="9"/>
  <c r="M127" i="9"/>
  <c r="M125" i="9"/>
  <c r="M123" i="9"/>
  <c r="M121" i="9"/>
  <c r="M119" i="9"/>
  <c r="M117" i="9"/>
  <c r="M115" i="9"/>
  <c r="M113" i="9"/>
  <c r="M111" i="9"/>
  <c r="M109" i="9"/>
  <c r="M107" i="9"/>
  <c r="M105" i="9"/>
  <c r="M103" i="9"/>
  <c r="M101" i="9"/>
  <c r="M99" i="9"/>
  <c r="M97" i="9"/>
  <c r="P96" i="9"/>
  <c r="P9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<sst xmlns="http://schemas.openxmlformats.org/spreadsheetml/2006/main" count="3050" uniqueCount="404">
  <si>
    <t>Month</t>
  </si>
  <si>
    <t>No of calls</t>
  </si>
  <si>
    <t xml:space="preserve">T </t>
  </si>
  <si>
    <t>EXP(ft)</t>
  </si>
  <si>
    <t>Data Mining: Time Series Partitioner</t>
  </si>
  <si>
    <t>Date: 04-Aug-2022 10:33:01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</si>
  <si>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</si>
  <si>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</si>
  <si>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</si>
  <si>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</si>
  <si>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</si>
  <si>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</si>
  <si>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</si>
  <si>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</si>
  <si>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</si>
  <si>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No+of+calls+DS.xlsx</t>
  </si>
  <si>
    <t>Worksheet</t>
  </si>
  <si>
    <t>No of calls DS</t>
  </si>
  <si>
    <t>Range</t>
  </si>
  <si>
    <t>$A$1:$D$145</t>
  </si>
  <si>
    <t># Records in the input data</t>
  </si>
  <si>
    <t>Variables</t>
  </si>
  <si>
    <t># Selected Variables</t>
  </si>
  <si>
    <t>Time Variable</t>
  </si>
  <si>
    <t>T</t>
  </si>
  <si>
    <t>Value Variables</t>
  </si>
  <si>
    <t>Partitioning Parameters</t>
  </si>
  <si>
    <t>Partitioning type</t>
  </si>
  <si>
    <t>SEQUENTIAL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</si>
  <si>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</si>
  <si>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</si>
  <si>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</si>
  <si>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</si>
  <si>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</si>
  <si>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</si>
  <si>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</si>
  <si>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{"comment":"this RASON template was auto-generated by Analytic Solver Data Mining","datasources":{},"datasets":{},"transformer":{"partitioner":{"type":"transformation","algorithm":"partitioning","parameters":{"partitionMethod":"SEQUENTIAL","ratios":[["Training",0.69999999999999996],["Validation",0.30000000000000004]],"seed":12345}}},"actions":{}}</t>
  </si>
  <si>
    <t>Partitioned Data</t>
  </si>
  <si>
    <t>Record ID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</si>
  <si>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</si>
  <si>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</si>
  <si>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</si>
  <si>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</si>
  <si>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</si>
  <si>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</si>
  <si>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</si>
  <si>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</si>
  <si>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</si>
  <si>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</si>
  <si>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</si>
  <si>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</si>
  <si>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</si>
  <si>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</si>
  <si>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</si>
  <si>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</si>
  <si>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</si>
  <si>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</si>
  <si>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</si>
  <si>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</si>
  <si>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</si>
  <si>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</si>
  <si>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</si>
  <si>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</si>
  <si>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</si>
  <si>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</si>
  <si>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</si>
  <si>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</si>
  <si>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</si>
  <si>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</si>
  <si>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</si>
  <si>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</si>
  <si>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</si>
  <si>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</si>
  <si>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</si>
  <si>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</si>
  <si>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</si>
  <si>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</si>
  <si>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</si>
  <si>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</si>
  <si>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</si>
  <si>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</si>
  <si>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</si>
  <si>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</si>
  <si>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</si>
  <si>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</si>
  <si>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</si>
  <si>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</si>
  <si>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</si>
  <si>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</si>
  <si>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</si>
  <si>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</si>
  <si>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</si>
  <si>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</si>
  <si>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</si>
  <si>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</si>
  <si>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</si>
  <si>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</si>
  <si>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</si>
  <si>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</si>
  <si>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</si>
  <si>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</si>
  <si>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</si>
  <si>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</si>
  <si>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</si>
  <si>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</si>
  <si>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</si>
  <si>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</si>
  <si>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</si>
  <si>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</si>
  <si>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</si>
  <si>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</si>
  <si>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</si>
  <si>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</si>
  <si>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</si>
  <si>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</si>
  <si>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</si>
  <si>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</si>
  <si>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</si>
  <si>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</si>
  <si>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</si>
  <si>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</si>
  <si>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</si>
  <si>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</si>
  <si>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</si>
  <si>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</si>
  <si>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</si>
  <si>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</si>
  <si>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</si>
  <si>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</si>
  <si>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</si>
  <si>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</si>
  <si>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</si>
  <si>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</si>
  <si>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</si>
  <si>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</si>
  <si>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</si>
  <si>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</si>
  <si>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</si>
  <si>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</si>
  <si>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</si>
  <si>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</si>
  <si>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</si>
  <si>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</si>
  <si>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</si>
  <si>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</si>
  <si>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</si>
  <si>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</si>
  <si>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</si>
  <si>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</si>
  <si>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</si>
  <si>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</si>
  <si>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</si>
  <si>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</si>
  <si>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</si>
  <si>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</si>
  <si>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</si>
  <si>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</si>
  <si>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</si>
  <si>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</si>
  <si>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</si>
  <si>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</si>
  <si>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</si>
  <si>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</si>
  <si>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</si>
  <si>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</si>
  <si>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</si>
  <si>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</si>
  <si>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</si>
  <si>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</si>
  <si>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</si>
  <si>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</si>
  <si>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</si>
  <si>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</si>
  <si>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</si>
  <si>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</si>
  <si>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</si>
  <si>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</si>
  <si>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</si>
  <si>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</si>
  <si>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</si>
  <si>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</si>
  <si>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</si>
  <si>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</si>
  <si>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Data Mining: Linear Regression - Stored Model</t>
  </si>
  <si>
    <t>Date: 04-Aug-2022 10:33:47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</si>
  <si>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</si>
  <si>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</si>
  <si>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</si>
  <si>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2022 Frontline Systems Inc." description="RegressionModel"&gt;</t>
  </si>
  <si>
    <t>&lt;Application name="XLMinerSDK" version="22.5.0.0"/&gt;</t>
  </si>
  <si>
    <t>&lt;Timestamp&gt;2022-8-4 10:33:47&lt;/Timestamp&gt;</t>
  </si>
  <si>
    <t>&lt;ModelName/&gt;</t>
  </si>
  <si>
    <t>&lt;/Header&gt;</t>
  </si>
  <si>
    <t>&lt;DataDictionary numberOfFields="2"&gt;</t>
  </si>
  <si>
    <t>&lt;DataField optype="continuous" dataType="double" name="T"/&gt;</t>
  </si>
  <si>
    <t>&lt;DataField optype="continuous" dataType="double" name="EXP(ft)"/&gt;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</si>
  <si>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</si>
  <si>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</si>
  <si>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</si>
  <si>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name="EXP(ft)" usageType="predicted"/&gt;</t>
  </si>
  <si>
    <t>&lt;MiningField name="T" usageType="active"/&gt;</t>
  </si>
  <si>
    <t>&lt;/MiningSchema&gt;</t>
  </si>
  <si>
    <t>&lt;Output&gt;</t>
  </si>
  <si>
    <t>&lt;OutputField optype="continuous" dataType="double" name="Predicted_EXP(ft)" feature="predictedValue"/&gt;</t>
  </si>
  <si>
    <t>&lt;/Output&gt;</t>
  </si>
  <si>
    <t>&lt;LocalTransformations/&gt;</t>
  </si>
  <si>
    <t>&lt;RegressionTable intercept="7.3109085551751107"&gt;</t>
  </si>
  <si>
    <t>&lt;NumericPredictor name="T" exponent="1" coefficient="0.010623531572662024"/&gt;</t>
  </si>
  <si>
    <t>&lt;/RegressionTable&gt;</t>
  </si>
  <si>
    <t>&lt;/RegressionModel&gt;</t>
  </si>
  <si>
    <t>&lt;/PMML&gt;</t>
  </si>
  <si>
    <t>Intervals: Training</t>
  </si>
  <si>
    <t>Intervals: Validation</t>
  </si>
  <si>
    <t>Regression Summary</t>
  </si>
  <si>
    <t>Predictor Screening</t>
  </si>
  <si>
    <t>Coefficients</t>
  </si>
  <si>
    <t>Variance-Covariance Matrix of Coefficients</t>
  </si>
  <si>
    <t>Residuals</t>
  </si>
  <si>
    <t>Influence Diagnostics</t>
  </si>
  <si>
    <t>Training: Prediction Summary</t>
  </si>
  <si>
    <t>Training: Prediction Details</t>
  </si>
  <si>
    <t>Validation: Prediction Summary</t>
  </si>
  <si>
    <t>Validation: Prediction Details</t>
  </si>
  <si>
    <t>Data Mining: Linear Regression - Prediction of Validation Data</t>
  </si>
  <si>
    <t>Metric</t>
  </si>
  <si>
    <t>Value</t>
  </si>
  <si>
    <t>SSE</t>
  </si>
  <si>
    <t>MSE</t>
  </si>
  <si>
    <t>RMSE</t>
  </si>
  <si>
    <t>MAD</t>
  </si>
  <si>
    <t>R2</t>
  </si>
  <si>
    <t>Prediction: EXP(ft)</t>
  </si>
  <si>
    <t>Residual</t>
  </si>
  <si>
    <t>Data Mining: Linear Regression - Prediction of Training Data</t>
  </si>
  <si>
    <t>Data Mining: Linear Regression - Intervals</t>
  </si>
  <si>
    <t>95% Confidence: Lower</t>
  </si>
  <si>
    <t>95% Confidence: Upper</t>
  </si>
  <si>
    <t>95% Prediction: Lower</t>
  </si>
  <si>
    <t>95% Prediction: Upper</t>
  </si>
  <si>
    <t>Data Mining: Linear Regression - Training Details</t>
  </si>
  <si>
    <t>Raw</t>
  </si>
  <si>
    <t>Standardized</t>
  </si>
  <si>
    <t>Studentized</t>
  </si>
  <si>
    <t>Deleted</t>
  </si>
  <si>
    <t>Cook's Distance</t>
  </si>
  <si>
    <t>DFFITS</t>
  </si>
  <si>
    <t>Covariance Ratio</t>
  </si>
  <si>
    <t>Leverage</t>
  </si>
  <si>
    <t>Delete-1 Variance</t>
  </si>
  <si>
    <t>Data Mining: Linear Regression</t>
  </si>
  <si>
    <t>TSPartition</t>
  </si>
  <si>
    <t>Training data used for building the model</t>
  </si>
  <si>
    <t>$C$37:$E$137</t>
  </si>
  <si>
    <t># Records in the training data</t>
  </si>
  <si>
    <t>Validation data</t>
  </si>
  <si>
    <t>$C$138:$E$180</t>
  </si>
  <si>
    <t># Records in the validation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</si>
  <si>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</si>
  <si>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</si>
  <si>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</si>
  <si>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</si>
  <si>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</si>
  <si>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</si>
  <si>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</si>
  <si>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</si>
  <si>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Regression Model: Reporting Parameters</t>
  </si>
  <si>
    <t>{"comment":"this RASON template was auto-generated by Analytic Solver Data Mining","datasources":{},"datasets":{},"estimator":{"linearRegressionEstimator":{"type":"regression","algorithm":"linearRegression","parameters":{"categoricalFeaturesNames":[],"fitIntercept":true}}},"actions":{}}</t>
  </si>
  <si>
    <t>Variance-Covariance Matrix</t>
  </si>
  <si>
    <t>Multicollinearity Diagnostic</t>
  </si>
  <si>
    <t>Analysis of Coefficients</t>
  </si>
  <si>
    <t>Linear Regression: Reporting Parameters</t>
  </si>
  <si>
    <t>ANOVA</t>
  </si>
  <si>
    <t>Detailed Residuals</t>
  </si>
  <si>
    <t>Influence Diagnostic</t>
  </si>
  <si>
    <t>Confidence/Prediction Intervals</t>
  </si>
  <si>
    <t>Output Options</t>
  </si>
  <si>
    <t>Summary report of scoring on training data</t>
  </si>
  <si>
    <t>Detailed report of scoring on training data</t>
  </si>
  <si>
    <t>Summary report of scoring on validation data</t>
  </si>
  <si>
    <t>Detailed report of scoring on validation data</t>
  </si>
  <si>
    <t>Residual DF</t>
  </si>
  <si>
    <t>Adjusted R2</t>
  </si>
  <si>
    <t>Std. Error Estimate</t>
  </si>
  <si>
    <t>RSS</t>
  </si>
  <si>
    <t>Predictor</t>
  </si>
  <si>
    <t>Criteria</t>
  </si>
  <si>
    <t>Included</t>
  </si>
  <si>
    <t>Intercept</t>
  </si>
  <si>
    <t>Tolerance for entering the model</t>
  </si>
  <si>
    <t>Estimate</t>
  </si>
  <si>
    <t>Confidence Interval: Lower</t>
  </si>
  <si>
    <t>Confidence Interval: Upper</t>
  </si>
  <si>
    <t>Standard Error</t>
  </si>
  <si>
    <t>T-Statistic</t>
  </si>
  <si>
    <t>P-Value</t>
  </si>
  <si>
    <t>yt</t>
  </si>
  <si>
    <t>ft</t>
  </si>
  <si>
    <t>residual2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</si>
  <si>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</si>
  <si>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</si>
  <si>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</si>
  <si>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</si>
  <si>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</si>
  <si>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</si>
  <si>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</si>
  <si>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</si>
  <si>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</si>
  <si>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</si>
  <si>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</si>
  <si>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</si>
  <si>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 xml:space="preserve">Month  </t>
  </si>
  <si>
    <t>Seasonality</t>
  </si>
  <si>
    <t>Date: 04-Aug-2022 14:28:22</t>
  </si>
  <si>
    <t>&lt;Timestamp&gt;2022-8-4 14:28:22&lt;/Timestamp&gt;</t>
  </si>
  <si>
    <t>&lt;DataDictionary numberOfFields="14"&gt;</t>
  </si>
  <si>
    <t>&lt;DataField optype="continuous" dataType="double" name="D1"/&gt;</t>
  </si>
  <si>
    <t>&lt;DataField optype="continuous" dataType="double" name="D2"/&gt;</t>
  </si>
  <si>
    <t>&lt;DataField optype="continuous" dataType="double" name="D3"/&gt;</t>
  </si>
  <si>
    <t>&lt;DataField optype="continuous" dataType="double" name="D4"/&gt;</t>
  </si>
  <si>
    <t>&lt;DataField optype="continuous" dataType="double" name="D5"/&gt;</t>
  </si>
  <si>
    <t>&lt;DataField optype="continuous" dataType="double" name="D6"/&gt;</t>
  </si>
  <si>
    <t>&lt;DataField optype="continuous" dataType="double" name="D7"/&gt;</t>
  </si>
  <si>
    <t>&lt;DataField optype="continuous" dataType="double" name="D8"/&gt;</t>
  </si>
  <si>
    <t>&lt;DataField optype="continuous" dataType="double" name="D9"/&gt;</t>
  </si>
  <si>
    <t>&lt;DataField optype="continuous" dataType="double" name="D10"/&gt;</t>
  </si>
  <si>
    <t>&lt;DataField optype="continuous" dataType="double" name="D11"/&gt;</t>
  </si>
  <si>
    <t>&lt;DataField optype="continuous" dataType="double" name="D12"/&gt;</t>
  </si>
  <si>
    <t>&lt;DataField optype="continuous" dataType="double" name="No of calls"/&gt;</t>
  </si>
  <si>
    <t>&lt;MiningField name="No of calls" usageType="predicted"/&gt;</t>
  </si>
  <si>
    <t>&lt;MiningField name="D1" usageType="active"/&gt;</t>
  </si>
  <si>
    <t>&lt;MiningField name="D2" usageType="active"/&gt;</t>
  </si>
  <si>
    <t>&lt;MiningField name="D3" usageType="active"/&gt;</t>
  </si>
  <si>
    <t>&lt;MiningField name="D4" usageType="active"/&gt;</t>
  </si>
  <si>
    <t>&lt;MiningField name="D5" usageType="active"/&gt;</t>
  </si>
  <si>
    <t>&lt;MiningField name="D6" usageType="active"/&gt;</t>
  </si>
  <si>
    <t>&lt;MiningField name="D7" usageType="active"/&gt;</t>
  </si>
  <si>
    <t>&lt;MiningField name="D8" usageType="active"/&gt;</t>
  </si>
  <si>
    <t>&lt;MiningField name="D9" usageType="active"/&gt;</t>
  </si>
  <si>
    <t>&lt;MiningField name="D10" usageType="active"/&gt;</t>
  </si>
  <si>
    <t>&lt;MiningField name="D11" usageType="active"/&gt;</t>
  </si>
  <si>
    <t>&lt;MiningField name="D12" usageType="active"/&gt;</t>
  </si>
  <si>
    <t>&lt;OutputField optype="continuous" dataType="double" name="Predicted_No of calls" feature="predictedValue"/&gt;</t>
  </si>
  <si>
    <t>&lt;RegressionTable intercept="732.59469696969722"&gt;</t>
  </si>
  <si>
    <t>&lt;NumericPredictor name="T" exponent="1" coefficient="31.911179098679092"/&gt;</t>
  </si>
  <si>
    <t>&lt;NumericPredictor name="D1" exponent="1" coefficient="109.35630341880365"/&gt;</t>
  </si>
  <si>
    <t>&lt;NumericPredictor name="D2" exponent="1" coefficient="-2.5548756798759786"/&gt;</t>
  </si>
  <si>
    <t>&lt;NumericPredictor name="D3" exponent="1" coefficient="386.36727855477835"/&gt;</t>
  </si>
  <si>
    <t>&lt;NumericPredictor name="D4" exponent="1" coefficient="319.45609945609903"/&gt;</t>
  </si>
  <si>
    <t>&lt;NumericPredictor name="D5" exponent="1" coefficient="344.21158702408695"/&gt;</t>
  </si>
  <si>
    <t>&lt;NumericPredictor name="D6" exponent="1" coefficient="790.63374125874077"/&gt;</t>
  </si>
  <si>
    <t>&lt;NumericPredictor name="D7" exponent="1" coefficient="1234.5558954933958"/&gt;</t>
  </si>
  <si>
    <t>&lt;NumericPredictor name="D8" exponent="1" coefficient="1198.4780497280494"/&gt;</t>
  </si>
  <si>
    <t>&lt;NumericPredictor name="D9" exponent="1" coefficient="584.06687062937158"/&gt;</t>
  </si>
  <si>
    <t>&lt;NumericPredictor name="D10" exponent="1" coefficient="120.48902486402474"/&gt;</t>
  </si>
  <si>
    <t>&lt;NumericPredictor name="D11" exponent="1" coefficient="-316.42215423465444"/&gt;</t>
  </si>
  <si>
    <t>&lt;NumericPredictor name="D12" exponent="1" coefficient="0"/&gt;</t>
  </si>
  <si>
    <t>Prediction: No of calls</t>
  </si>
  <si>
    <t>No_of_calls_DS.xlsx</t>
  </si>
  <si>
    <t xml:space="preserve">No of calls for Seasonality </t>
  </si>
  <si>
    <t>Data Range</t>
  </si>
  <si>
    <t>$A$2:$P$146</t>
  </si>
  <si>
    <t>Row ID</t>
  </si>
  <si>
    <t>N/A</t>
  </si>
  <si>
    <t>Date: 04-Aug-2022 17:04:20</t>
  </si>
  <si>
    <t>Month  F</t>
  </si>
  <si>
    <t>Date: 04-Aug-2022 17:12:00</t>
  </si>
  <si>
    <t>&lt;Timestamp&gt;2022-8-4 17:12:0&lt;/Timestamp&gt;</t>
  </si>
  <si>
    <t>&lt;RegressionTable intercept="989.88636363636397"&gt;</t>
  </si>
  <si>
    <t>&lt;NumericPredictor name="T" exponent="1" coefficient="28.49747474747474"/&gt;</t>
  </si>
  <si>
    <t>&lt;NumericPredictor name="D1" exponent="1" coefficient="71.515151515150094"/&gt;</t>
  </si>
  <si>
    <t>&lt;NumericPredictor name="D2" exponent="1" coefficient="24.128787878788032"/&gt;</t>
  </si>
  <si>
    <t>&lt;NumericPredictor name="D3" exponent="1" coefficient="375.63131313131299"/&gt;</t>
  </si>
  <si>
    <t>&lt;NumericPredictor name="D4" exponent="1" coefficient="276.02272727272674"/&gt;</t>
  </si>
  <si>
    <t>&lt;NumericPredictor name="D5" exponent="1" coefficient="256.4141414141418"/&gt;</t>
  </si>
  <si>
    <t>&lt;NumericPredictor name="D6" exponent="1" coefficient="538.48484848484838"/&gt;</t>
  </si>
  <si>
    <t>&lt;NumericPredictor name="D7" exponent="1" coefficient="829.98737373737379"/&gt;</t>
  </si>
  <si>
    <t>&lt;NumericPredictor name="D8" exponent="1" coefficient="778.98989898989862"/&gt;</t>
  </si>
  <si>
    <t>&lt;NumericPredictor name="D9" exponent="1" coefficient="411.74242424242459"/&gt;</t>
  </si>
  <si>
    <t>&lt;NumericPredictor name="D10" exponent="1" coefficient="45.744949494949388"/&gt;</t>
  </si>
  <si>
    <t>&lt;NumericPredictor name="D11" exponent="1" coefficient="-280.25252525252529"/&gt;</t>
  </si>
  <si>
    <t>Intervals: New</t>
  </si>
  <si>
    <t>New: Prediction Details</t>
  </si>
  <si>
    <t>Multicollinearity Diagnostics</t>
  </si>
  <si>
    <t>Data Mining: Linear Regression - Prediction of New Data</t>
  </si>
  <si>
    <t>TSPartition1</t>
  </si>
  <si>
    <t>$C$37:$Q$137</t>
  </si>
  <si>
    <t>$C$138:$Q$180</t>
  </si>
  <si>
    <t>New worksheet data scores</t>
  </si>
  <si>
    <t>Component 1</t>
  </si>
  <si>
    <t>Component 2</t>
  </si>
  <si>
    <t>Component 3</t>
  </si>
  <si>
    <t>Component 4</t>
  </si>
  <si>
    <t>Component 5</t>
  </si>
  <si>
    <t>Component 6</t>
  </si>
  <si>
    <t>Component 7</t>
  </si>
  <si>
    <t>Component 8</t>
  </si>
  <si>
    <t>Component 9</t>
  </si>
  <si>
    <t>Component 10</t>
  </si>
  <si>
    <t>Component 11</t>
  </si>
  <si>
    <t>Component 12</t>
  </si>
  <si>
    <t>Component 13</t>
  </si>
  <si>
    <t>Eigenvalue</t>
  </si>
  <si>
    <t>Condition Number</t>
  </si>
  <si>
    <t xml:space="preserve">linear + Additive Seasonality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</si>
</sst>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5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0" xfId="0" applyFont="1" applyFill="1" applyBorder="1"/>
    <xf numFmtId="0" fontId="0" fillId="0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horizontal="right"/>
    </xf>
    <xf numFmtId="0" fontId="0" fillId="35" borderId="14" xfId="0" applyFill="1" applyBorder="1"/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1" fillId="34" borderId="11" xfId="0" applyFont="1" applyFill="1" applyBorder="1" applyAlignment="1">
      <alignment horizontal="left"/>
    </xf>
    <xf numFmtId="0" fontId="21" fillId="34" borderId="12" xfId="0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0" borderId="11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22" fillId="0" borderId="11" xfId="42" applyFill="1" applyBorder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0" fillId="36" borderId="0" xfId="0" applyFill="1"/>
    <xf numFmtId="0" fontId="0" fillId="36" borderId="0" xfId="0" applyFill="1" applyAlignment="1">
      <alignment horizontal="right"/>
    </xf>
    <xf numFmtId="0" fontId="0" fillId="36" borderId="15" xfId="0" applyFont="1" applyFill="1" applyBorder="1" applyAlignment="1">
      <alignment horizontal="right"/>
    </xf>
    <xf numFmtId="0" fontId="0" fillId="36" borderId="16" xfId="0" applyFon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8">
    <dxf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03538B5-ABC6-4AF2-81DF-AEE04E7EB945}" name="Partition Summary" displayName="Partition_Summary_1" ref="C30:D32" totalsRowShown="0">
  <autoFilter ref="C30:D32" xr:uid="{C03538B5-ABC6-4AF2-81DF-AEE04E7EB945}"/>
  <tableColumns count="2">
    <tableColumn id="1" xr3:uid="{F665E564-AA71-4873-A8AA-357248494B72}" name="Partition" dataDxfId="108"/>
    <tableColumn id="2" xr3:uid="{709A5DF6-874F-471A-8392-9E54FBF7C85E}" name="# Records" dataDxfId="107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0BF876E-BE0F-4327-A5A4-24C53A9A675A}" name="Partitioned Data" displayName="Partitioned_Data_1" ref="C36:Q180" totalsRowShown="0" dataDxfId="91">
  <autoFilter ref="C36:Q180" xr:uid="{E0BF876E-BE0F-4327-A5A4-24C53A9A675A}"/>
  <tableColumns count="15">
    <tableColumn id="1" xr3:uid="{221072DE-DF64-4AA5-B493-653CBAF61145}" name="Record ID" dataDxfId="106"/>
    <tableColumn id="2" xr3:uid="{7C9B5028-B464-40A9-A11B-0193E4A209B2}" name="T" dataDxfId="105"/>
    <tableColumn id="3" xr3:uid="{C6C6DC1D-1658-4634-B6AC-6D4A1FF454EE}" name="No of calls" dataDxfId="104"/>
    <tableColumn id="4" xr3:uid="{BDE8F695-3571-4CB0-92FB-F1A5DC56BEDA}" name="D1" dataDxfId="103"/>
    <tableColumn id="5" xr3:uid="{C53809D3-7C97-40B2-BD27-FA5A2ADEA919}" name="D2" dataDxfId="102"/>
    <tableColumn id="6" xr3:uid="{F0661F5C-DF4A-48AA-BDC6-B2517D18F085}" name="D3" dataDxfId="101"/>
    <tableColumn id="7" xr3:uid="{AE036C22-9CB3-42AC-8193-55BBC395A796}" name="D4" dataDxfId="100"/>
    <tableColumn id="8" xr3:uid="{1DD2E914-4A1D-4A9E-85EE-5C7A48DF0DE2}" name="D5" dataDxfId="99"/>
    <tableColumn id="9" xr3:uid="{DD67D5F6-831B-4A26-8420-81E34FDDBF0E}" name="D6" dataDxfId="98"/>
    <tableColumn id="10" xr3:uid="{8210EF80-5F7F-450F-8A95-3D4309C71D2C}" name="D7" dataDxfId="97"/>
    <tableColumn id="11" xr3:uid="{DC580CF6-C128-4B46-9909-24864C146CD3}" name="D8" dataDxfId="96"/>
    <tableColumn id="12" xr3:uid="{AA44D99A-B2AC-41ED-B001-C7EFD357A431}" name="D9" dataDxfId="95"/>
    <tableColumn id="13" xr3:uid="{E6EF52AD-C96E-46A0-A344-4D6CDE1EC08F}" name="D10" dataDxfId="94"/>
    <tableColumn id="14" xr3:uid="{DCD6B9D2-1D96-4BAF-A05B-F4433CC2988C}" name="D11" dataDxfId="93"/>
    <tableColumn id="15" xr3:uid="{CBD5E0D1-E3EE-4363-9A1D-F0BE6A87C198}" name="D12" dataDxfId="92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1BEC517D-5A1E-48C2-8C40-613CFCCA9EDE}" name="Regression Summary" displayName="_Regression_Summary" ref="C53:D58" totalsRowShown="0">
  <autoFilter ref="C53:D58" xr:uid="{1BEC517D-5A1E-48C2-8C40-613CFCCA9EDE}"/>
  <tableColumns count="2">
    <tableColumn id="1" xr3:uid="{36CC6366-28A8-4AAB-A3EC-8497A04A93AB}" name="Metric" dataDxfId="48"/>
    <tableColumn id="2" xr3:uid="{145395E2-08EE-4C5F-AAD9-F4CE9F284524}" name="Value" dataDxfId="47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701FF872-0B5C-4D01-B3BB-D1F918A49769}" name="Predictor Screening" displayName="Predictor_Screening_2" ref="C62:E76" totalsRowShown="0">
  <autoFilter ref="C62:E76" xr:uid="{701FF872-0B5C-4D01-B3BB-D1F918A49769}"/>
  <tableColumns count="3">
    <tableColumn id="1" xr3:uid="{D2B80785-1FEB-427B-BC5C-78B7EB770566}" name="Predictor" dataDxfId="46"/>
    <tableColumn id="2" xr3:uid="{F708C234-EFFD-43C6-9D53-BAC904EE1B44}" name="Criteria" dataDxfId="45"/>
    <tableColumn id="3" xr3:uid="{1486436B-DFA2-4781-8BCF-4BECFC8DD434}" name="Included" dataDxfId="44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530941D-511A-4672-8891-51D0FBE6F0FE}" name="Data Frame" displayName="Data_Frame_2" ref="C79:D79" headerRowCount="0" totalsRowShown="0">
  <tableColumns count="2">
    <tableColumn id="1" xr3:uid="{E6FA15C1-AC71-4C31-B135-1752C53CE061}" name="Row ID" headerRowDxfId="41" dataDxfId="43"/>
    <tableColumn id="2" xr3:uid="{272FD74A-9FC3-42FB-A1F2-7AAA2740BED6}" name="Feature 1" dataDxfId="42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B4164168-BC65-4C75-B67E-117F710885A9}" name="Coefficients" displayName="_Coefficients" ref="C83:I97" totalsRowShown="0" dataDxfId="33">
  <autoFilter ref="C83:I97" xr:uid="{B4164168-BC65-4C75-B67E-117F710885A9}"/>
  <tableColumns count="7">
    <tableColumn id="1" xr3:uid="{3B0560F4-C426-4319-8FBA-F851D5F18322}" name="Predictor" dataDxfId="40"/>
    <tableColumn id="2" xr3:uid="{BE9E2672-3B2A-4D2C-9886-9F630551291E}" name="Estimate" dataDxfId="39"/>
    <tableColumn id="3" xr3:uid="{161556CF-AA29-4917-9863-4B34D73F1970}" name="Confidence Interval: Lower" dataDxfId="38"/>
    <tableColumn id="4" xr3:uid="{B2ABB471-5E46-4E87-8718-1E22B32C91F6}" name="Confidence Interval: Upper" dataDxfId="37"/>
    <tableColumn id="5" xr3:uid="{1C6E4676-E8C3-44EC-A70C-8BB284AF34C2}" name="Standard Error" dataDxfId="36"/>
    <tableColumn id="6" xr3:uid="{B5B2FA81-3388-41A1-8CAC-A9ADA8A6D9F3}" name="T-Statistic" dataDxfId="35"/>
    <tableColumn id="7" xr3:uid="{B0BED6E7-3E39-4AC0-B65E-9AF74FCC1BD0}" name="P-Value" dataDxfId="34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84E10605-829F-4EC0-8F39-2BF8A83D5445}" name="Variance-Covariance Matrix of Coefficients" displayName="Variance_Covariance_Matrix_of_Coefficients_2" ref="C101:Q115" totalsRowShown="0" dataDxfId="17">
  <autoFilter ref="C101:Q115" xr:uid="{84E10605-829F-4EC0-8F39-2BF8A83D5445}"/>
  <tableColumns count="15">
    <tableColumn id="1" xr3:uid="{9E3481FC-0AE1-4203-B608-E54FF7F0E61E}" name="Predictor" dataDxfId="32"/>
    <tableColumn id="2" xr3:uid="{E48A470C-D6C5-44EA-B818-584061EF2754}" name="Intercept" dataDxfId="31"/>
    <tableColumn id="3" xr3:uid="{3D4869F1-BB69-487F-AD88-86C2CA7F1EB1}" name="T" dataDxfId="30"/>
    <tableColumn id="4" xr3:uid="{5D845640-DFE6-43D0-89BF-D757D07CAB5E}" name="D1" dataDxfId="29"/>
    <tableColumn id="5" xr3:uid="{B5DC6BD6-09E4-4EB0-8847-906A5901B8AE}" name="D2" dataDxfId="28"/>
    <tableColumn id="6" xr3:uid="{692C22ED-FED8-4E76-9384-2055838D6338}" name="D3" dataDxfId="27"/>
    <tableColumn id="7" xr3:uid="{07A4210F-0DAC-4968-8562-468755B5B23E}" name="D4" dataDxfId="26"/>
    <tableColumn id="8" xr3:uid="{51804ACB-EB50-42FA-B015-29DEECB15B7F}" name="D5" dataDxfId="25"/>
    <tableColumn id="9" xr3:uid="{D6C798FF-607C-4521-837F-ADB67D0F2A17}" name="D6" dataDxfId="24"/>
    <tableColumn id="10" xr3:uid="{B90B928E-493E-4479-85C1-B921A6D48359}" name="D7" dataDxfId="23"/>
    <tableColumn id="11" xr3:uid="{2201E834-5E63-4507-A8F8-38020C280F91}" name="D8" dataDxfId="22"/>
    <tableColumn id="12" xr3:uid="{968E34FA-5DF4-4B86-BD7B-843535183F22}" name="D9" dataDxfId="21"/>
    <tableColumn id="13" xr3:uid="{7C25F10A-668E-42A0-9D2F-436D94322A79}" name="D10" dataDxfId="20"/>
    <tableColumn id="14" xr3:uid="{8F77283D-13AA-45BF-92D5-A2F00AC3009C}" name="D11" dataDxfId="19"/>
    <tableColumn id="15" xr3:uid="{96F396F8-2D30-458F-BBEC-82C8D0926FE6}" name="D12" dataDxfId="18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C8E8CB24-013B-4953-8B0C-8897A2C4A47D}" name="Multicollinearity Diagnostics" displayName="Multicollinearity_Diagnostics" ref="C119:P134" totalsRowShown="0" dataDxfId="2">
  <autoFilter ref="C119:P134" xr:uid="{C8E8CB24-013B-4953-8B0C-8897A2C4A47D}"/>
  <tableColumns count="14">
    <tableColumn id="1" xr3:uid="{F450E139-6C51-4623-B6CE-F62275DC3265}" name="Row ID" dataDxfId="16"/>
    <tableColumn id="2" xr3:uid="{72382A4E-EBE0-4545-A31E-7791E5F307FE}" name="Component 1" dataDxfId="15"/>
    <tableColumn id="3" xr3:uid="{BC7C35CB-C290-4E4F-9919-01C2CF49A6A6}" name="Component 2" dataDxfId="14"/>
    <tableColumn id="4" xr3:uid="{F0950AAB-CD17-41F6-A0E7-52F36EFE0558}" name="Component 3" dataDxfId="13"/>
    <tableColumn id="5" xr3:uid="{18A65F53-A2E7-47BC-9C87-2D36180A0D3B}" name="Component 4" dataDxfId="12"/>
    <tableColumn id="6" xr3:uid="{1E9E6FED-3DF5-419D-BE02-B7ADC79CA5AE}" name="Component 5" dataDxfId="11"/>
    <tableColumn id="7" xr3:uid="{AA684429-A7B5-4C5B-A504-95AE77C33BB4}" name="Component 6" dataDxfId="10"/>
    <tableColumn id="8" xr3:uid="{FCC5A4D2-E676-4FF8-8703-793011625389}" name="Component 7" dataDxfId="9"/>
    <tableColumn id="9" xr3:uid="{FEDD8A62-786C-4687-B6F4-178C646D324D}" name="Component 8" dataDxfId="8"/>
    <tableColumn id="10" xr3:uid="{031EAE10-904A-439A-BE72-3AC1265E1173}" name="Component 9" dataDxfId="7"/>
    <tableColumn id="11" xr3:uid="{2E845A6D-DD8D-4CB7-846B-1C150D5F6DC7}" name="Component 10" dataDxfId="6"/>
    <tableColumn id="12" xr3:uid="{53BC508F-2D2E-4AEE-B551-7D37FE185114}" name="Component 11" dataDxfId="5"/>
    <tableColumn id="13" xr3:uid="{9A71052D-DD38-4871-AFF1-DC433540945C}" name="Component 12" dataDxfId="4"/>
    <tableColumn id="14" xr3:uid="{0DD7E1BC-D284-4489-A28F-5CEECF6F965B}" name="Component 13" dataDxfId="3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1D186745-2635-4975-8E97-84EE0DAAF4AD}" name="Residuals" displayName="_Residuals" ref="C12:G113" totalsRowShown="0" dataDxfId="56">
  <autoFilter ref="C12:G113" xr:uid="{1D186745-2635-4975-8E97-84EE0DAAF4AD}"/>
  <tableColumns count="5">
    <tableColumn id="1" xr3:uid="{EA3CEFF0-FA47-4D9D-BCBA-85205ED2E1CF}" name="Record ID" dataDxfId="61"/>
    <tableColumn id="2" xr3:uid="{310D5099-3B36-4CF2-8CE4-1B53B5BD7204}" name="Raw" dataDxfId="60"/>
    <tableColumn id="3" xr3:uid="{9A43DB35-283C-4BD4-877C-4D07F55EF6F1}" name="Standardized" dataDxfId="59"/>
    <tableColumn id="4" xr3:uid="{31EF4894-3693-4B99-AFDF-A660159A8901}" name="Studentized" dataDxfId="58"/>
    <tableColumn id="5" xr3:uid="{F2169122-F37E-470A-A86A-98F7E65B1776}" name="Deleted" dataDxfId="57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C8B89E85-258E-46CA-8297-68AB9D6EC1BA}" name="Influence Diagnostics" displayName="Influence_Diagnostics_2" ref="C117:H218" totalsRowShown="0" dataDxfId="49">
  <autoFilter ref="C117:H218" xr:uid="{C8B89E85-258E-46CA-8297-68AB9D6EC1BA}"/>
  <tableColumns count="6">
    <tableColumn id="1" xr3:uid="{93577A39-4536-4B1A-9293-451018B1F1F6}" name="Record ID" dataDxfId="55"/>
    <tableColumn id="2" xr3:uid="{5DC198E2-1722-4D5D-99FF-24A6B41AC051}" name="Cook's Distance" dataDxfId="54"/>
    <tableColumn id="3" xr3:uid="{12910771-4C81-49CC-802F-7D720EB344FC}" name="DFFITS" dataDxfId="53"/>
    <tableColumn id="4" xr3:uid="{B2EC5118-69BA-4E86-86AE-90274C1E21D7}" name="Covariance Ratio" dataDxfId="52"/>
    <tableColumn id="5" xr3:uid="{35C4F659-09BA-4BA4-A2FA-5D80CC9CA666}" name="Leverage" dataDxfId="51"/>
    <tableColumn id="6" xr3:uid="{28429603-18DE-45AB-A990-29380928ECE6}" name="Delete-1 Variance" dataDxfId="50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28629C5-FD65-45B2-BC66-1A1E6F61CAF0}" name="Intervals: Training" displayName="Intervals__Training_2" ref="C12:G113" totalsRowShown="0" dataDxfId="74">
  <autoFilter ref="C12:G113" xr:uid="{528629C5-FD65-45B2-BC66-1A1E6F61CAF0}"/>
  <tableColumns count="5">
    <tableColumn id="1" xr3:uid="{B9904A99-688A-403E-B171-54ABB62D3951}" name="Record ID" dataDxfId="79"/>
    <tableColumn id="2" xr3:uid="{7F1C322B-A5DD-4850-802D-6706A29B83E3}" name="95% Confidence: Lower" dataDxfId="78"/>
    <tableColumn id="3" xr3:uid="{63BE63B1-33C7-4987-90F2-962C47B35D0B}" name="95% Confidence: Upper" dataDxfId="77"/>
    <tableColumn id="4" xr3:uid="{1A51C074-0D29-4926-B622-D03D2C4825A5}" name="95% Prediction: Lower" dataDxfId="76"/>
    <tableColumn id="5" xr3:uid="{56408DB5-6C04-465D-B5CE-C725C77456E4}" name="95% Prediction: Upper" dataDxfId="75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C009C368-354F-4F03-A0B6-76EC3ADF44F9}" name="Intervals: Validation" displayName="Intervals__Validation_1" ref="J12:N55" totalsRowShown="0" dataDxfId="68">
  <autoFilter ref="J12:N55" xr:uid="{C009C368-354F-4F03-A0B6-76EC3ADF44F9}"/>
  <tableColumns count="5">
    <tableColumn id="1" xr3:uid="{CF0075E4-C22F-4A38-8A11-9E5FCEC31D93}" name="Record ID" dataDxfId="73"/>
    <tableColumn id="2" xr3:uid="{DD01673C-0802-4D58-9EFF-716DBA0C0984}" name="95% Confidence: Lower" dataDxfId="72"/>
    <tableColumn id="3" xr3:uid="{A3C2F525-B62D-4BB2-8FEF-94AA6DC4B6C3}" name="95% Confidence: Upper" dataDxfId="71"/>
    <tableColumn id="4" xr3:uid="{718671BA-1B47-400D-88D1-CFA58A9B9405}" name="95% Prediction: Lower" dataDxfId="70"/>
    <tableColumn id="5" xr3:uid="{00108731-0630-42E3-879F-5FC449D375A9}" name="95% Prediction: Upper" dataDxfId="69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132D78DA-0953-4A62-AE87-5A7B88C3BB19}" name="Intervals: New" displayName="Intervals__New" ref="Q12:U15" totalsRowShown="0" dataDxfId="62">
  <autoFilter ref="Q12:U15" xr:uid="{132D78DA-0953-4A62-AE87-5A7B88C3BB19}"/>
  <tableColumns count="5">
    <tableColumn id="1" xr3:uid="{63FF83C4-8C07-47B8-BDEB-11D91D5C06AD}" name="Record ID" dataDxfId="67"/>
    <tableColumn id="2" xr3:uid="{99893471-A698-4FA7-95DD-F57C78D9967F}" name="95% Confidence: Lower" dataDxfId="66"/>
    <tableColumn id="3" xr3:uid="{C3691976-405E-45D8-928F-D4237589B8B7}" name="95% Confidence: Upper" dataDxfId="65"/>
    <tableColumn id="4" xr3:uid="{11234435-A438-4F76-AAEE-1E868E5D083B}" name="95% Prediction: Lower" dataDxfId="64"/>
    <tableColumn id="5" xr3:uid="{E2D3561A-0337-4081-AD1D-45B3F0CB5324}" name="95% Prediction: Upper" dataDxfId="63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BFC59BA-5A47-4F0E-8D5B-D198B360ACFE}" name="Training: Prediction Summary" displayName="Training__Prediction_Summary_2" ref="C12:D17" totalsRowShown="0">
  <autoFilter ref="C12:D17" xr:uid="{9BFC59BA-5A47-4F0E-8D5B-D198B360ACFE}"/>
  <tableColumns count="2">
    <tableColumn id="1" xr3:uid="{21AE8E97-4BF5-48AA-8A32-ECADB1A80AA2}" name="Metric"/>
    <tableColumn id="2" xr3:uid="{3E4E1249-E60E-4C16-BA68-D3825B5082B0}" name="Valu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1BCE83A-2D64-4B37-A979-7B637DE7238F}" name="Training: Prediction Details" displayName="Training__Prediction_Details_2" ref="C21:F122" totalsRowShown="0" dataDxfId="80">
  <autoFilter ref="C21:F122" xr:uid="{11BCE83A-2D64-4B37-A979-7B637DE7238F}"/>
  <tableColumns count="4">
    <tableColumn id="1" xr3:uid="{38BD1521-0032-4AAD-8672-39E2FAF033EA}" name="Record ID" dataDxfId="84"/>
    <tableColumn id="2" xr3:uid="{D108DA8E-C2D5-4803-B6F1-F0EC4C0523C9}" name="No of calls" dataDxfId="83"/>
    <tableColumn id="3" xr3:uid="{01250ED8-3FA7-4F9B-A1BA-DDF0777B0B16}" name="Prediction: No of calls" dataDxfId="82"/>
    <tableColumn id="4" xr3:uid="{32333D0A-01ED-4770-A1C6-F3A15E8AAE5E}" name="Residual" dataDxfId="81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AECE240-4B7C-4AA0-9DF1-FC63BF4BAF7C}" name="Validation: Prediction Summary" displayName="Validation__Prediction_Summary_1" ref="C12:D17" totalsRowShown="0">
  <autoFilter ref="C12:D17" xr:uid="{9AECE240-4B7C-4AA0-9DF1-FC63BF4BAF7C}"/>
  <tableColumns count="2">
    <tableColumn id="1" xr3:uid="{67254DCF-31E6-4CF9-83DE-DFB36B960C4C}" name="Metric"/>
    <tableColumn id="2" xr3:uid="{42EA1165-D64E-4947-81EB-3D0A6B49522D}" name="Valu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CA18AF1-9D87-460D-8F01-CA96EFB706FF}" name="Validation: Prediction Details" displayName="Validation__Prediction_Details_1" ref="C21:F64" totalsRowShown="0" dataDxfId="85">
  <autoFilter ref="C21:F64" xr:uid="{ACA18AF1-9D87-460D-8F01-CA96EFB706FF}"/>
  <tableColumns count="4">
    <tableColumn id="1" xr3:uid="{A60563C1-2E97-47EB-A960-577D2127C3DF}" name="Record ID" dataDxfId="89"/>
    <tableColumn id="2" xr3:uid="{2D4AE899-B099-418C-8285-EC6AB3323278}" name="No of calls" dataDxfId="88"/>
    <tableColumn id="3" xr3:uid="{8A108A36-B40E-46C4-BA22-5764B73FB807}" name="Prediction: No of calls" dataDxfId="87"/>
    <tableColumn id="4" xr3:uid="{CE06D36E-DA3F-4CED-89B3-4B62E2A3C6AE}" name="Residual" dataDxfId="86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C6A7A7E7-D312-464D-8B74-FA4AC13C3FE9}" name="New: Prediction Details" displayName="New__Prediction_Details" ref="C12:D15" totalsRowShown="0">
  <autoFilter ref="C12:D15" xr:uid="{C6A7A7E7-D312-464D-8B74-FA4AC13C3FE9}"/>
  <tableColumns count="2">
    <tableColumn id="1" xr3:uid="{AB38BE29-C061-4725-826D-B3512C9D2770}" name="Record ID" dataDxfId="1"/>
    <tableColumn id="2" xr3:uid="{6E58B05A-38AD-4F05-8530-B43B6932B696}" name="Prediction: No of calls" dataDxfId="0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00E2567-AE3C-4361-A2A8-B54F3F15252C}" name="Regression Summary" displayName="Regression_Summary_" ref="C48:D53" totalsRowShown="0">
  <autoFilter ref="C48:D53" xr:uid="{700E2567-AE3C-4361-A2A8-B54F3F15252C}"/>
  <tableColumns count="2">
    <tableColumn id="1" xr3:uid="{CB361B2D-5CBD-46C5-9290-E712A9D41A14}" name="Metric" dataDxfId="140"/>
    <tableColumn id="2" xr3:uid="{178A7E70-677B-4886-9AE4-ED222482DD7A}" name="Value" dataDxfId="139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6D3120C-84E8-4466-AB91-78567B63B099}" name="Predictor Screening" displayName="Predictor_Screening_1" ref="C57:E71" totalsRowShown="0">
  <autoFilter ref="C57:E71" xr:uid="{56D3120C-84E8-4466-AB91-78567B63B099}"/>
  <tableColumns count="3">
    <tableColumn id="1" xr3:uid="{9F25D2FF-2C05-43C4-ADD2-7610041FB35A}" name="Predictor" dataDxfId="138"/>
    <tableColumn id="2" xr3:uid="{9A0737CB-344A-4B2C-82E0-C5AFF5A5B866}" name="Criteria" dataDxfId="137"/>
    <tableColumn id="3" xr3:uid="{ACFFD5D6-EC41-4C14-B6AD-537D175134F0}" name="Included" dataDxfId="136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DEC7484-217F-492D-BB52-4A962C41BAA7}" name="Data Frame" displayName="Data_Frame_1" ref="C74:D74" headerRowCount="0" totalsRowShown="0">
  <tableColumns count="2">
    <tableColumn id="1" xr3:uid="{02582E4A-3837-49F9-9A83-87C15460DEFD}" name="Row ID" headerRowDxfId="133" dataDxfId="135"/>
    <tableColumn id="2" xr3:uid="{4AFE34F7-4D79-4D32-A8B6-C55F20F638B1}" name="Feature 1" dataDxfId="134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7D7AAD9-1528-47F1-811F-249E30E4C34F}" name="Coefficients" displayName="Coefficients_" ref="C78:I92" totalsRowShown="0" dataDxfId="125">
  <autoFilter ref="C78:I92" xr:uid="{D7D7AAD9-1528-47F1-811F-249E30E4C34F}"/>
  <tableColumns count="7">
    <tableColumn id="1" xr3:uid="{280CE910-73F1-42D1-8E97-1D86DF21C46D}" name="Predictor" dataDxfId="132"/>
    <tableColumn id="2" xr3:uid="{1F808139-6DD4-47CF-8E06-F1E38B7BA5A0}" name="Estimate" dataDxfId="131"/>
    <tableColumn id="3" xr3:uid="{31F3077B-AEF6-450B-8424-32D7128976B4}" name="Confidence Interval: Lower" dataDxfId="130"/>
    <tableColumn id="4" xr3:uid="{1471B960-CA06-48E1-A41E-D8E6E57A7CA9}" name="Confidence Interval: Upper" dataDxfId="129"/>
    <tableColumn id="5" xr3:uid="{5E24ACBB-3C09-479C-A7A8-C5CA02133F6B}" name="Standard Error" dataDxfId="128"/>
    <tableColumn id="6" xr3:uid="{A250779E-F623-427F-8947-8395C8A18153}" name="T-Statistic" dataDxfId="127"/>
    <tableColumn id="7" xr3:uid="{19359AE8-9682-40B0-9BB5-11C3FDA5362F}" name="P-Value" dataDxfId="126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915365B-911A-4AF9-9995-32836F61D2B7}" name="Variance-Covariance Matrix of Coefficients" displayName="Variance_Covariance_Matrix_of_Coefficients_1" ref="C96:Q110" totalsRowShown="0" dataDxfId="109">
  <autoFilter ref="C96:Q110" xr:uid="{A915365B-911A-4AF9-9995-32836F61D2B7}"/>
  <tableColumns count="15">
    <tableColumn id="1" xr3:uid="{16C7B366-67CD-47E9-AAC2-48EA253D4E5E}" name="Predictor" dataDxfId="124"/>
    <tableColumn id="2" xr3:uid="{014501B4-9E5B-49F8-AE37-98DD381054F5}" name="Intercept" dataDxfId="123"/>
    <tableColumn id="3" xr3:uid="{28ADE333-FCB2-4587-9376-8B2446D97369}" name="T" dataDxfId="122"/>
    <tableColumn id="4" xr3:uid="{D9C6996C-8000-47BD-8037-AD3160B6B886}" name="D1" dataDxfId="121"/>
    <tableColumn id="5" xr3:uid="{7DB84AEE-2F68-4876-A35F-B9CBF15E9B7C}" name="D2" dataDxfId="120"/>
    <tableColumn id="6" xr3:uid="{EF9A703B-1098-4DF6-B7A7-F7F2E06AF02F}" name="D3" dataDxfId="119"/>
    <tableColumn id="7" xr3:uid="{F42E6584-A3C6-424D-9482-0A47994B859A}" name="D4" dataDxfId="118"/>
    <tableColumn id="8" xr3:uid="{283FD267-1A4B-4F79-A95A-EE45C7D61A06}" name="D5" dataDxfId="117"/>
    <tableColumn id="9" xr3:uid="{CCB7AC95-0459-42C5-8198-E9C438D9CB9C}" name="D6" dataDxfId="116"/>
    <tableColumn id="10" xr3:uid="{77D8CC78-4034-4C76-AAE8-624D8DE123C4}" name="D7" dataDxfId="115"/>
    <tableColumn id="11" xr3:uid="{22015242-6B3E-49F6-9E51-1EB2B8A20D4A}" name="D8" dataDxfId="114"/>
    <tableColumn id="12" xr3:uid="{EE9ABA8C-0ECA-4087-8FAA-B6FBCCD8161D}" name="D9" dataDxfId="113"/>
    <tableColumn id="13" xr3:uid="{C28964AD-91A2-459B-8375-4E7B9412FF44}" name="D10" dataDxfId="112"/>
    <tableColumn id="14" xr3:uid="{6FEB5A91-66BD-4813-BCA4-56BF66862BA2}" name="D11" dataDxfId="111"/>
    <tableColumn id="15" xr3:uid="{EFBE9D79-220F-47E2-8237-C423C9514C0F}" name="D12" dataDxfId="110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FC594B5-3930-4433-AFF8-6E9778D5AFF5}" name="Residuals" displayName="Residuals_" ref="C12:G156" totalsRowShown="0" dataDxfId="148">
  <autoFilter ref="C12:G156" xr:uid="{EFC594B5-3930-4433-AFF8-6E9778D5AFF5}"/>
  <tableColumns count="5">
    <tableColumn id="1" xr3:uid="{9CDDEED7-A7AA-49ED-9954-9228E0F963A1}" name="Record ID" dataDxfId="153"/>
    <tableColumn id="2" xr3:uid="{4BFD3F68-7844-43E3-82AE-4D2FACBDEB2B}" name="Raw" dataDxfId="152"/>
    <tableColumn id="3" xr3:uid="{62C591A9-97DF-48DE-A5F3-C15324D42076}" name="Standardized" dataDxfId="151"/>
    <tableColumn id="4" xr3:uid="{1CA6AC82-9613-48DC-935D-D2FFAAE0657D}" name="Studentized" dataDxfId="150"/>
    <tableColumn id="5" xr3:uid="{A7290A7A-BD7C-4397-816C-893E2A9D8EFF}" name="Deleted" dataDxfId="149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604345C-5467-4C37-8B11-489874544E9D}" name="Influence Diagnostics" displayName="Influence_Diagnostics_1" ref="C160:H304" totalsRowShown="0" dataDxfId="141">
  <autoFilter ref="C160:H304" xr:uid="{D604345C-5467-4C37-8B11-489874544E9D}"/>
  <tableColumns count="6">
    <tableColumn id="1" xr3:uid="{A974EFD0-E86A-4B5B-87CA-AD97D362F2E5}" name="Record ID" dataDxfId="147"/>
    <tableColumn id="2" xr3:uid="{5CFF2C83-FF38-4DB4-98B1-865B03A1E979}" name="Cook's Distance" dataDxfId="146"/>
    <tableColumn id="3" xr3:uid="{05BC8B3C-5D7E-488F-9E9D-9F59596EABF1}" name="DFFITS" dataDxfId="145"/>
    <tableColumn id="4" xr3:uid="{9118828C-5F00-4388-A8A4-E03E6711E7B5}" name="Covariance Ratio" dataDxfId="144"/>
    <tableColumn id="5" xr3:uid="{E09B4AFF-B789-407F-9F2D-03B1CCF15BE8}" name="Leverage" dataDxfId="143"/>
    <tableColumn id="6" xr3:uid="{13DB2EDA-4220-4910-BEA3-744407FAF8C8}" name="Delete-1 Variance" dataDxfId="142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A8BB1F0-E2A5-46B5-AC0E-2F40E7B393D0}" name="Intervals: Training" displayName="Intervals__Training_1" ref="C12:G156" totalsRowShown="0" dataDxfId="154">
  <autoFilter ref="C12:G156" xr:uid="{3A8BB1F0-E2A5-46B5-AC0E-2F40E7B393D0}"/>
  <tableColumns count="5">
    <tableColumn id="1" xr3:uid="{95ED7CBC-17A4-4409-8455-5C6AAD2442ED}" name="Record ID" dataDxfId="159"/>
    <tableColumn id="2" xr3:uid="{813A0408-8A93-4245-9BCC-3F4169A6E8E8}" name="95% Confidence: Lower" dataDxfId="158"/>
    <tableColumn id="3" xr3:uid="{9F607CB2-2F2F-4E21-8895-252238C042F6}" name="95% Confidence: Upper" dataDxfId="157"/>
    <tableColumn id="4" xr3:uid="{A9216525-501C-4F97-B72C-064DE0270C90}" name="95% Prediction: Lower" dataDxfId="156"/>
    <tableColumn id="5" xr3:uid="{6D05FF16-4EFB-415B-A502-87AE7DA0F695}" name="95% Prediction: Upper" dataDxfId="155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1384F96-6F58-47EE-95D4-7CC30C79BA80}" name="Training: Prediction Summary" displayName="Training__Prediction_Summary_1" ref="C12:D17" totalsRowShown="0">
  <autoFilter ref="C12:D17" xr:uid="{11384F96-6F58-47EE-95D4-7CC30C79BA80}"/>
  <tableColumns count="2">
    <tableColumn id="1" xr3:uid="{96AC9067-758E-4B03-8E51-2B4F92428C69}" name="Metric"/>
    <tableColumn id="2" xr3:uid="{A4EF718D-1118-4802-9814-45658FE32472}" name="Value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DBE353A-99CA-4EF4-8B44-4725F950FEBD}" name="Training: Prediction Details" displayName="Training__Prediction_Details_1" ref="C21:F165" totalsRowShown="0" dataDxfId="160">
  <autoFilter ref="C21:F165" xr:uid="{4DBE353A-99CA-4EF4-8B44-4725F950FEBD}"/>
  <tableColumns count="4">
    <tableColumn id="1" xr3:uid="{6C6BD2F8-4056-404F-8186-3C952D4ACDA6}" name="Record ID" dataDxfId="164"/>
    <tableColumn id="2" xr3:uid="{BE9F704C-11D8-451C-A38F-C5B4AB583E2B}" name="No of calls" dataDxfId="163"/>
    <tableColumn id="3" xr3:uid="{FB65F27B-C65A-46B4-9B2E-6C50004974E6}" name="Prediction: No of calls" dataDxfId="162"/>
    <tableColumn id="4" xr3:uid="{184E0039-2814-4B98-88D7-BCCD35761B41}" name="Residual" dataDxfId="161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BEF6C5-A497-451A-AD90-84A9C53C1863}" name="Partition Summary" displayName="Partition_Summary" ref="C30:D32" totalsRowShown="0">
  <autoFilter ref="C30:D32" xr:uid="{5EBEF6C5-A497-451A-AD90-84A9C53C1863}"/>
  <tableColumns count="2">
    <tableColumn id="1" xr3:uid="{9EE8147F-955E-40E4-A85B-C08A81C4D5E8}" name="Partition" dataDxfId="227"/>
    <tableColumn id="2" xr3:uid="{A27175AC-3E85-4936-8B42-EC0EB25EE0E5}" name="# Records" dataDxfId="226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8D2EE6-C377-43F4-A0FF-BA5513653992}" name="Partitioned Data" displayName="Partitioned_Data" ref="C36:E180" totalsRowShown="0">
  <autoFilter ref="C36:E180" xr:uid="{9F8D2EE6-C377-43F4-A0FF-BA5513653992}"/>
  <tableColumns count="3">
    <tableColumn id="1" xr3:uid="{0361DA75-1AB3-4F3A-BBBD-C57A9F1171BD}" name="Record ID" dataDxfId="225"/>
    <tableColumn id="2" xr3:uid="{8441DEB9-2AD1-4EBB-8472-128C47AFB0CF}" name="T" dataDxfId="224"/>
    <tableColumn id="3" xr3:uid="{320D127F-26C0-42AF-BB45-40D782BCB42D}" name="EXP(ft)" dataDxfId="223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03BAAF-3F59-400A-8F96-1609FAA26CFD}" name="Regression Summary" displayName="Regression_Summary" ref="C52:D57" totalsRowShown="0">
  <autoFilter ref="C52:D57" xr:uid="{AC03BAAF-3F59-400A-8F96-1609FAA26CFD}"/>
  <tableColumns count="2">
    <tableColumn id="1" xr3:uid="{A2142A19-3A77-4C9E-B482-D2B8F9DD8206}" name="Metric" dataDxfId="222"/>
    <tableColumn id="2" xr3:uid="{37FFDAF8-F72D-4D0A-9FBD-EA58F1668D5D}" name="Value" dataDxfId="221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1C1DA9-933D-4BC8-A9FC-4DC5CD40BD57}" name="Predictor Screening" displayName="Predictor_Screening" ref="C61:E63" totalsRowShown="0">
  <autoFilter ref="C61:E63" xr:uid="{541C1DA9-933D-4BC8-A9FC-4DC5CD40BD57}"/>
  <tableColumns count="3">
    <tableColumn id="1" xr3:uid="{F790B562-25A0-4E5C-BAD2-F7619DBB1350}" name="Predictor" dataDxfId="220"/>
    <tableColumn id="2" xr3:uid="{95FCE525-66C0-4F61-947C-61C8D2FEA943}" name="Criteria" dataDxfId="219"/>
    <tableColumn id="3" xr3:uid="{D7DA58F8-8B56-4C51-B9C4-927CC774CA85}" name="Included" dataDxfId="218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9EA1512-69E0-40A3-A05C-EA0BF39BBCEA}" name="Data Frame" displayName="Data_Frame" ref="C66:D66" headerRowCount="0" totalsRowShown="0">
  <tableColumns count="2">
    <tableColumn id="1" xr3:uid="{1C66C6C7-D4C9-4640-A370-A3FF702900C6}" name="Row ID" headerRowDxfId="217" dataDxfId="216"/>
    <tableColumn id="2" xr3:uid="{DC8E76FB-32CF-4064-A25A-5C80B25E37DF}" name="Feature 1" dataDxfId="215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3815C32-A4B3-4565-83D7-3A102C0DF2BD}" name="Coefficients" displayName="Coefficients" ref="C70:I72" totalsRowShown="0" dataDxfId="214">
  <autoFilter ref="C70:I72" xr:uid="{93815C32-A4B3-4565-83D7-3A102C0DF2BD}"/>
  <tableColumns count="7">
    <tableColumn id="1" xr3:uid="{6DC27967-2A12-4B8E-96F9-E0037331AE29}" name="Predictor" dataDxfId="213"/>
    <tableColumn id="2" xr3:uid="{3DF7C31D-3F15-4CC9-9340-073D332BA0BB}" name="Estimate" dataDxfId="212"/>
    <tableColumn id="3" xr3:uid="{32FF0BB4-4A21-4D08-A4E7-999EBE47EE2F}" name="Confidence Interval: Lower" dataDxfId="211"/>
    <tableColumn id="4" xr3:uid="{26921539-6912-4C15-9786-2B3137C51C25}" name="Confidence Interval: Upper" dataDxfId="210"/>
    <tableColumn id="5" xr3:uid="{BC4FA2D5-73BE-4879-A1A9-A4BD76381500}" name="Standard Error" dataDxfId="209"/>
    <tableColumn id="6" xr3:uid="{DBF9067A-BB77-499D-B1BC-57408068FB27}" name="T-Statistic" dataDxfId="208"/>
    <tableColumn id="7" xr3:uid="{5DDC2049-2C96-4F3D-9B32-EDCD3BE203A1}" name="P-Value" dataDxfId="207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D57737E-2B61-4AC1-B643-1E9F0CEB01B8}" name="Variance-Covariance Matrix of Coefficients" displayName="Variance_Covariance_Matrix_of_Coefficients" ref="C76:E78" totalsRowShown="0">
  <autoFilter ref="C76:E78" xr:uid="{3D57737E-2B61-4AC1-B643-1E9F0CEB01B8}"/>
  <tableColumns count="3">
    <tableColumn id="1" xr3:uid="{CD0B24B1-0CB0-4B5C-B595-288C4C193975}" name="Predictor" dataDxfId="206"/>
    <tableColumn id="2" xr3:uid="{44793009-30A3-4F30-B9BE-1A04E377FA4E}" name="Intercept" dataDxfId="205"/>
    <tableColumn id="3" xr3:uid="{5F6BA205-60AC-4C61-B094-8F95EFF0978A}" name="T" dataDxfId="204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7CFB13-CF35-4CEE-A753-7587C0115E38}" name="Residuals" displayName="Residuals" ref="C12:G113" totalsRowShown="0" dataDxfId="203">
  <autoFilter ref="C12:G113" xr:uid="{887CFB13-CF35-4CEE-A753-7587C0115E38}"/>
  <tableColumns count="5">
    <tableColumn id="1" xr3:uid="{7A1D022B-33C0-4EF1-A0B0-4A0ED24372F7}" name="Record ID" dataDxfId="202"/>
    <tableColumn id="2" xr3:uid="{57176062-E020-4A9C-A51D-90FE3F722D40}" name="Raw" dataDxfId="201"/>
    <tableColumn id="3" xr3:uid="{E651A617-6DF6-4018-BDA2-BD89C533E3C3}" name="Standardized" dataDxfId="200"/>
    <tableColumn id="4" xr3:uid="{4BB08C8D-7E0D-46AB-878B-9BF31E7C4CD0}" name="Studentized" dataDxfId="199"/>
    <tableColumn id="5" xr3:uid="{EA400950-CE90-4A58-9BCE-FDF464D10F1D}" name="Deleted" dataDxfId="198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A94D60-9B82-4DB6-8723-8D2F14FADA9B}" name="Influence Diagnostics" displayName="Influence_Diagnostics" ref="C117:H218" totalsRowShown="0" dataDxfId="197">
  <autoFilter ref="C117:H218" xr:uid="{77A94D60-9B82-4DB6-8723-8D2F14FADA9B}"/>
  <tableColumns count="6">
    <tableColumn id="1" xr3:uid="{4E283CDA-5562-43BC-A474-454AE139853D}" name="Record ID" dataDxfId="196"/>
    <tableColumn id="2" xr3:uid="{66B83B96-AEFE-4227-AA19-9EA05E5A1606}" name="Cook's Distance" dataDxfId="195"/>
    <tableColumn id="3" xr3:uid="{C1974BBB-C70D-4AE0-80FB-90C9ECBC7658}" name="DFFITS" dataDxfId="194"/>
    <tableColumn id="4" xr3:uid="{BEE99769-6395-4D73-8CE0-4B3056F25B4C}" name="Covariance Ratio" dataDxfId="193"/>
    <tableColumn id="5" xr3:uid="{FA624185-AC9B-4D5A-90CA-3FD80CF39F5C}" name="Leverage" dataDxfId="192"/>
    <tableColumn id="6" xr3:uid="{EAEE22F4-99A7-4F0B-B7CE-BCFF6C56BD6A}" name="Delete-1 Variance" dataDxfId="191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51AA6B-0E30-4C72-B2AF-149FC28D83D1}" name="Intervals: Training" displayName="Intervals__Training" ref="C12:G113" totalsRowShown="0" dataDxfId="190">
  <autoFilter ref="C12:G113" xr:uid="{FA51AA6B-0E30-4C72-B2AF-149FC28D83D1}"/>
  <tableColumns count="5">
    <tableColumn id="1" xr3:uid="{46527745-8A43-4029-A145-5B9426189C95}" name="Record ID" dataDxfId="189"/>
    <tableColumn id="2" xr3:uid="{3BE6AF23-A0D5-47A6-98B6-113CB39F19B0}" name="95% Confidence: Lower" dataDxfId="188"/>
    <tableColumn id="3" xr3:uid="{0B2C43D5-EFC2-49E6-A515-22CDBF6488F0}" name="95% Confidence: Upper" dataDxfId="187"/>
    <tableColumn id="4" xr3:uid="{B5186074-6AE2-4F70-918C-E4F429452E19}" name="95% Prediction: Lower" dataDxfId="186"/>
    <tableColumn id="5" xr3:uid="{1D5CB2E0-57E0-4B81-827A-1B4726EAFFE9}" name="95% Prediction: Upper" dataDxfId="185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67D45F-BC0F-4A61-880F-5CD4F2493BDB}" name="Intervals: Validation" displayName="Intervals__Validation" ref="J12:N55" totalsRowShown="0" dataDxfId="184">
  <autoFilter ref="J12:N55" xr:uid="{1767D45F-BC0F-4A61-880F-5CD4F2493BDB}"/>
  <tableColumns count="5">
    <tableColumn id="1" xr3:uid="{41A6C81E-3945-498D-B68E-D3D12753C11E}" name="Record ID" dataDxfId="183"/>
    <tableColumn id="2" xr3:uid="{973696D5-1E0A-43D7-9E1C-C590CF03346D}" name="95% Confidence: Lower" dataDxfId="182"/>
    <tableColumn id="3" xr3:uid="{BD2DA8B4-7673-4A3C-93E4-D42FD5F09111}" name="95% Confidence: Upper" dataDxfId="181"/>
    <tableColumn id="4" xr3:uid="{4010C459-22F6-4DA3-915A-9BCBABAD2C9F}" name="95% Prediction: Lower" dataDxfId="180"/>
    <tableColumn id="5" xr3:uid="{12FB275B-5DF2-4BF6-A50A-12676E6D17CB}" name="95% Prediction: Upper" dataDxfId="179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7D1654-FA27-48B9-9084-4E31C0B76B6E}" name="Training: Prediction Summary" displayName="Training__Prediction_Summary" ref="C12:D17" totalsRowShown="0">
  <autoFilter ref="C12:D17" xr:uid="{D57D1654-FA27-48B9-9084-4E31C0B76B6E}"/>
  <tableColumns count="2">
    <tableColumn id="1" xr3:uid="{37F88450-A449-421D-9BAD-548B8A278D32}" name="Metric"/>
    <tableColumn id="2" xr3:uid="{7DA9E283-0D4A-4529-A4AE-6FC6C68691DD}" name="Value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0EFE94-14FE-42F4-BD5C-1BC606DDC65B}" name="Training: Prediction Details" displayName="Training__Prediction_Details" ref="C21:J122" totalsRowShown="0" dataDxfId="178">
  <autoFilter ref="C21:J122" xr:uid="{320EFE94-14FE-42F4-BD5C-1BC606DDC65B}"/>
  <tableColumns count="8">
    <tableColumn id="1" xr3:uid="{4BC899EF-5249-42A1-8750-25FFF4CB797D}" name="Record ID" dataDxfId="177"/>
    <tableColumn id="2" xr3:uid="{8AF89DEC-D3BB-4C7B-A4BD-CE3342358A0C}" name="EXP(ft)" dataDxfId="176"/>
    <tableColumn id="3" xr3:uid="{2E0B7DC0-B552-49B0-B796-3AD7A31FD2E6}" name="Prediction: EXP(ft)" dataDxfId="175"/>
    <tableColumn id="4" xr3:uid="{63661450-7AA6-4ABE-9529-8B05D09A6E8F}" name="Residual" dataDxfId="174"/>
    <tableColumn id="5" xr3:uid="{054E0BCE-E357-4C7C-9E89-760F0A5E2308}" name="yt" dataDxfId="173">
      <calculatedColumnFormula>EXP(Training__Prediction_Details[[#This Row],[EXP(ft)]])</calculatedColumnFormula>
    </tableColumn>
    <tableColumn id="6" xr3:uid="{12A4091F-9C69-4D1D-A6EC-CDAFC80D0593}" name="ft" dataDxfId="172">
      <calculatedColumnFormula>EXP(Training__Prediction_Details[[#This Row],[Prediction: EXP(ft)]])</calculatedColumnFormula>
    </tableColumn>
    <tableColumn id="7" xr3:uid="{8046FAE3-4AC1-478B-9AFE-80F29E624D82}" name="residual2" dataDxfId="171">
      <calculatedColumnFormula>Training__Prediction_Details[[#This Row],[yt]]-Training__Prediction_Details[[#This Row],[ft]]</calculatedColumnFormula>
    </tableColumn>
    <tableColumn id="8" xr3:uid="{AF910488-242D-412E-81DF-2BBAB3872594}" name="RMSE" dataDxfId="170">
      <calculatedColumnFormula array="1">SQRT(AVERAGE((Training__Prediction_Details[residual2])^2))</calculatedColumnFormula>
    </tableColumn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1925C1-9781-456D-A4B4-4A7F8CC5DF65}" name="Validation: Prediction Summary" displayName="Validation__Prediction_Summary" ref="C12:D17" totalsRowShown="0">
  <autoFilter ref="C12:D17" xr:uid="{F31925C1-9781-456D-A4B4-4A7F8CC5DF65}"/>
  <tableColumns count="2">
    <tableColumn id="1" xr3:uid="{D9DA1696-2F8F-411D-8919-CB709C5B9560}" name="Metric"/>
    <tableColumn id="2" xr3:uid="{F9BE1202-AAA8-4834-843F-0A93464A4888}" name="Value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E907FE-BF21-4918-93FF-E210858670AA}" name="Validation: Prediction Details" displayName="Validation__Prediction_Details" ref="C21:F64" totalsRowShown="0" dataDxfId="169">
  <autoFilter ref="C21:F64" xr:uid="{AEE907FE-BF21-4918-93FF-E210858670AA}"/>
  <tableColumns count="4">
    <tableColumn id="1" xr3:uid="{E486B786-398C-4626-9F22-0DD3BF918C2E}" name="Record ID" dataDxfId="168"/>
    <tableColumn id="2" xr3:uid="{4E48119F-AE47-450B-A078-D7D8EAEFF106}" name="EXP(ft)" dataDxfId="167"/>
    <tableColumn id="3" xr3:uid="{B2617EF3-0386-4620-A715-D99C973483B6}" name="Prediction: EXP(ft)" dataDxfId="166"/>
    <tableColumn id="4" xr3:uid="{705093E5-A1E5-4B44-86F6-BB72382C4BD4}" name="Residual" dataDxfId="165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5" Type="http://schemas.openxmlformats.org/officeDocument/2006/relationships/table" Target="../tables/table35.xml"/><Relationship Id="rId4" Type="http://schemas.openxmlformats.org/officeDocument/2006/relationships/table" Target="../tables/table3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table" Target="../tables/table36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table" Target="../tables/table3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table" Target="../tables/table4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table" Target="../tables/table4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4093-537E-41C4-8B5B-BF694DDAE871}">
  <dimension ref="A1:P146"/>
  <sheetViews>
    <sheetView tabSelected="1" topLeftCell="A118" workbookViewId="0">
      <selection activeCell="A2" sqref="A2:P2"/>
    </sheetView>
  </sheetViews>
  <sheetFormatPr defaultRowHeight="14.5" x14ac:dyDescent="0.35"/>
  <cols>
    <col min="4" max="4" width="15.08984375" bestFit="1" customWidth="1"/>
  </cols>
  <sheetData>
    <row r="1" spans="1:16" x14ac:dyDescent="0.35">
      <c r="D1" s="2" t="s">
        <v>311</v>
      </c>
      <c r="E1" s="15">
        <v>1</v>
      </c>
      <c r="F1" s="15">
        <v>2</v>
      </c>
      <c r="G1" s="15">
        <v>3</v>
      </c>
      <c r="H1" s="15">
        <v>4</v>
      </c>
      <c r="I1" s="15">
        <v>5</v>
      </c>
      <c r="J1" s="15">
        <v>6</v>
      </c>
      <c r="K1" s="15">
        <v>7</v>
      </c>
      <c r="L1" s="15">
        <v>8</v>
      </c>
      <c r="M1" s="15">
        <v>9</v>
      </c>
      <c r="N1" s="15">
        <v>10</v>
      </c>
      <c r="O1" s="15">
        <v>11</v>
      </c>
      <c r="P1" s="15">
        <v>12</v>
      </c>
    </row>
    <row r="2" spans="1:16" x14ac:dyDescent="0.35">
      <c r="A2" t="s">
        <v>0</v>
      </c>
      <c r="B2" t="s">
        <v>1</v>
      </c>
      <c r="C2" s="2" t="s">
        <v>2</v>
      </c>
      <c r="D2" s="2" t="s">
        <v>310</v>
      </c>
      <c r="E2" t="s">
        <v>298</v>
      </c>
      <c r="F2" t="s">
        <v>299</v>
      </c>
      <c r="G2" t="s">
        <v>300</v>
      </c>
      <c r="H2" t="s">
        <v>301</v>
      </c>
      <c r="I2" t="s">
        <v>302</v>
      </c>
      <c r="J2" t="s">
        <v>303</v>
      </c>
      <c r="K2" t="s">
        <v>304</v>
      </c>
      <c r="L2" t="s">
        <v>305</v>
      </c>
      <c r="M2" t="s">
        <v>306</v>
      </c>
      <c r="N2" t="s">
        <v>307</v>
      </c>
      <c r="O2" t="s">
        <v>308</v>
      </c>
      <c r="P2" t="s">
        <v>309</v>
      </c>
    </row>
    <row r="3" spans="1:16" x14ac:dyDescent="0.35">
      <c r="A3" s="1">
        <v>36526</v>
      </c>
      <c r="B3">
        <v>1420</v>
      </c>
      <c r="C3">
        <f>1</f>
        <v>1</v>
      </c>
      <c r="D3" s="15">
        <f>MONTH(A3)</f>
        <v>1</v>
      </c>
      <c r="E3">
        <f>IF($D3=E$1,1,0)</f>
        <v>1</v>
      </c>
      <c r="F3">
        <f>IF($D3=F$1,1,0)</f>
        <v>0</v>
      </c>
      <c r="G3">
        <f t="shared" ref="G3:P18" si="0">IF($D3=G$1,1,0)</f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>IF($D3=P$1,1,0)</f>
        <v>0</v>
      </c>
    </row>
    <row r="4" spans="1:16" x14ac:dyDescent="0.35">
      <c r="A4" s="1">
        <v>36557</v>
      </c>
      <c r="B4">
        <v>1500</v>
      </c>
      <c r="C4">
        <f>C3+1</f>
        <v>2</v>
      </c>
      <c r="D4" s="15">
        <f t="shared" ref="D4:D67" si="1">MONTH(A4)</f>
        <v>2</v>
      </c>
      <c r="E4">
        <f t="shared" ref="E4:P35" si="2">IF($D4=E$1,1,0)</f>
        <v>0</v>
      </c>
      <c r="F4">
        <f t="shared" si="2"/>
        <v>1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</row>
    <row r="5" spans="1:16" x14ac:dyDescent="0.35">
      <c r="A5" s="1">
        <v>36586</v>
      </c>
      <c r="B5">
        <v>1660</v>
      </c>
      <c r="C5">
        <f t="shared" ref="C5:C68" si="3">C4+1</f>
        <v>3</v>
      </c>
      <c r="D5" s="15">
        <f t="shared" si="1"/>
        <v>3</v>
      </c>
      <c r="E5">
        <f t="shared" si="2"/>
        <v>0</v>
      </c>
      <c r="F5">
        <f t="shared" si="2"/>
        <v>0</v>
      </c>
      <c r="G5">
        <f t="shared" si="0"/>
        <v>1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</row>
    <row r="6" spans="1:16" x14ac:dyDescent="0.35">
      <c r="A6" s="1">
        <v>36617</v>
      </c>
      <c r="B6">
        <v>1630</v>
      </c>
      <c r="C6">
        <f t="shared" si="3"/>
        <v>4</v>
      </c>
      <c r="D6" s="15">
        <f t="shared" si="1"/>
        <v>4</v>
      </c>
      <c r="E6">
        <f t="shared" si="2"/>
        <v>0</v>
      </c>
      <c r="F6">
        <f t="shared" si="2"/>
        <v>0</v>
      </c>
      <c r="G6">
        <f t="shared" si="0"/>
        <v>0</v>
      </c>
      <c r="H6">
        <f t="shared" si="0"/>
        <v>1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</row>
    <row r="7" spans="1:16" x14ac:dyDescent="0.35">
      <c r="A7" s="1">
        <v>36647</v>
      </c>
      <c r="B7">
        <v>1530</v>
      </c>
      <c r="C7">
        <f t="shared" si="3"/>
        <v>5</v>
      </c>
      <c r="D7" s="15">
        <f t="shared" si="1"/>
        <v>5</v>
      </c>
      <c r="E7">
        <f t="shared" si="2"/>
        <v>0</v>
      </c>
      <c r="F7">
        <f t="shared" si="2"/>
        <v>0</v>
      </c>
      <c r="G7">
        <f t="shared" si="0"/>
        <v>0</v>
      </c>
      <c r="H7">
        <f t="shared" si="0"/>
        <v>0</v>
      </c>
      <c r="I7">
        <f t="shared" si="0"/>
        <v>1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</row>
    <row r="8" spans="1:16" x14ac:dyDescent="0.35">
      <c r="A8" s="1">
        <v>36678</v>
      </c>
      <c r="B8">
        <v>1700</v>
      </c>
      <c r="C8">
        <f t="shared" si="3"/>
        <v>6</v>
      </c>
      <c r="D8" s="15">
        <f t="shared" si="1"/>
        <v>6</v>
      </c>
      <c r="E8">
        <f t="shared" si="2"/>
        <v>0</v>
      </c>
      <c r="F8">
        <f t="shared" si="2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1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</row>
    <row r="9" spans="1:16" x14ac:dyDescent="0.35">
      <c r="A9" s="1">
        <v>36708</v>
      </c>
      <c r="B9">
        <v>1860</v>
      </c>
      <c r="C9">
        <f t="shared" si="3"/>
        <v>7</v>
      </c>
      <c r="D9" s="15">
        <f t="shared" si="1"/>
        <v>7</v>
      </c>
      <c r="E9">
        <f t="shared" si="2"/>
        <v>0</v>
      </c>
      <c r="F9">
        <f t="shared" si="2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1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</row>
    <row r="10" spans="1:16" x14ac:dyDescent="0.35">
      <c r="A10" s="1">
        <v>36739</v>
      </c>
      <c r="B10">
        <v>1860</v>
      </c>
      <c r="C10">
        <f t="shared" si="3"/>
        <v>8</v>
      </c>
      <c r="D10" s="15">
        <f t="shared" si="1"/>
        <v>8</v>
      </c>
      <c r="E10">
        <f t="shared" si="2"/>
        <v>0</v>
      </c>
      <c r="F10">
        <f t="shared" si="2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1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</row>
    <row r="11" spans="1:16" x14ac:dyDescent="0.35">
      <c r="A11" s="1">
        <v>36770</v>
      </c>
      <c r="B11">
        <v>1710</v>
      </c>
      <c r="C11">
        <f t="shared" si="3"/>
        <v>9</v>
      </c>
      <c r="D11" s="15">
        <f t="shared" si="1"/>
        <v>9</v>
      </c>
      <c r="E11">
        <f t="shared" si="2"/>
        <v>0</v>
      </c>
      <c r="F11">
        <f t="shared" si="2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1</v>
      </c>
      <c r="N11">
        <f t="shared" si="0"/>
        <v>0</v>
      </c>
      <c r="O11">
        <f t="shared" si="0"/>
        <v>0</v>
      </c>
      <c r="P11">
        <f t="shared" si="0"/>
        <v>0</v>
      </c>
    </row>
    <row r="12" spans="1:16" x14ac:dyDescent="0.35">
      <c r="A12" s="1">
        <v>36800</v>
      </c>
      <c r="B12">
        <v>1510</v>
      </c>
      <c r="C12">
        <f t="shared" si="3"/>
        <v>10</v>
      </c>
      <c r="D12" s="15">
        <f t="shared" si="1"/>
        <v>10</v>
      </c>
      <c r="E12">
        <f t="shared" si="2"/>
        <v>0</v>
      </c>
      <c r="F12">
        <f t="shared" si="2"/>
        <v>0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1</v>
      </c>
      <c r="O12">
        <f t="shared" si="0"/>
        <v>0</v>
      </c>
      <c r="P12">
        <f t="shared" si="0"/>
        <v>0</v>
      </c>
    </row>
    <row r="13" spans="1:16" x14ac:dyDescent="0.35">
      <c r="A13" s="1">
        <v>36831</v>
      </c>
      <c r="B13">
        <v>1330</v>
      </c>
      <c r="C13">
        <f t="shared" si="3"/>
        <v>11</v>
      </c>
      <c r="D13" s="15">
        <f t="shared" si="1"/>
        <v>11</v>
      </c>
      <c r="E13">
        <f t="shared" si="2"/>
        <v>0</v>
      </c>
      <c r="F13">
        <f t="shared" si="2"/>
        <v>0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1</v>
      </c>
      <c r="P13">
        <f t="shared" si="0"/>
        <v>0</v>
      </c>
    </row>
    <row r="14" spans="1:16" x14ac:dyDescent="0.35">
      <c r="A14" s="1">
        <v>36861</v>
      </c>
      <c r="B14">
        <v>1500</v>
      </c>
      <c r="C14">
        <f t="shared" si="3"/>
        <v>12</v>
      </c>
      <c r="D14" s="15">
        <f t="shared" si="1"/>
        <v>12</v>
      </c>
      <c r="E14">
        <f t="shared" si="2"/>
        <v>0</v>
      </c>
      <c r="F14">
        <f t="shared" si="2"/>
        <v>0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1</v>
      </c>
    </row>
    <row r="15" spans="1:16" x14ac:dyDescent="0.35">
      <c r="A15" s="1">
        <v>36892</v>
      </c>
      <c r="B15">
        <v>1460</v>
      </c>
      <c r="C15">
        <f t="shared" si="3"/>
        <v>13</v>
      </c>
      <c r="D15">
        <f t="shared" si="1"/>
        <v>1</v>
      </c>
      <c r="E15">
        <f t="shared" si="2"/>
        <v>1</v>
      </c>
      <c r="F15">
        <f t="shared" si="2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</row>
    <row r="16" spans="1:16" x14ac:dyDescent="0.35">
      <c r="A16" s="1">
        <v>36923</v>
      </c>
      <c r="B16">
        <v>1590</v>
      </c>
      <c r="C16">
        <f t="shared" si="3"/>
        <v>14</v>
      </c>
      <c r="D16">
        <f t="shared" si="1"/>
        <v>2</v>
      </c>
      <c r="E16">
        <f t="shared" si="2"/>
        <v>0</v>
      </c>
      <c r="F16">
        <f t="shared" si="2"/>
        <v>1</v>
      </c>
      <c r="G16">
        <f t="shared" si="0"/>
        <v>0</v>
      </c>
      <c r="H16">
        <f t="shared" si="0"/>
        <v>0</v>
      </c>
      <c r="I16">
        <f t="shared" si="0"/>
        <v>0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</row>
    <row r="17" spans="1:16" x14ac:dyDescent="0.35">
      <c r="A17" s="1">
        <v>36951</v>
      </c>
      <c r="B17">
        <v>1770</v>
      </c>
      <c r="C17">
        <f t="shared" si="3"/>
        <v>15</v>
      </c>
      <c r="D17">
        <f t="shared" si="1"/>
        <v>3</v>
      </c>
      <c r="E17">
        <f t="shared" si="2"/>
        <v>0</v>
      </c>
      <c r="F17">
        <f t="shared" si="2"/>
        <v>0</v>
      </c>
      <c r="G17">
        <f t="shared" si="0"/>
        <v>1</v>
      </c>
      <c r="H17">
        <f t="shared" si="0"/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</row>
    <row r="18" spans="1:16" x14ac:dyDescent="0.35">
      <c r="A18" s="1">
        <v>36982</v>
      </c>
      <c r="B18">
        <v>1700</v>
      </c>
      <c r="C18">
        <f t="shared" si="3"/>
        <v>16</v>
      </c>
      <c r="D18">
        <f t="shared" si="1"/>
        <v>4</v>
      </c>
      <c r="E18">
        <f t="shared" si="2"/>
        <v>0</v>
      </c>
      <c r="F18">
        <f t="shared" si="2"/>
        <v>0</v>
      </c>
      <c r="G18">
        <f t="shared" si="0"/>
        <v>0</v>
      </c>
      <c r="H18">
        <f t="shared" si="0"/>
        <v>1</v>
      </c>
      <c r="I18">
        <f t="shared" si="0"/>
        <v>0</v>
      </c>
      <c r="J18">
        <f t="shared" si="0"/>
        <v>0</v>
      </c>
      <c r="K18">
        <f t="shared" si="0"/>
        <v>0</v>
      </c>
      <c r="L18">
        <f t="shared" si="0"/>
        <v>0</v>
      </c>
      <c r="M18">
        <f t="shared" si="0"/>
        <v>0</v>
      </c>
      <c r="N18">
        <f t="shared" si="0"/>
        <v>0</v>
      </c>
      <c r="O18">
        <f t="shared" si="0"/>
        <v>0</v>
      </c>
      <c r="P18">
        <f t="shared" si="0"/>
        <v>0</v>
      </c>
    </row>
    <row r="19" spans="1:16" x14ac:dyDescent="0.35">
      <c r="A19" s="1">
        <v>37012</v>
      </c>
      <c r="B19">
        <v>1580</v>
      </c>
      <c r="C19">
        <f t="shared" si="3"/>
        <v>17</v>
      </c>
      <c r="D19">
        <f t="shared" si="1"/>
        <v>5</v>
      </c>
      <c r="E19">
        <f t="shared" si="2"/>
        <v>0</v>
      </c>
      <c r="F19">
        <f t="shared" si="2"/>
        <v>0</v>
      </c>
      <c r="G19">
        <f t="shared" si="2"/>
        <v>0</v>
      </c>
      <c r="H19">
        <f t="shared" si="2"/>
        <v>0</v>
      </c>
      <c r="I19">
        <f t="shared" si="2"/>
        <v>1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</v>
      </c>
      <c r="P19">
        <f t="shared" si="2"/>
        <v>0</v>
      </c>
    </row>
    <row r="20" spans="1:16" x14ac:dyDescent="0.35">
      <c r="A20" s="1">
        <v>37043</v>
      </c>
      <c r="B20">
        <v>1870</v>
      </c>
      <c r="C20">
        <f t="shared" si="3"/>
        <v>18</v>
      </c>
      <c r="D20">
        <f t="shared" si="1"/>
        <v>6</v>
      </c>
      <c r="E20">
        <f t="shared" si="2"/>
        <v>0</v>
      </c>
      <c r="F20">
        <f t="shared" si="2"/>
        <v>0</v>
      </c>
      <c r="G20">
        <f t="shared" si="2"/>
        <v>0</v>
      </c>
      <c r="H20">
        <f t="shared" si="2"/>
        <v>0</v>
      </c>
      <c r="I20">
        <f t="shared" si="2"/>
        <v>0</v>
      </c>
      <c r="J20">
        <f t="shared" si="2"/>
        <v>1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>
        <f t="shared" si="2"/>
        <v>0</v>
      </c>
      <c r="P20">
        <f t="shared" si="2"/>
        <v>0</v>
      </c>
    </row>
    <row r="21" spans="1:16" x14ac:dyDescent="0.35">
      <c r="A21" s="1">
        <v>37073</v>
      </c>
      <c r="B21">
        <v>2120</v>
      </c>
      <c r="C21">
        <f t="shared" si="3"/>
        <v>19</v>
      </c>
      <c r="D21">
        <f t="shared" si="1"/>
        <v>7</v>
      </c>
      <c r="E21">
        <f t="shared" si="2"/>
        <v>0</v>
      </c>
      <c r="F21">
        <f t="shared" si="2"/>
        <v>0</v>
      </c>
      <c r="G21">
        <f t="shared" si="2"/>
        <v>0</v>
      </c>
      <c r="H21">
        <f t="shared" si="2"/>
        <v>0</v>
      </c>
      <c r="I21">
        <f t="shared" si="2"/>
        <v>0</v>
      </c>
      <c r="J21">
        <f t="shared" si="2"/>
        <v>0</v>
      </c>
      <c r="K21">
        <f t="shared" si="2"/>
        <v>1</v>
      </c>
      <c r="L21">
        <f t="shared" si="2"/>
        <v>0</v>
      </c>
      <c r="M21">
        <f t="shared" si="2"/>
        <v>0</v>
      </c>
      <c r="N21">
        <f t="shared" si="2"/>
        <v>0</v>
      </c>
      <c r="O21">
        <f t="shared" si="2"/>
        <v>0</v>
      </c>
      <c r="P21">
        <f t="shared" si="2"/>
        <v>0</v>
      </c>
    </row>
    <row r="22" spans="1:16" x14ac:dyDescent="0.35">
      <c r="A22" s="1">
        <v>37104</v>
      </c>
      <c r="B22">
        <v>2120</v>
      </c>
      <c r="C22">
        <f t="shared" si="3"/>
        <v>20</v>
      </c>
      <c r="D22">
        <f t="shared" si="1"/>
        <v>8</v>
      </c>
      <c r="E22">
        <f t="shared" si="2"/>
        <v>0</v>
      </c>
      <c r="F22">
        <f t="shared" si="2"/>
        <v>0</v>
      </c>
      <c r="G22">
        <f t="shared" si="2"/>
        <v>0</v>
      </c>
      <c r="H22">
        <f t="shared" si="2"/>
        <v>0</v>
      </c>
      <c r="I22">
        <f t="shared" si="2"/>
        <v>0</v>
      </c>
      <c r="J22">
        <f t="shared" si="2"/>
        <v>0</v>
      </c>
      <c r="K22">
        <f t="shared" si="2"/>
        <v>0</v>
      </c>
      <c r="L22">
        <f t="shared" si="2"/>
        <v>1</v>
      </c>
      <c r="M22">
        <f t="shared" si="2"/>
        <v>0</v>
      </c>
      <c r="N22">
        <f t="shared" si="2"/>
        <v>0</v>
      </c>
      <c r="O22">
        <f t="shared" si="2"/>
        <v>0</v>
      </c>
      <c r="P22">
        <f t="shared" si="2"/>
        <v>0</v>
      </c>
    </row>
    <row r="23" spans="1:16" x14ac:dyDescent="0.35">
      <c r="A23" s="1">
        <v>37135</v>
      </c>
      <c r="B23">
        <v>1980</v>
      </c>
      <c r="C23">
        <f t="shared" si="3"/>
        <v>21</v>
      </c>
      <c r="D23">
        <f t="shared" si="1"/>
        <v>9</v>
      </c>
      <c r="E23">
        <f t="shared" si="2"/>
        <v>0</v>
      </c>
      <c r="F23">
        <f t="shared" si="2"/>
        <v>0</v>
      </c>
      <c r="G23">
        <f t="shared" si="2"/>
        <v>0</v>
      </c>
      <c r="H23">
        <f t="shared" si="2"/>
        <v>0</v>
      </c>
      <c r="I23">
        <f t="shared" si="2"/>
        <v>0</v>
      </c>
      <c r="J23">
        <f t="shared" si="2"/>
        <v>0</v>
      </c>
      <c r="K23">
        <f t="shared" si="2"/>
        <v>0</v>
      </c>
      <c r="L23">
        <f t="shared" si="2"/>
        <v>0</v>
      </c>
      <c r="M23">
        <f t="shared" si="2"/>
        <v>1</v>
      </c>
      <c r="N23">
        <f t="shared" si="2"/>
        <v>0</v>
      </c>
      <c r="O23">
        <f t="shared" si="2"/>
        <v>0</v>
      </c>
      <c r="P23">
        <f t="shared" si="2"/>
        <v>0</v>
      </c>
    </row>
    <row r="24" spans="1:16" x14ac:dyDescent="0.35">
      <c r="A24" s="1">
        <v>37165</v>
      </c>
      <c r="B24">
        <v>1680</v>
      </c>
      <c r="C24">
        <f t="shared" si="3"/>
        <v>22</v>
      </c>
      <c r="D24">
        <f t="shared" si="1"/>
        <v>10</v>
      </c>
      <c r="E24">
        <f t="shared" si="2"/>
        <v>0</v>
      </c>
      <c r="F24">
        <f t="shared" si="2"/>
        <v>0</v>
      </c>
      <c r="G24">
        <f t="shared" si="2"/>
        <v>0</v>
      </c>
      <c r="H24">
        <f t="shared" si="2"/>
        <v>0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1</v>
      </c>
      <c r="O24">
        <f t="shared" si="2"/>
        <v>0</v>
      </c>
      <c r="P24">
        <f t="shared" si="2"/>
        <v>0</v>
      </c>
    </row>
    <row r="25" spans="1:16" x14ac:dyDescent="0.35">
      <c r="A25" s="1">
        <v>37196</v>
      </c>
      <c r="B25">
        <v>1450</v>
      </c>
      <c r="C25">
        <f t="shared" si="3"/>
        <v>23</v>
      </c>
      <c r="D25">
        <f t="shared" si="1"/>
        <v>11</v>
      </c>
      <c r="E25">
        <f t="shared" si="2"/>
        <v>0</v>
      </c>
      <c r="F25">
        <f t="shared" si="2"/>
        <v>0</v>
      </c>
      <c r="G25">
        <f t="shared" si="2"/>
        <v>0</v>
      </c>
      <c r="H25">
        <f t="shared" si="2"/>
        <v>0</v>
      </c>
      <c r="I25">
        <f t="shared" si="2"/>
        <v>0</v>
      </c>
      <c r="J25">
        <f t="shared" si="2"/>
        <v>0</v>
      </c>
      <c r="K25">
        <f t="shared" si="2"/>
        <v>0</v>
      </c>
      <c r="L25">
        <f t="shared" si="2"/>
        <v>0</v>
      </c>
      <c r="M25">
        <f t="shared" si="2"/>
        <v>0</v>
      </c>
      <c r="N25">
        <f t="shared" si="2"/>
        <v>0</v>
      </c>
      <c r="O25">
        <f t="shared" si="2"/>
        <v>1</v>
      </c>
      <c r="P25">
        <f t="shared" si="2"/>
        <v>0</v>
      </c>
    </row>
    <row r="26" spans="1:16" x14ac:dyDescent="0.35">
      <c r="A26" s="1">
        <v>37226</v>
      </c>
      <c r="B26">
        <v>1760</v>
      </c>
      <c r="C26">
        <f t="shared" si="3"/>
        <v>24</v>
      </c>
      <c r="D26">
        <f t="shared" si="1"/>
        <v>12</v>
      </c>
      <c r="E26">
        <f t="shared" si="2"/>
        <v>0</v>
      </c>
      <c r="F26">
        <f t="shared" si="2"/>
        <v>0</v>
      </c>
      <c r="G26">
        <f t="shared" si="2"/>
        <v>0</v>
      </c>
      <c r="H26">
        <f t="shared" si="2"/>
        <v>0</v>
      </c>
      <c r="I26">
        <f t="shared" si="2"/>
        <v>0</v>
      </c>
      <c r="J26">
        <f t="shared" si="2"/>
        <v>0</v>
      </c>
      <c r="K26">
        <f t="shared" si="2"/>
        <v>0</v>
      </c>
      <c r="L26">
        <f t="shared" si="2"/>
        <v>0</v>
      </c>
      <c r="M26">
        <f t="shared" si="2"/>
        <v>0</v>
      </c>
      <c r="N26">
        <f t="shared" si="2"/>
        <v>0</v>
      </c>
      <c r="O26">
        <f t="shared" si="2"/>
        <v>0</v>
      </c>
      <c r="P26">
        <f t="shared" si="2"/>
        <v>1</v>
      </c>
    </row>
    <row r="27" spans="1:16" x14ac:dyDescent="0.35">
      <c r="A27" s="1">
        <v>37257</v>
      </c>
      <c r="B27">
        <v>1820</v>
      </c>
      <c r="C27">
        <f t="shared" si="3"/>
        <v>25</v>
      </c>
      <c r="D27">
        <f t="shared" si="1"/>
        <v>1</v>
      </c>
      <c r="E27">
        <f t="shared" si="2"/>
        <v>1</v>
      </c>
      <c r="F27">
        <f t="shared" si="2"/>
        <v>0</v>
      </c>
      <c r="G27">
        <f t="shared" si="2"/>
        <v>0</v>
      </c>
      <c r="H27">
        <f t="shared" si="2"/>
        <v>0</v>
      </c>
      <c r="I27">
        <f t="shared" si="2"/>
        <v>0</v>
      </c>
      <c r="J27">
        <f t="shared" si="2"/>
        <v>0</v>
      </c>
      <c r="K27">
        <f t="shared" si="2"/>
        <v>0</v>
      </c>
      <c r="L27">
        <f t="shared" si="2"/>
        <v>0</v>
      </c>
      <c r="M27">
        <f t="shared" si="2"/>
        <v>0</v>
      </c>
      <c r="N27">
        <f t="shared" si="2"/>
        <v>0</v>
      </c>
      <c r="O27">
        <f t="shared" si="2"/>
        <v>0</v>
      </c>
      <c r="P27">
        <f t="shared" si="2"/>
        <v>0</v>
      </c>
    </row>
    <row r="28" spans="1:16" x14ac:dyDescent="0.35">
      <c r="A28" s="1">
        <v>37288</v>
      </c>
      <c r="B28">
        <v>1880</v>
      </c>
      <c r="C28">
        <f t="shared" si="3"/>
        <v>26</v>
      </c>
      <c r="D28">
        <f t="shared" si="1"/>
        <v>2</v>
      </c>
      <c r="E28">
        <f t="shared" si="2"/>
        <v>0</v>
      </c>
      <c r="F28">
        <f t="shared" si="2"/>
        <v>1</v>
      </c>
      <c r="G28">
        <f t="shared" si="2"/>
        <v>0</v>
      </c>
      <c r="H28">
        <f t="shared" si="2"/>
        <v>0</v>
      </c>
      <c r="I28">
        <f t="shared" si="2"/>
        <v>0</v>
      </c>
      <c r="J28">
        <f t="shared" si="2"/>
        <v>0</v>
      </c>
      <c r="K28">
        <f t="shared" si="2"/>
        <v>0</v>
      </c>
      <c r="L28">
        <f t="shared" si="2"/>
        <v>0</v>
      </c>
      <c r="M28">
        <f t="shared" si="2"/>
        <v>0</v>
      </c>
      <c r="N28">
        <f t="shared" si="2"/>
        <v>0</v>
      </c>
      <c r="O28">
        <f t="shared" si="2"/>
        <v>0</v>
      </c>
      <c r="P28">
        <f t="shared" si="2"/>
        <v>0</v>
      </c>
    </row>
    <row r="29" spans="1:16" x14ac:dyDescent="0.35">
      <c r="A29" s="1">
        <v>37316</v>
      </c>
      <c r="B29">
        <v>2220</v>
      </c>
      <c r="C29">
        <f t="shared" si="3"/>
        <v>27</v>
      </c>
      <c r="D29">
        <f t="shared" si="1"/>
        <v>3</v>
      </c>
      <c r="E29">
        <f t="shared" si="2"/>
        <v>0</v>
      </c>
      <c r="F29">
        <f t="shared" si="2"/>
        <v>0</v>
      </c>
      <c r="G29">
        <f t="shared" si="2"/>
        <v>1</v>
      </c>
      <c r="H29">
        <f t="shared" si="2"/>
        <v>0</v>
      </c>
      <c r="I29">
        <f t="shared" si="2"/>
        <v>0</v>
      </c>
      <c r="J29">
        <f t="shared" si="2"/>
        <v>0</v>
      </c>
      <c r="K29">
        <f t="shared" si="2"/>
        <v>0</v>
      </c>
      <c r="L29">
        <f t="shared" si="2"/>
        <v>0</v>
      </c>
      <c r="M29">
        <f t="shared" si="2"/>
        <v>0</v>
      </c>
      <c r="N29">
        <f t="shared" si="2"/>
        <v>0</v>
      </c>
      <c r="O29">
        <f t="shared" si="2"/>
        <v>0</v>
      </c>
      <c r="P29">
        <f t="shared" si="2"/>
        <v>0</v>
      </c>
    </row>
    <row r="30" spans="1:16" x14ac:dyDescent="0.35">
      <c r="A30" s="1">
        <v>37347</v>
      </c>
      <c r="B30">
        <v>2040</v>
      </c>
      <c r="C30">
        <f t="shared" si="3"/>
        <v>28</v>
      </c>
      <c r="D30">
        <f t="shared" si="1"/>
        <v>4</v>
      </c>
      <c r="E30">
        <f t="shared" si="2"/>
        <v>0</v>
      </c>
      <c r="F30">
        <f t="shared" si="2"/>
        <v>0</v>
      </c>
      <c r="G30">
        <f t="shared" si="2"/>
        <v>0</v>
      </c>
      <c r="H30">
        <f t="shared" si="2"/>
        <v>1</v>
      </c>
      <c r="I30">
        <f t="shared" si="2"/>
        <v>0</v>
      </c>
      <c r="J30">
        <f t="shared" si="2"/>
        <v>0</v>
      </c>
      <c r="K30">
        <f t="shared" si="2"/>
        <v>0</v>
      </c>
      <c r="L30">
        <f t="shared" si="2"/>
        <v>0</v>
      </c>
      <c r="M30">
        <f t="shared" si="2"/>
        <v>0</v>
      </c>
      <c r="N30">
        <f t="shared" si="2"/>
        <v>0</v>
      </c>
      <c r="O30">
        <f t="shared" si="2"/>
        <v>0</v>
      </c>
      <c r="P30">
        <f t="shared" si="2"/>
        <v>0</v>
      </c>
    </row>
    <row r="31" spans="1:16" x14ac:dyDescent="0.35">
      <c r="A31" s="1">
        <v>37377</v>
      </c>
      <c r="B31">
        <v>2140</v>
      </c>
      <c r="C31">
        <f t="shared" si="3"/>
        <v>29</v>
      </c>
      <c r="D31">
        <f t="shared" si="1"/>
        <v>5</v>
      </c>
      <c r="E31">
        <f t="shared" si="2"/>
        <v>0</v>
      </c>
      <c r="F31">
        <f t="shared" si="2"/>
        <v>0</v>
      </c>
      <c r="G31">
        <f t="shared" si="2"/>
        <v>0</v>
      </c>
      <c r="H31">
        <f t="shared" si="2"/>
        <v>0</v>
      </c>
      <c r="I31">
        <f t="shared" si="2"/>
        <v>1</v>
      </c>
      <c r="J31">
        <f t="shared" si="2"/>
        <v>0</v>
      </c>
      <c r="K31">
        <f t="shared" si="2"/>
        <v>0</v>
      </c>
      <c r="L31">
        <f t="shared" si="2"/>
        <v>0</v>
      </c>
      <c r="M31">
        <f t="shared" si="2"/>
        <v>0</v>
      </c>
      <c r="N31">
        <f t="shared" si="2"/>
        <v>0</v>
      </c>
      <c r="O31">
        <f t="shared" si="2"/>
        <v>0</v>
      </c>
      <c r="P31">
        <f t="shared" si="2"/>
        <v>0</v>
      </c>
    </row>
    <row r="32" spans="1:16" x14ac:dyDescent="0.35">
      <c r="A32" s="1">
        <v>37408</v>
      </c>
      <c r="B32">
        <v>2220</v>
      </c>
      <c r="C32">
        <f t="shared" si="3"/>
        <v>30</v>
      </c>
      <c r="D32">
        <f t="shared" si="1"/>
        <v>6</v>
      </c>
      <c r="E32">
        <f t="shared" si="2"/>
        <v>0</v>
      </c>
      <c r="F32">
        <f t="shared" si="2"/>
        <v>0</v>
      </c>
      <c r="G32">
        <f t="shared" si="2"/>
        <v>0</v>
      </c>
      <c r="H32">
        <f t="shared" si="2"/>
        <v>0</v>
      </c>
      <c r="I32">
        <f t="shared" si="2"/>
        <v>0</v>
      </c>
      <c r="J32">
        <f t="shared" si="2"/>
        <v>1</v>
      </c>
      <c r="K32">
        <f t="shared" si="2"/>
        <v>0</v>
      </c>
      <c r="L32">
        <f t="shared" si="2"/>
        <v>0</v>
      </c>
      <c r="M32">
        <f t="shared" si="2"/>
        <v>0</v>
      </c>
      <c r="N32">
        <f t="shared" si="2"/>
        <v>0</v>
      </c>
      <c r="O32">
        <f t="shared" si="2"/>
        <v>0</v>
      </c>
      <c r="P32">
        <f t="shared" si="2"/>
        <v>0</v>
      </c>
    </row>
    <row r="33" spans="1:16" x14ac:dyDescent="0.35">
      <c r="A33" s="1">
        <v>37438</v>
      </c>
      <c r="B33">
        <v>2470</v>
      </c>
      <c r="C33">
        <f t="shared" si="3"/>
        <v>31</v>
      </c>
      <c r="D33">
        <f t="shared" si="1"/>
        <v>7</v>
      </c>
      <c r="E33">
        <f t="shared" si="2"/>
        <v>0</v>
      </c>
      <c r="F33">
        <f t="shared" si="2"/>
        <v>0</v>
      </c>
      <c r="G33">
        <f t="shared" si="2"/>
        <v>0</v>
      </c>
      <c r="H33">
        <f t="shared" si="2"/>
        <v>0</v>
      </c>
      <c r="I33">
        <f t="shared" si="2"/>
        <v>0</v>
      </c>
      <c r="J33">
        <f t="shared" si="2"/>
        <v>0</v>
      </c>
      <c r="K33">
        <f t="shared" si="2"/>
        <v>1</v>
      </c>
      <c r="L33">
        <f t="shared" si="2"/>
        <v>0</v>
      </c>
      <c r="M33">
        <f t="shared" si="2"/>
        <v>0</v>
      </c>
      <c r="N33">
        <f t="shared" si="2"/>
        <v>0</v>
      </c>
      <c r="O33">
        <f t="shared" si="2"/>
        <v>0</v>
      </c>
      <c r="P33">
        <f t="shared" si="2"/>
        <v>0</v>
      </c>
    </row>
    <row r="34" spans="1:16" x14ac:dyDescent="0.35">
      <c r="A34" s="1">
        <v>37469</v>
      </c>
      <c r="B34">
        <v>2470</v>
      </c>
      <c r="C34">
        <f t="shared" si="3"/>
        <v>32</v>
      </c>
      <c r="D34">
        <f t="shared" si="1"/>
        <v>8</v>
      </c>
      <c r="E34">
        <f t="shared" si="2"/>
        <v>0</v>
      </c>
      <c r="F34">
        <f t="shared" si="2"/>
        <v>0</v>
      </c>
      <c r="G34">
        <f t="shared" si="2"/>
        <v>0</v>
      </c>
      <c r="H34">
        <f t="shared" si="2"/>
        <v>0</v>
      </c>
      <c r="I34">
        <f t="shared" si="2"/>
        <v>0</v>
      </c>
      <c r="J34">
        <f t="shared" si="2"/>
        <v>0</v>
      </c>
      <c r="K34">
        <f t="shared" si="2"/>
        <v>0</v>
      </c>
      <c r="L34">
        <f t="shared" si="2"/>
        <v>1</v>
      </c>
      <c r="M34">
        <f t="shared" si="2"/>
        <v>0</v>
      </c>
      <c r="N34">
        <f t="shared" si="2"/>
        <v>0</v>
      </c>
      <c r="O34">
        <f t="shared" si="2"/>
        <v>0</v>
      </c>
      <c r="P34">
        <f t="shared" si="2"/>
        <v>0</v>
      </c>
    </row>
    <row r="35" spans="1:16" x14ac:dyDescent="0.35">
      <c r="A35" s="1">
        <v>37500</v>
      </c>
      <c r="B35">
        <v>2290</v>
      </c>
      <c r="C35">
        <f t="shared" si="3"/>
        <v>33</v>
      </c>
      <c r="D35">
        <f t="shared" si="1"/>
        <v>9</v>
      </c>
      <c r="E35">
        <f t="shared" si="2"/>
        <v>0</v>
      </c>
      <c r="F35">
        <f t="shared" si="2"/>
        <v>0</v>
      </c>
      <c r="G35">
        <f t="shared" si="2"/>
        <v>0</v>
      </c>
      <c r="H35">
        <f t="shared" si="2"/>
        <v>0</v>
      </c>
      <c r="I35">
        <f t="shared" si="2"/>
        <v>0</v>
      </c>
      <c r="J35">
        <f t="shared" si="2"/>
        <v>0</v>
      </c>
      <c r="K35">
        <f t="shared" si="2"/>
        <v>0</v>
      </c>
      <c r="L35">
        <f t="shared" si="2"/>
        <v>0</v>
      </c>
      <c r="M35">
        <f t="shared" si="2"/>
        <v>1</v>
      </c>
      <c r="N35">
        <f t="shared" si="2"/>
        <v>0</v>
      </c>
      <c r="O35">
        <f t="shared" si="2"/>
        <v>0</v>
      </c>
      <c r="P35">
        <f t="shared" si="2"/>
        <v>0</v>
      </c>
    </row>
    <row r="36" spans="1:16" x14ac:dyDescent="0.35">
      <c r="A36" s="1">
        <v>37530</v>
      </c>
      <c r="B36">
        <v>2020</v>
      </c>
      <c r="C36">
        <f t="shared" si="3"/>
        <v>34</v>
      </c>
      <c r="D36">
        <f t="shared" si="1"/>
        <v>10</v>
      </c>
      <c r="E36">
        <f t="shared" ref="E36:P57" si="4">IF($D36=E$1,1,0)</f>
        <v>0</v>
      </c>
      <c r="F36">
        <f t="shared" si="4"/>
        <v>0</v>
      </c>
      <c r="G36">
        <f t="shared" si="4"/>
        <v>0</v>
      </c>
      <c r="H36">
        <f t="shared" si="4"/>
        <v>0</v>
      </c>
      <c r="I36">
        <f t="shared" si="4"/>
        <v>0</v>
      </c>
      <c r="J36">
        <f t="shared" si="4"/>
        <v>0</v>
      </c>
      <c r="K36">
        <f t="shared" si="4"/>
        <v>0</v>
      </c>
      <c r="L36">
        <f t="shared" si="4"/>
        <v>0</v>
      </c>
      <c r="M36">
        <f t="shared" si="4"/>
        <v>0</v>
      </c>
      <c r="N36">
        <f t="shared" si="4"/>
        <v>1</v>
      </c>
      <c r="O36">
        <f t="shared" si="4"/>
        <v>0</v>
      </c>
      <c r="P36">
        <f t="shared" si="4"/>
        <v>0</v>
      </c>
    </row>
    <row r="37" spans="1:16" x14ac:dyDescent="0.35">
      <c r="A37" s="1">
        <v>37561</v>
      </c>
      <c r="B37">
        <v>1830</v>
      </c>
      <c r="C37">
        <f t="shared" si="3"/>
        <v>35</v>
      </c>
      <c r="D37">
        <f t="shared" si="1"/>
        <v>11</v>
      </c>
      <c r="E37">
        <f t="shared" si="4"/>
        <v>0</v>
      </c>
      <c r="F37">
        <f t="shared" si="4"/>
        <v>0</v>
      </c>
      <c r="G37">
        <f t="shared" si="4"/>
        <v>0</v>
      </c>
      <c r="H37">
        <f t="shared" si="4"/>
        <v>0</v>
      </c>
      <c r="I37">
        <f t="shared" si="4"/>
        <v>0</v>
      </c>
      <c r="J37">
        <f t="shared" si="4"/>
        <v>0</v>
      </c>
      <c r="K37">
        <f t="shared" si="4"/>
        <v>0</v>
      </c>
      <c r="L37">
        <f t="shared" si="4"/>
        <v>0</v>
      </c>
      <c r="M37">
        <f t="shared" si="4"/>
        <v>0</v>
      </c>
      <c r="N37">
        <f t="shared" si="4"/>
        <v>0</v>
      </c>
      <c r="O37">
        <f t="shared" si="4"/>
        <v>1</v>
      </c>
      <c r="P37">
        <f t="shared" si="4"/>
        <v>0</v>
      </c>
    </row>
    <row r="38" spans="1:16" x14ac:dyDescent="0.35">
      <c r="A38" s="1">
        <v>37591</v>
      </c>
      <c r="B38">
        <v>2070</v>
      </c>
      <c r="C38">
        <f t="shared" si="3"/>
        <v>36</v>
      </c>
      <c r="D38">
        <f t="shared" si="1"/>
        <v>12</v>
      </c>
      <c r="E38">
        <f t="shared" si="4"/>
        <v>0</v>
      </c>
      <c r="F38">
        <f t="shared" si="4"/>
        <v>0</v>
      </c>
      <c r="G38">
        <f t="shared" si="4"/>
        <v>0</v>
      </c>
      <c r="H38">
        <f t="shared" si="4"/>
        <v>0</v>
      </c>
      <c r="I38">
        <f t="shared" si="4"/>
        <v>0</v>
      </c>
      <c r="J38">
        <f t="shared" si="4"/>
        <v>0</v>
      </c>
      <c r="K38">
        <f t="shared" si="4"/>
        <v>0</v>
      </c>
      <c r="L38">
        <f t="shared" si="4"/>
        <v>0</v>
      </c>
      <c r="M38">
        <f t="shared" si="4"/>
        <v>0</v>
      </c>
      <c r="N38">
        <f t="shared" si="4"/>
        <v>0</v>
      </c>
      <c r="O38">
        <f t="shared" si="4"/>
        <v>0</v>
      </c>
      <c r="P38">
        <f t="shared" si="4"/>
        <v>1</v>
      </c>
    </row>
    <row r="39" spans="1:16" x14ac:dyDescent="0.35">
      <c r="A39" s="1">
        <v>37622</v>
      </c>
      <c r="B39">
        <v>2130</v>
      </c>
      <c r="C39">
        <f t="shared" si="3"/>
        <v>37</v>
      </c>
      <c r="D39">
        <f t="shared" si="1"/>
        <v>1</v>
      </c>
      <c r="E39">
        <f t="shared" si="4"/>
        <v>1</v>
      </c>
      <c r="F39">
        <f t="shared" si="4"/>
        <v>0</v>
      </c>
      <c r="G39">
        <f t="shared" si="4"/>
        <v>0</v>
      </c>
      <c r="H39">
        <f t="shared" si="4"/>
        <v>0</v>
      </c>
      <c r="I39">
        <f t="shared" si="4"/>
        <v>0</v>
      </c>
      <c r="J39">
        <f t="shared" si="4"/>
        <v>0</v>
      </c>
      <c r="K39">
        <f t="shared" si="4"/>
        <v>0</v>
      </c>
      <c r="L39">
        <f t="shared" si="4"/>
        <v>0</v>
      </c>
      <c r="M39">
        <f t="shared" si="4"/>
        <v>0</v>
      </c>
      <c r="N39">
        <f t="shared" si="4"/>
        <v>0</v>
      </c>
      <c r="O39">
        <f t="shared" si="4"/>
        <v>0</v>
      </c>
      <c r="P39">
        <f t="shared" si="4"/>
        <v>0</v>
      </c>
    </row>
    <row r="40" spans="1:16" x14ac:dyDescent="0.35">
      <c r="A40" s="1">
        <v>37653</v>
      </c>
      <c r="B40">
        <v>2240</v>
      </c>
      <c r="C40">
        <f t="shared" si="3"/>
        <v>38</v>
      </c>
      <c r="D40">
        <f t="shared" si="1"/>
        <v>2</v>
      </c>
      <c r="E40">
        <f t="shared" si="4"/>
        <v>0</v>
      </c>
      <c r="F40">
        <f t="shared" si="4"/>
        <v>1</v>
      </c>
      <c r="G40">
        <f t="shared" si="4"/>
        <v>0</v>
      </c>
      <c r="H40">
        <f t="shared" si="4"/>
        <v>0</v>
      </c>
      <c r="I40">
        <f t="shared" si="4"/>
        <v>0</v>
      </c>
      <c r="J40">
        <f t="shared" si="4"/>
        <v>0</v>
      </c>
      <c r="K40">
        <f t="shared" si="4"/>
        <v>0</v>
      </c>
      <c r="L40">
        <f t="shared" si="4"/>
        <v>0</v>
      </c>
      <c r="M40">
        <f t="shared" si="4"/>
        <v>0</v>
      </c>
      <c r="N40">
        <f t="shared" si="4"/>
        <v>0</v>
      </c>
      <c r="O40">
        <f t="shared" si="4"/>
        <v>0</v>
      </c>
      <c r="P40">
        <f t="shared" si="4"/>
        <v>0</v>
      </c>
    </row>
    <row r="41" spans="1:16" x14ac:dyDescent="0.35">
      <c r="A41" s="1">
        <v>37681</v>
      </c>
      <c r="B41">
        <v>2400</v>
      </c>
      <c r="C41">
        <f t="shared" si="3"/>
        <v>39</v>
      </c>
      <c r="D41">
        <f t="shared" si="1"/>
        <v>3</v>
      </c>
      <c r="E41">
        <f t="shared" si="4"/>
        <v>0</v>
      </c>
      <c r="F41">
        <f t="shared" si="4"/>
        <v>0</v>
      </c>
      <c r="G41">
        <f t="shared" si="4"/>
        <v>1</v>
      </c>
      <c r="H41">
        <f t="shared" si="4"/>
        <v>0</v>
      </c>
      <c r="I41">
        <f t="shared" si="4"/>
        <v>0</v>
      </c>
      <c r="J41">
        <f t="shared" si="4"/>
        <v>0</v>
      </c>
      <c r="K41">
        <f t="shared" si="4"/>
        <v>0</v>
      </c>
      <c r="L41">
        <f t="shared" si="4"/>
        <v>0</v>
      </c>
      <c r="M41">
        <f t="shared" si="4"/>
        <v>0</v>
      </c>
      <c r="N41">
        <f t="shared" si="4"/>
        <v>0</v>
      </c>
      <c r="O41">
        <f t="shared" si="4"/>
        <v>0</v>
      </c>
      <c r="P41">
        <f t="shared" si="4"/>
        <v>0</v>
      </c>
    </row>
    <row r="42" spans="1:16" x14ac:dyDescent="0.35">
      <c r="A42" s="1">
        <v>37712</v>
      </c>
      <c r="B42">
        <v>2250</v>
      </c>
      <c r="C42">
        <f t="shared" si="3"/>
        <v>40</v>
      </c>
      <c r="D42">
        <f t="shared" si="1"/>
        <v>4</v>
      </c>
      <c r="E42">
        <f t="shared" si="4"/>
        <v>0</v>
      </c>
      <c r="F42">
        <f t="shared" si="4"/>
        <v>0</v>
      </c>
      <c r="G42">
        <f t="shared" si="4"/>
        <v>0</v>
      </c>
      <c r="H42">
        <f t="shared" si="4"/>
        <v>1</v>
      </c>
      <c r="I42">
        <f t="shared" si="4"/>
        <v>0</v>
      </c>
      <c r="J42">
        <f t="shared" si="4"/>
        <v>0</v>
      </c>
      <c r="K42">
        <f t="shared" si="4"/>
        <v>0</v>
      </c>
      <c r="L42">
        <f t="shared" si="4"/>
        <v>0</v>
      </c>
      <c r="M42">
        <f t="shared" si="4"/>
        <v>0</v>
      </c>
      <c r="N42">
        <f t="shared" si="4"/>
        <v>0</v>
      </c>
      <c r="O42">
        <f t="shared" si="4"/>
        <v>0</v>
      </c>
      <c r="P42">
        <f t="shared" si="4"/>
        <v>0</v>
      </c>
    </row>
    <row r="43" spans="1:16" x14ac:dyDescent="0.35">
      <c r="A43" s="1">
        <v>37742</v>
      </c>
      <c r="B43">
        <v>2280</v>
      </c>
      <c r="C43">
        <f t="shared" si="3"/>
        <v>41</v>
      </c>
      <c r="D43">
        <f t="shared" si="1"/>
        <v>5</v>
      </c>
      <c r="E43">
        <f t="shared" si="4"/>
        <v>0</v>
      </c>
      <c r="F43">
        <f t="shared" si="4"/>
        <v>0</v>
      </c>
      <c r="G43">
        <f t="shared" si="4"/>
        <v>0</v>
      </c>
      <c r="H43">
        <f t="shared" si="4"/>
        <v>0</v>
      </c>
      <c r="I43">
        <f t="shared" si="4"/>
        <v>1</v>
      </c>
      <c r="J43">
        <f t="shared" si="4"/>
        <v>0</v>
      </c>
      <c r="K43">
        <f t="shared" si="4"/>
        <v>0</v>
      </c>
      <c r="L43">
        <f t="shared" si="4"/>
        <v>0</v>
      </c>
      <c r="M43">
        <f t="shared" si="4"/>
        <v>0</v>
      </c>
      <c r="N43">
        <f t="shared" si="4"/>
        <v>0</v>
      </c>
      <c r="O43">
        <f t="shared" si="4"/>
        <v>0</v>
      </c>
      <c r="P43">
        <f t="shared" si="4"/>
        <v>0</v>
      </c>
    </row>
    <row r="44" spans="1:16" x14ac:dyDescent="0.35">
      <c r="A44" s="1">
        <v>37773</v>
      </c>
      <c r="B44">
        <v>2700</v>
      </c>
      <c r="C44">
        <f t="shared" si="3"/>
        <v>42</v>
      </c>
      <c r="D44">
        <f t="shared" si="1"/>
        <v>6</v>
      </c>
      <c r="E44">
        <f t="shared" si="4"/>
        <v>0</v>
      </c>
      <c r="F44">
        <f t="shared" si="4"/>
        <v>0</v>
      </c>
      <c r="G44">
        <f t="shared" si="4"/>
        <v>0</v>
      </c>
      <c r="H44">
        <f t="shared" si="4"/>
        <v>0</v>
      </c>
      <c r="I44">
        <f t="shared" si="4"/>
        <v>0</v>
      </c>
      <c r="J44">
        <f t="shared" si="4"/>
        <v>1</v>
      </c>
      <c r="K44">
        <f t="shared" si="4"/>
        <v>0</v>
      </c>
      <c r="L44">
        <f t="shared" si="4"/>
        <v>0</v>
      </c>
      <c r="M44">
        <f t="shared" si="4"/>
        <v>0</v>
      </c>
      <c r="N44">
        <f t="shared" si="4"/>
        <v>0</v>
      </c>
      <c r="O44">
        <f t="shared" si="4"/>
        <v>0</v>
      </c>
      <c r="P44">
        <f t="shared" si="4"/>
        <v>0</v>
      </c>
    </row>
    <row r="45" spans="1:16" x14ac:dyDescent="0.35">
      <c r="A45" s="1">
        <v>37803</v>
      </c>
      <c r="B45">
        <v>2840</v>
      </c>
      <c r="C45">
        <f t="shared" si="3"/>
        <v>43</v>
      </c>
      <c r="D45">
        <f t="shared" si="1"/>
        <v>7</v>
      </c>
      <c r="E45">
        <f t="shared" si="4"/>
        <v>0</v>
      </c>
      <c r="F45">
        <f t="shared" si="4"/>
        <v>0</v>
      </c>
      <c r="G45">
        <f t="shared" si="4"/>
        <v>0</v>
      </c>
      <c r="H45">
        <f t="shared" si="4"/>
        <v>0</v>
      </c>
      <c r="I45">
        <f t="shared" si="4"/>
        <v>0</v>
      </c>
      <c r="J45">
        <f t="shared" si="4"/>
        <v>0</v>
      </c>
      <c r="K45">
        <f t="shared" si="4"/>
        <v>1</v>
      </c>
      <c r="L45">
        <f t="shared" si="4"/>
        <v>0</v>
      </c>
      <c r="M45">
        <f t="shared" si="4"/>
        <v>0</v>
      </c>
      <c r="N45">
        <f t="shared" si="4"/>
        <v>0</v>
      </c>
      <c r="O45">
        <f t="shared" si="4"/>
        <v>0</v>
      </c>
      <c r="P45">
        <f t="shared" si="4"/>
        <v>0</v>
      </c>
    </row>
    <row r="46" spans="1:16" x14ac:dyDescent="0.35">
      <c r="A46" s="1">
        <v>37834</v>
      </c>
      <c r="B46">
        <v>2980</v>
      </c>
      <c r="C46">
        <f t="shared" si="3"/>
        <v>44</v>
      </c>
      <c r="D46">
        <f t="shared" si="1"/>
        <v>8</v>
      </c>
      <c r="E46">
        <f t="shared" si="4"/>
        <v>0</v>
      </c>
      <c r="F46">
        <f t="shared" si="4"/>
        <v>0</v>
      </c>
      <c r="G46">
        <f t="shared" si="4"/>
        <v>0</v>
      </c>
      <c r="H46">
        <f t="shared" si="4"/>
        <v>0</v>
      </c>
      <c r="I46">
        <f t="shared" si="4"/>
        <v>0</v>
      </c>
      <c r="J46">
        <f t="shared" si="4"/>
        <v>0</v>
      </c>
      <c r="K46">
        <f t="shared" si="4"/>
        <v>0</v>
      </c>
      <c r="L46">
        <f t="shared" si="4"/>
        <v>1</v>
      </c>
      <c r="M46">
        <f t="shared" si="4"/>
        <v>0</v>
      </c>
      <c r="N46">
        <f t="shared" si="4"/>
        <v>0</v>
      </c>
      <c r="O46">
        <f t="shared" si="4"/>
        <v>0</v>
      </c>
      <c r="P46">
        <f t="shared" si="4"/>
        <v>0</v>
      </c>
    </row>
    <row r="47" spans="1:16" x14ac:dyDescent="0.35">
      <c r="A47" s="1">
        <v>37865</v>
      </c>
      <c r="B47">
        <v>2590</v>
      </c>
      <c r="C47">
        <f t="shared" si="3"/>
        <v>45</v>
      </c>
      <c r="D47">
        <f t="shared" si="1"/>
        <v>9</v>
      </c>
      <c r="E47">
        <f t="shared" si="4"/>
        <v>0</v>
      </c>
      <c r="F47">
        <f t="shared" si="4"/>
        <v>0</v>
      </c>
      <c r="G47">
        <f t="shared" si="4"/>
        <v>0</v>
      </c>
      <c r="H47">
        <f t="shared" si="4"/>
        <v>0</v>
      </c>
      <c r="I47">
        <f t="shared" si="4"/>
        <v>0</v>
      </c>
      <c r="J47">
        <f t="shared" si="4"/>
        <v>0</v>
      </c>
      <c r="K47">
        <f t="shared" si="4"/>
        <v>0</v>
      </c>
      <c r="L47">
        <f t="shared" si="4"/>
        <v>0</v>
      </c>
      <c r="M47">
        <f t="shared" si="4"/>
        <v>1</v>
      </c>
      <c r="N47">
        <f t="shared" si="4"/>
        <v>0</v>
      </c>
      <c r="O47">
        <f t="shared" si="4"/>
        <v>0</v>
      </c>
      <c r="P47">
        <f t="shared" si="4"/>
        <v>0</v>
      </c>
    </row>
    <row r="48" spans="1:16" x14ac:dyDescent="0.35">
      <c r="A48" s="1">
        <v>37895</v>
      </c>
      <c r="B48">
        <v>2370</v>
      </c>
      <c r="C48">
        <f t="shared" si="3"/>
        <v>46</v>
      </c>
      <c r="D48">
        <f t="shared" si="1"/>
        <v>10</v>
      </c>
      <c r="E48">
        <f t="shared" si="4"/>
        <v>0</v>
      </c>
      <c r="F48">
        <f t="shared" si="4"/>
        <v>0</v>
      </c>
      <c r="G48">
        <f t="shared" si="4"/>
        <v>0</v>
      </c>
      <c r="H48">
        <f t="shared" si="4"/>
        <v>0</v>
      </c>
      <c r="I48">
        <f t="shared" si="4"/>
        <v>0</v>
      </c>
      <c r="J48">
        <f t="shared" si="4"/>
        <v>0</v>
      </c>
      <c r="K48">
        <f t="shared" si="4"/>
        <v>0</v>
      </c>
      <c r="L48">
        <f t="shared" si="4"/>
        <v>0</v>
      </c>
      <c r="M48">
        <f t="shared" si="4"/>
        <v>0</v>
      </c>
      <c r="N48">
        <f t="shared" si="4"/>
        <v>1</v>
      </c>
      <c r="O48">
        <f t="shared" si="4"/>
        <v>0</v>
      </c>
      <c r="P48">
        <f t="shared" si="4"/>
        <v>0</v>
      </c>
    </row>
    <row r="49" spans="1:16" x14ac:dyDescent="0.35">
      <c r="A49" s="1">
        <v>37926</v>
      </c>
      <c r="B49">
        <v>2140</v>
      </c>
      <c r="C49">
        <f t="shared" si="3"/>
        <v>47</v>
      </c>
      <c r="D49">
        <f t="shared" si="1"/>
        <v>11</v>
      </c>
      <c r="E49">
        <f t="shared" si="4"/>
        <v>0</v>
      </c>
      <c r="F49">
        <f t="shared" si="4"/>
        <v>0</v>
      </c>
      <c r="G49">
        <f t="shared" si="4"/>
        <v>0</v>
      </c>
      <c r="H49">
        <f t="shared" si="4"/>
        <v>0</v>
      </c>
      <c r="I49">
        <f t="shared" si="4"/>
        <v>0</v>
      </c>
      <c r="J49">
        <f t="shared" si="4"/>
        <v>0</v>
      </c>
      <c r="K49">
        <f t="shared" si="4"/>
        <v>0</v>
      </c>
      <c r="L49">
        <f t="shared" si="4"/>
        <v>0</v>
      </c>
      <c r="M49">
        <f t="shared" si="4"/>
        <v>0</v>
      </c>
      <c r="N49">
        <f t="shared" si="4"/>
        <v>0</v>
      </c>
      <c r="O49">
        <f t="shared" si="4"/>
        <v>1</v>
      </c>
      <c r="P49">
        <f t="shared" si="4"/>
        <v>0</v>
      </c>
    </row>
    <row r="50" spans="1:16" x14ac:dyDescent="0.35">
      <c r="A50" s="1">
        <v>37956</v>
      </c>
      <c r="B50">
        <v>2410</v>
      </c>
      <c r="C50">
        <f t="shared" si="3"/>
        <v>48</v>
      </c>
      <c r="D50">
        <f t="shared" si="1"/>
        <v>12</v>
      </c>
      <c r="E50">
        <f t="shared" si="4"/>
        <v>0</v>
      </c>
      <c r="F50">
        <f t="shared" si="4"/>
        <v>0</v>
      </c>
      <c r="G50">
        <f t="shared" si="4"/>
        <v>0</v>
      </c>
      <c r="H50">
        <f t="shared" si="4"/>
        <v>0</v>
      </c>
      <c r="I50">
        <f t="shared" si="4"/>
        <v>0</v>
      </c>
      <c r="J50">
        <f t="shared" si="4"/>
        <v>0</v>
      </c>
      <c r="K50">
        <f t="shared" si="4"/>
        <v>0</v>
      </c>
      <c r="L50">
        <f t="shared" si="4"/>
        <v>0</v>
      </c>
      <c r="M50">
        <f t="shared" si="4"/>
        <v>0</v>
      </c>
      <c r="N50">
        <f t="shared" si="4"/>
        <v>0</v>
      </c>
      <c r="O50">
        <f t="shared" si="4"/>
        <v>0</v>
      </c>
      <c r="P50">
        <f t="shared" si="4"/>
        <v>1</v>
      </c>
    </row>
    <row r="51" spans="1:16" x14ac:dyDescent="0.35">
      <c r="A51" s="1">
        <v>37987</v>
      </c>
      <c r="B51">
        <v>2430</v>
      </c>
      <c r="C51">
        <f t="shared" si="3"/>
        <v>49</v>
      </c>
      <c r="D51">
        <f t="shared" si="1"/>
        <v>1</v>
      </c>
      <c r="E51">
        <f t="shared" si="4"/>
        <v>1</v>
      </c>
      <c r="F51">
        <f t="shared" si="4"/>
        <v>0</v>
      </c>
      <c r="G51">
        <f t="shared" si="4"/>
        <v>0</v>
      </c>
      <c r="H51">
        <f t="shared" si="4"/>
        <v>0</v>
      </c>
      <c r="I51">
        <f t="shared" si="4"/>
        <v>0</v>
      </c>
      <c r="J51">
        <f t="shared" si="4"/>
        <v>0</v>
      </c>
      <c r="K51">
        <f t="shared" si="4"/>
        <v>0</v>
      </c>
      <c r="L51">
        <f t="shared" si="4"/>
        <v>0</v>
      </c>
      <c r="M51">
        <f t="shared" si="4"/>
        <v>0</v>
      </c>
      <c r="N51">
        <f t="shared" si="4"/>
        <v>0</v>
      </c>
      <c r="O51">
        <f t="shared" si="4"/>
        <v>0</v>
      </c>
      <c r="P51">
        <f t="shared" si="4"/>
        <v>0</v>
      </c>
    </row>
    <row r="52" spans="1:16" x14ac:dyDescent="0.35">
      <c r="A52" s="1">
        <v>38018</v>
      </c>
      <c r="B52">
        <v>2430</v>
      </c>
      <c r="C52">
        <f t="shared" si="3"/>
        <v>50</v>
      </c>
      <c r="D52">
        <f t="shared" si="1"/>
        <v>2</v>
      </c>
      <c r="E52">
        <f t="shared" si="4"/>
        <v>0</v>
      </c>
      <c r="F52">
        <f t="shared" si="4"/>
        <v>1</v>
      </c>
      <c r="G52">
        <f t="shared" si="4"/>
        <v>0</v>
      </c>
      <c r="H52">
        <f t="shared" si="4"/>
        <v>0</v>
      </c>
      <c r="I52">
        <f t="shared" si="4"/>
        <v>0</v>
      </c>
      <c r="J52">
        <f t="shared" si="4"/>
        <v>0</v>
      </c>
      <c r="K52">
        <f t="shared" si="4"/>
        <v>0</v>
      </c>
      <c r="L52">
        <f t="shared" si="4"/>
        <v>0</v>
      </c>
      <c r="M52">
        <f t="shared" si="4"/>
        <v>0</v>
      </c>
      <c r="N52">
        <f t="shared" si="4"/>
        <v>0</v>
      </c>
      <c r="O52">
        <f t="shared" si="4"/>
        <v>0</v>
      </c>
      <c r="P52">
        <f t="shared" si="4"/>
        <v>0</v>
      </c>
    </row>
    <row r="53" spans="1:16" x14ac:dyDescent="0.35">
      <c r="A53" s="1">
        <v>38047</v>
      </c>
      <c r="B53">
        <v>2910</v>
      </c>
      <c r="C53">
        <f t="shared" si="3"/>
        <v>51</v>
      </c>
      <c r="D53">
        <f t="shared" si="1"/>
        <v>3</v>
      </c>
      <c r="E53">
        <f t="shared" si="4"/>
        <v>0</v>
      </c>
      <c r="F53">
        <f t="shared" si="4"/>
        <v>0</v>
      </c>
      <c r="G53">
        <f t="shared" si="4"/>
        <v>1</v>
      </c>
      <c r="H53">
        <f t="shared" si="4"/>
        <v>0</v>
      </c>
      <c r="I53">
        <f t="shared" si="4"/>
        <v>0</v>
      </c>
      <c r="J53">
        <f t="shared" si="4"/>
        <v>0</v>
      </c>
      <c r="K53">
        <f t="shared" si="4"/>
        <v>0</v>
      </c>
      <c r="L53">
        <f t="shared" si="4"/>
        <v>0</v>
      </c>
      <c r="M53">
        <f t="shared" si="4"/>
        <v>0</v>
      </c>
      <c r="N53">
        <f t="shared" si="4"/>
        <v>0</v>
      </c>
      <c r="O53">
        <f t="shared" si="4"/>
        <v>0</v>
      </c>
      <c r="P53">
        <f t="shared" si="4"/>
        <v>0</v>
      </c>
    </row>
    <row r="54" spans="1:16" x14ac:dyDescent="0.35">
      <c r="A54" s="1">
        <v>38078</v>
      </c>
      <c r="B54">
        <v>2900</v>
      </c>
      <c r="C54">
        <f t="shared" si="3"/>
        <v>52</v>
      </c>
      <c r="D54">
        <f t="shared" si="1"/>
        <v>4</v>
      </c>
      <c r="E54">
        <f t="shared" si="4"/>
        <v>0</v>
      </c>
      <c r="F54">
        <f t="shared" si="4"/>
        <v>0</v>
      </c>
      <c r="G54">
        <f t="shared" si="4"/>
        <v>0</v>
      </c>
      <c r="H54">
        <f t="shared" si="4"/>
        <v>1</v>
      </c>
      <c r="I54">
        <f t="shared" si="4"/>
        <v>0</v>
      </c>
      <c r="J54">
        <f t="shared" si="4"/>
        <v>0</v>
      </c>
      <c r="K54">
        <f t="shared" si="4"/>
        <v>0</v>
      </c>
      <c r="L54">
        <f t="shared" si="4"/>
        <v>0</v>
      </c>
      <c r="M54">
        <f t="shared" si="4"/>
        <v>0</v>
      </c>
      <c r="N54">
        <f t="shared" si="4"/>
        <v>0</v>
      </c>
      <c r="O54">
        <f t="shared" si="4"/>
        <v>0</v>
      </c>
      <c r="P54">
        <f t="shared" si="4"/>
        <v>0</v>
      </c>
    </row>
    <row r="55" spans="1:16" x14ac:dyDescent="0.35">
      <c r="A55" s="1">
        <v>38108</v>
      </c>
      <c r="B55">
        <v>2830</v>
      </c>
      <c r="C55">
        <f t="shared" si="3"/>
        <v>53</v>
      </c>
      <c r="D55">
        <f t="shared" si="1"/>
        <v>5</v>
      </c>
      <c r="E55">
        <f t="shared" si="4"/>
        <v>0</v>
      </c>
      <c r="F55">
        <f t="shared" si="4"/>
        <v>0</v>
      </c>
      <c r="G55">
        <f t="shared" si="4"/>
        <v>0</v>
      </c>
      <c r="H55">
        <f t="shared" si="4"/>
        <v>0</v>
      </c>
      <c r="I55">
        <f t="shared" si="4"/>
        <v>1</v>
      </c>
      <c r="J55">
        <f t="shared" si="4"/>
        <v>0</v>
      </c>
      <c r="K55">
        <f t="shared" si="4"/>
        <v>0</v>
      </c>
      <c r="L55">
        <f t="shared" si="4"/>
        <v>0</v>
      </c>
      <c r="M55">
        <f t="shared" si="4"/>
        <v>0</v>
      </c>
      <c r="N55">
        <f t="shared" si="4"/>
        <v>0</v>
      </c>
      <c r="O55">
        <f t="shared" si="4"/>
        <v>0</v>
      </c>
      <c r="P55">
        <f t="shared" si="4"/>
        <v>0</v>
      </c>
    </row>
    <row r="56" spans="1:16" x14ac:dyDescent="0.35">
      <c r="A56" s="1">
        <v>38139</v>
      </c>
      <c r="B56">
        <v>3000</v>
      </c>
      <c r="C56">
        <f t="shared" si="3"/>
        <v>54</v>
      </c>
      <c r="D56">
        <f t="shared" si="1"/>
        <v>6</v>
      </c>
      <c r="E56">
        <f t="shared" si="4"/>
        <v>0</v>
      </c>
      <c r="F56">
        <f t="shared" si="4"/>
        <v>0</v>
      </c>
      <c r="G56">
        <f t="shared" si="4"/>
        <v>0</v>
      </c>
      <c r="H56">
        <f t="shared" si="4"/>
        <v>0</v>
      </c>
      <c r="I56">
        <f t="shared" si="4"/>
        <v>0</v>
      </c>
      <c r="J56">
        <f t="shared" si="4"/>
        <v>1</v>
      </c>
      <c r="K56">
        <f t="shared" si="4"/>
        <v>0</v>
      </c>
      <c r="L56">
        <f t="shared" si="4"/>
        <v>0</v>
      </c>
      <c r="M56">
        <f t="shared" si="4"/>
        <v>0</v>
      </c>
      <c r="N56">
        <f t="shared" si="4"/>
        <v>0</v>
      </c>
      <c r="O56">
        <f t="shared" si="4"/>
        <v>0</v>
      </c>
      <c r="P56">
        <f t="shared" si="4"/>
        <v>0</v>
      </c>
    </row>
    <row r="57" spans="1:16" x14ac:dyDescent="0.35">
      <c r="A57" s="1">
        <v>38169</v>
      </c>
      <c r="B57">
        <v>3250</v>
      </c>
      <c r="C57">
        <f t="shared" si="3"/>
        <v>55</v>
      </c>
      <c r="D57">
        <f t="shared" si="1"/>
        <v>7</v>
      </c>
      <c r="E57">
        <f t="shared" si="4"/>
        <v>0</v>
      </c>
      <c r="F57">
        <f t="shared" si="4"/>
        <v>0</v>
      </c>
      <c r="G57">
        <f t="shared" si="4"/>
        <v>0</v>
      </c>
      <c r="H57">
        <f t="shared" ref="G57:P82" si="5">IF($D57=H$1,1,0)</f>
        <v>0</v>
      </c>
      <c r="I57">
        <f t="shared" si="5"/>
        <v>0</v>
      </c>
      <c r="J57">
        <f t="shared" si="5"/>
        <v>0</v>
      </c>
      <c r="K57">
        <f t="shared" si="5"/>
        <v>1</v>
      </c>
      <c r="L57">
        <f t="shared" si="5"/>
        <v>0</v>
      </c>
      <c r="M57">
        <f t="shared" si="5"/>
        <v>0</v>
      </c>
      <c r="N57">
        <f t="shared" si="5"/>
        <v>0</v>
      </c>
      <c r="O57">
        <f t="shared" si="5"/>
        <v>0</v>
      </c>
      <c r="P57">
        <f t="shared" si="5"/>
        <v>0</v>
      </c>
    </row>
    <row r="58" spans="1:16" x14ac:dyDescent="0.35">
      <c r="A58" s="1">
        <v>38200</v>
      </c>
      <c r="B58">
        <v>3340</v>
      </c>
      <c r="C58">
        <f t="shared" si="3"/>
        <v>56</v>
      </c>
      <c r="D58">
        <f t="shared" si="1"/>
        <v>8</v>
      </c>
      <c r="E58">
        <f t="shared" ref="E58:F89" si="6">IF($D58=E$1,1,0)</f>
        <v>0</v>
      </c>
      <c r="F58">
        <f t="shared" si="6"/>
        <v>0</v>
      </c>
      <c r="G58">
        <f t="shared" si="5"/>
        <v>0</v>
      </c>
      <c r="H58">
        <f t="shared" si="5"/>
        <v>0</v>
      </c>
      <c r="I58">
        <f t="shared" si="5"/>
        <v>0</v>
      </c>
      <c r="J58">
        <f t="shared" si="5"/>
        <v>0</v>
      </c>
      <c r="K58">
        <f t="shared" si="5"/>
        <v>0</v>
      </c>
      <c r="L58">
        <f t="shared" si="5"/>
        <v>1</v>
      </c>
      <c r="M58">
        <f t="shared" si="5"/>
        <v>0</v>
      </c>
      <c r="N58">
        <f t="shared" si="5"/>
        <v>0</v>
      </c>
      <c r="O58">
        <f t="shared" si="5"/>
        <v>0</v>
      </c>
      <c r="P58">
        <f t="shared" si="5"/>
        <v>0</v>
      </c>
    </row>
    <row r="59" spans="1:16" x14ac:dyDescent="0.35">
      <c r="A59" s="1">
        <v>38231</v>
      </c>
      <c r="B59">
        <v>2920</v>
      </c>
      <c r="C59">
        <f t="shared" si="3"/>
        <v>57</v>
      </c>
      <c r="D59">
        <f t="shared" si="1"/>
        <v>9</v>
      </c>
      <c r="E59">
        <f t="shared" si="6"/>
        <v>0</v>
      </c>
      <c r="F59">
        <f t="shared" si="6"/>
        <v>0</v>
      </c>
      <c r="G59">
        <f t="shared" si="5"/>
        <v>0</v>
      </c>
      <c r="H59">
        <f t="shared" si="5"/>
        <v>0</v>
      </c>
      <c r="I59">
        <f t="shared" si="5"/>
        <v>0</v>
      </c>
      <c r="J59">
        <f t="shared" si="5"/>
        <v>0</v>
      </c>
      <c r="K59">
        <f t="shared" si="5"/>
        <v>0</v>
      </c>
      <c r="L59">
        <f t="shared" si="5"/>
        <v>0</v>
      </c>
      <c r="M59">
        <f t="shared" si="5"/>
        <v>1</v>
      </c>
      <c r="N59">
        <f t="shared" si="5"/>
        <v>0</v>
      </c>
      <c r="O59">
        <f t="shared" si="5"/>
        <v>0</v>
      </c>
      <c r="P59">
        <f t="shared" si="5"/>
        <v>0</v>
      </c>
    </row>
    <row r="60" spans="1:16" x14ac:dyDescent="0.35">
      <c r="A60" s="1">
        <v>38261</v>
      </c>
      <c r="B60">
        <v>2610</v>
      </c>
      <c r="C60">
        <f t="shared" si="3"/>
        <v>58</v>
      </c>
      <c r="D60">
        <f t="shared" si="1"/>
        <v>10</v>
      </c>
      <c r="E60">
        <f t="shared" si="6"/>
        <v>0</v>
      </c>
      <c r="F60">
        <f t="shared" si="6"/>
        <v>0</v>
      </c>
      <c r="G60">
        <f t="shared" si="5"/>
        <v>0</v>
      </c>
      <c r="H60">
        <f t="shared" si="5"/>
        <v>0</v>
      </c>
      <c r="I60">
        <f t="shared" si="5"/>
        <v>0</v>
      </c>
      <c r="J60">
        <f t="shared" si="5"/>
        <v>0</v>
      </c>
      <c r="K60">
        <f t="shared" si="5"/>
        <v>0</v>
      </c>
      <c r="L60">
        <f t="shared" si="5"/>
        <v>0</v>
      </c>
      <c r="M60">
        <f t="shared" si="5"/>
        <v>0</v>
      </c>
      <c r="N60">
        <f t="shared" si="5"/>
        <v>1</v>
      </c>
      <c r="O60">
        <f t="shared" si="5"/>
        <v>0</v>
      </c>
      <c r="P60">
        <f t="shared" si="5"/>
        <v>0</v>
      </c>
    </row>
    <row r="61" spans="1:16" x14ac:dyDescent="0.35">
      <c r="A61" s="1">
        <v>38292</v>
      </c>
      <c r="B61">
        <v>2240</v>
      </c>
      <c r="C61">
        <f t="shared" si="3"/>
        <v>59</v>
      </c>
      <c r="D61">
        <f t="shared" si="1"/>
        <v>11</v>
      </c>
      <c r="E61">
        <f t="shared" si="6"/>
        <v>0</v>
      </c>
      <c r="F61">
        <f t="shared" si="6"/>
        <v>0</v>
      </c>
      <c r="G61">
        <f t="shared" si="5"/>
        <v>0</v>
      </c>
      <c r="H61">
        <f t="shared" si="5"/>
        <v>0</v>
      </c>
      <c r="I61">
        <f t="shared" si="5"/>
        <v>0</v>
      </c>
      <c r="J61">
        <f t="shared" si="5"/>
        <v>0</v>
      </c>
      <c r="K61">
        <f t="shared" si="5"/>
        <v>0</v>
      </c>
      <c r="L61">
        <f t="shared" si="5"/>
        <v>0</v>
      </c>
      <c r="M61">
        <f t="shared" si="5"/>
        <v>0</v>
      </c>
      <c r="N61">
        <f t="shared" si="5"/>
        <v>0</v>
      </c>
      <c r="O61">
        <f t="shared" si="5"/>
        <v>1</v>
      </c>
      <c r="P61">
        <f t="shared" si="5"/>
        <v>0</v>
      </c>
    </row>
    <row r="62" spans="1:16" x14ac:dyDescent="0.35">
      <c r="A62" s="1">
        <v>38322</v>
      </c>
      <c r="B62">
        <v>2490</v>
      </c>
      <c r="C62">
        <f t="shared" si="3"/>
        <v>60</v>
      </c>
      <c r="D62">
        <f t="shared" si="1"/>
        <v>12</v>
      </c>
      <c r="E62">
        <f t="shared" si="6"/>
        <v>0</v>
      </c>
      <c r="F62">
        <f t="shared" si="6"/>
        <v>0</v>
      </c>
      <c r="G62">
        <f t="shared" si="5"/>
        <v>0</v>
      </c>
      <c r="H62">
        <f t="shared" si="5"/>
        <v>0</v>
      </c>
      <c r="I62">
        <f t="shared" si="5"/>
        <v>0</v>
      </c>
      <c r="J62">
        <f t="shared" si="5"/>
        <v>0</v>
      </c>
      <c r="K62">
        <f t="shared" si="5"/>
        <v>0</v>
      </c>
      <c r="L62">
        <f t="shared" si="5"/>
        <v>0</v>
      </c>
      <c r="M62">
        <f t="shared" si="5"/>
        <v>0</v>
      </c>
      <c r="N62">
        <f t="shared" si="5"/>
        <v>0</v>
      </c>
      <c r="O62">
        <f t="shared" si="5"/>
        <v>0</v>
      </c>
      <c r="P62">
        <f t="shared" si="5"/>
        <v>1</v>
      </c>
    </row>
    <row r="63" spans="1:16" x14ac:dyDescent="0.35">
      <c r="A63" s="1">
        <v>38353</v>
      </c>
      <c r="B63">
        <v>2530</v>
      </c>
      <c r="C63">
        <f t="shared" si="3"/>
        <v>61</v>
      </c>
      <c r="D63">
        <f t="shared" si="1"/>
        <v>1</v>
      </c>
      <c r="E63">
        <f t="shared" si="6"/>
        <v>1</v>
      </c>
      <c r="F63">
        <f t="shared" si="6"/>
        <v>0</v>
      </c>
      <c r="G63">
        <f t="shared" si="5"/>
        <v>0</v>
      </c>
      <c r="H63">
        <f t="shared" si="5"/>
        <v>0</v>
      </c>
      <c r="I63">
        <f t="shared" si="5"/>
        <v>0</v>
      </c>
      <c r="J63">
        <f t="shared" si="5"/>
        <v>0</v>
      </c>
      <c r="K63">
        <f t="shared" si="5"/>
        <v>0</v>
      </c>
      <c r="L63">
        <f t="shared" si="5"/>
        <v>0</v>
      </c>
      <c r="M63">
        <f t="shared" si="5"/>
        <v>0</v>
      </c>
      <c r="N63">
        <f t="shared" si="5"/>
        <v>0</v>
      </c>
      <c r="O63">
        <f t="shared" si="5"/>
        <v>0</v>
      </c>
      <c r="P63">
        <f t="shared" si="5"/>
        <v>0</v>
      </c>
    </row>
    <row r="64" spans="1:16" x14ac:dyDescent="0.35">
      <c r="A64" s="1">
        <v>38384</v>
      </c>
      <c r="B64">
        <v>2340</v>
      </c>
      <c r="C64">
        <f t="shared" si="3"/>
        <v>62</v>
      </c>
      <c r="D64">
        <f t="shared" si="1"/>
        <v>2</v>
      </c>
      <c r="E64">
        <f t="shared" si="6"/>
        <v>0</v>
      </c>
      <c r="F64">
        <f t="shared" si="6"/>
        <v>1</v>
      </c>
      <c r="G64">
        <f t="shared" si="5"/>
        <v>0</v>
      </c>
      <c r="H64">
        <f t="shared" si="5"/>
        <v>0</v>
      </c>
      <c r="I64">
        <f t="shared" si="5"/>
        <v>0</v>
      </c>
      <c r="J64">
        <f t="shared" si="5"/>
        <v>0</v>
      </c>
      <c r="K64">
        <f t="shared" si="5"/>
        <v>0</v>
      </c>
      <c r="L64">
        <f t="shared" si="5"/>
        <v>0</v>
      </c>
      <c r="M64">
        <f t="shared" si="5"/>
        <v>0</v>
      </c>
      <c r="N64">
        <f t="shared" si="5"/>
        <v>0</v>
      </c>
      <c r="O64">
        <f t="shared" si="5"/>
        <v>0</v>
      </c>
      <c r="P64">
        <f t="shared" si="5"/>
        <v>0</v>
      </c>
    </row>
    <row r="65" spans="1:16" x14ac:dyDescent="0.35">
      <c r="A65" s="1">
        <v>38412</v>
      </c>
      <c r="B65">
        <v>2900</v>
      </c>
      <c r="C65">
        <f t="shared" si="3"/>
        <v>63</v>
      </c>
      <c r="D65">
        <f t="shared" si="1"/>
        <v>3</v>
      </c>
      <c r="E65">
        <f t="shared" si="6"/>
        <v>0</v>
      </c>
      <c r="F65">
        <f t="shared" si="6"/>
        <v>0</v>
      </c>
      <c r="G65">
        <f t="shared" si="5"/>
        <v>1</v>
      </c>
      <c r="H65">
        <f t="shared" si="5"/>
        <v>0</v>
      </c>
      <c r="I65">
        <f t="shared" si="5"/>
        <v>0</v>
      </c>
      <c r="J65">
        <f t="shared" si="5"/>
        <v>0</v>
      </c>
      <c r="K65">
        <f t="shared" si="5"/>
        <v>0</v>
      </c>
      <c r="L65">
        <f t="shared" si="5"/>
        <v>0</v>
      </c>
      <c r="M65">
        <f t="shared" si="5"/>
        <v>0</v>
      </c>
      <c r="N65">
        <f t="shared" si="5"/>
        <v>0</v>
      </c>
      <c r="O65">
        <f t="shared" si="5"/>
        <v>0</v>
      </c>
      <c r="P65">
        <f t="shared" si="5"/>
        <v>0</v>
      </c>
    </row>
    <row r="66" spans="1:16" x14ac:dyDescent="0.35">
      <c r="A66" s="1">
        <v>38443</v>
      </c>
      <c r="B66">
        <v>2800</v>
      </c>
      <c r="C66">
        <f t="shared" si="3"/>
        <v>64</v>
      </c>
      <c r="D66">
        <f t="shared" si="1"/>
        <v>4</v>
      </c>
      <c r="E66">
        <f t="shared" si="6"/>
        <v>0</v>
      </c>
      <c r="F66">
        <f t="shared" si="6"/>
        <v>0</v>
      </c>
      <c r="G66">
        <f t="shared" si="5"/>
        <v>0</v>
      </c>
      <c r="H66">
        <f t="shared" si="5"/>
        <v>1</v>
      </c>
      <c r="I66">
        <f t="shared" si="5"/>
        <v>0</v>
      </c>
      <c r="J66">
        <f t="shared" si="5"/>
        <v>0</v>
      </c>
      <c r="K66">
        <f t="shared" si="5"/>
        <v>0</v>
      </c>
      <c r="L66">
        <f t="shared" si="5"/>
        <v>0</v>
      </c>
      <c r="M66">
        <f t="shared" si="5"/>
        <v>0</v>
      </c>
      <c r="N66">
        <f t="shared" si="5"/>
        <v>0</v>
      </c>
      <c r="O66">
        <f t="shared" si="5"/>
        <v>0</v>
      </c>
      <c r="P66">
        <f t="shared" si="5"/>
        <v>0</v>
      </c>
    </row>
    <row r="67" spans="1:16" x14ac:dyDescent="0.35">
      <c r="A67" s="1">
        <v>38473</v>
      </c>
      <c r="B67">
        <v>2890</v>
      </c>
      <c r="C67">
        <f t="shared" si="3"/>
        <v>65</v>
      </c>
      <c r="D67">
        <f t="shared" si="1"/>
        <v>5</v>
      </c>
      <c r="E67">
        <f t="shared" si="6"/>
        <v>0</v>
      </c>
      <c r="F67">
        <f t="shared" si="6"/>
        <v>0</v>
      </c>
      <c r="G67">
        <f t="shared" si="5"/>
        <v>0</v>
      </c>
      <c r="H67">
        <f t="shared" si="5"/>
        <v>0</v>
      </c>
      <c r="I67">
        <f t="shared" si="5"/>
        <v>1</v>
      </c>
      <c r="J67">
        <f t="shared" si="5"/>
        <v>0</v>
      </c>
      <c r="K67">
        <f t="shared" si="5"/>
        <v>0</v>
      </c>
      <c r="L67">
        <f t="shared" si="5"/>
        <v>0</v>
      </c>
      <c r="M67">
        <f t="shared" si="5"/>
        <v>0</v>
      </c>
      <c r="N67">
        <f t="shared" si="5"/>
        <v>0</v>
      </c>
      <c r="O67">
        <f t="shared" si="5"/>
        <v>0</v>
      </c>
      <c r="P67">
        <f t="shared" si="5"/>
        <v>0</v>
      </c>
    </row>
    <row r="68" spans="1:16" x14ac:dyDescent="0.35">
      <c r="A68" s="1">
        <v>38504</v>
      </c>
      <c r="B68">
        <v>3250</v>
      </c>
      <c r="C68">
        <f t="shared" si="3"/>
        <v>66</v>
      </c>
      <c r="D68">
        <f t="shared" ref="D68:D131" si="7">MONTH(A68)</f>
        <v>6</v>
      </c>
      <c r="E68">
        <f t="shared" si="6"/>
        <v>0</v>
      </c>
      <c r="F68">
        <f t="shared" si="6"/>
        <v>0</v>
      </c>
      <c r="G68">
        <f t="shared" si="5"/>
        <v>0</v>
      </c>
      <c r="H68">
        <f t="shared" si="5"/>
        <v>0</v>
      </c>
      <c r="I68">
        <f t="shared" si="5"/>
        <v>0</v>
      </c>
      <c r="J68">
        <f t="shared" si="5"/>
        <v>1</v>
      </c>
      <c r="K68">
        <f t="shared" si="5"/>
        <v>0</v>
      </c>
      <c r="L68">
        <f t="shared" si="5"/>
        <v>0</v>
      </c>
      <c r="M68">
        <f t="shared" si="5"/>
        <v>0</v>
      </c>
      <c r="N68">
        <f t="shared" si="5"/>
        <v>0</v>
      </c>
      <c r="O68">
        <f t="shared" si="5"/>
        <v>0</v>
      </c>
      <c r="P68">
        <f t="shared" si="5"/>
        <v>0</v>
      </c>
    </row>
    <row r="69" spans="1:16" x14ac:dyDescent="0.35">
      <c r="A69" s="1">
        <v>38534</v>
      </c>
      <c r="B69">
        <v>3700</v>
      </c>
      <c r="C69">
        <f t="shared" ref="C69:C132" si="8">C68+1</f>
        <v>67</v>
      </c>
      <c r="D69">
        <f t="shared" si="7"/>
        <v>7</v>
      </c>
      <c r="E69">
        <f t="shared" si="6"/>
        <v>0</v>
      </c>
      <c r="F69">
        <f t="shared" si="6"/>
        <v>0</v>
      </c>
      <c r="G69">
        <f t="shared" si="5"/>
        <v>0</v>
      </c>
      <c r="H69">
        <f t="shared" si="5"/>
        <v>0</v>
      </c>
      <c r="I69">
        <f t="shared" si="5"/>
        <v>0</v>
      </c>
      <c r="J69">
        <f t="shared" si="5"/>
        <v>0</v>
      </c>
      <c r="K69">
        <f t="shared" si="5"/>
        <v>1</v>
      </c>
      <c r="L69">
        <f t="shared" si="5"/>
        <v>0</v>
      </c>
      <c r="M69">
        <f t="shared" si="5"/>
        <v>0</v>
      </c>
      <c r="N69">
        <f t="shared" si="5"/>
        <v>0</v>
      </c>
      <c r="O69">
        <f t="shared" si="5"/>
        <v>0</v>
      </c>
      <c r="P69">
        <f t="shared" si="5"/>
        <v>0</v>
      </c>
    </row>
    <row r="70" spans="1:16" x14ac:dyDescent="0.35">
      <c r="A70" s="1">
        <v>38565</v>
      </c>
      <c r="B70">
        <v>3600</v>
      </c>
      <c r="C70">
        <f t="shared" si="8"/>
        <v>68</v>
      </c>
      <c r="D70">
        <f t="shared" si="7"/>
        <v>8</v>
      </c>
      <c r="E70">
        <f t="shared" si="6"/>
        <v>0</v>
      </c>
      <c r="F70">
        <f t="shared" si="6"/>
        <v>0</v>
      </c>
      <c r="G70">
        <f t="shared" si="5"/>
        <v>0</v>
      </c>
      <c r="H70">
        <f t="shared" si="5"/>
        <v>0</v>
      </c>
      <c r="I70">
        <f t="shared" si="5"/>
        <v>0</v>
      </c>
      <c r="J70">
        <f t="shared" si="5"/>
        <v>0</v>
      </c>
      <c r="K70">
        <f t="shared" si="5"/>
        <v>0</v>
      </c>
      <c r="L70">
        <f t="shared" si="5"/>
        <v>1</v>
      </c>
      <c r="M70">
        <f t="shared" si="5"/>
        <v>0</v>
      </c>
      <c r="N70">
        <f t="shared" si="5"/>
        <v>0</v>
      </c>
      <c r="O70">
        <f t="shared" si="5"/>
        <v>0</v>
      </c>
      <c r="P70">
        <f t="shared" si="5"/>
        <v>0</v>
      </c>
    </row>
    <row r="71" spans="1:16" x14ac:dyDescent="0.35">
      <c r="A71" s="1">
        <v>38596</v>
      </c>
      <c r="B71">
        <v>3190</v>
      </c>
      <c r="C71">
        <f t="shared" si="8"/>
        <v>69</v>
      </c>
      <c r="D71">
        <f t="shared" si="7"/>
        <v>9</v>
      </c>
      <c r="E71">
        <f t="shared" si="6"/>
        <v>0</v>
      </c>
      <c r="F71">
        <f t="shared" si="6"/>
        <v>0</v>
      </c>
      <c r="G71">
        <f t="shared" si="5"/>
        <v>0</v>
      </c>
      <c r="H71">
        <f t="shared" si="5"/>
        <v>0</v>
      </c>
      <c r="I71">
        <f t="shared" si="5"/>
        <v>0</v>
      </c>
      <c r="J71">
        <f t="shared" si="5"/>
        <v>0</v>
      </c>
      <c r="K71">
        <f t="shared" si="5"/>
        <v>0</v>
      </c>
      <c r="L71">
        <f t="shared" si="5"/>
        <v>0</v>
      </c>
      <c r="M71">
        <f t="shared" si="5"/>
        <v>1</v>
      </c>
      <c r="N71">
        <f t="shared" si="5"/>
        <v>0</v>
      </c>
      <c r="O71">
        <f t="shared" si="5"/>
        <v>0</v>
      </c>
      <c r="P71">
        <f t="shared" si="5"/>
        <v>0</v>
      </c>
    </row>
    <row r="72" spans="1:16" x14ac:dyDescent="0.35">
      <c r="A72" s="1">
        <v>38626</v>
      </c>
      <c r="B72">
        <v>2830</v>
      </c>
      <c r="C72">
        <f t="shared" si="8"/>
        <v>70</v>
      </c>
      <c r="D72">
        <f t="shared" si="7"/>
        <v>10</v>
      </c>
      <c r="E72">
        <f t="shared" si="6"/>
        <v>0</v>
      </c>
      <c r="F72">
        <f t="shared" si="6"/>
        <v>0</v>
      </c>
      <c r="G72">
        <f t="shared" si="5"/>
        <v>0</v>
      </c>
      <c r="H72">
        <f t="shared" si="5"/>
        <v>0</v>
      </c>
      <c r="I72">
        <f t="shared" si="5"/>
        <v>0</v>
      </c>
      <c r="J72">
        <f t="shared" si="5"/>
        <v>0</v>
      </c>
      <c r="K72">
        <f t="shared" si="5"/>
        <v>0</v>
      </c>
      <c r="L72">
        <f t="shared" si="5"/>
        <v>0</v>
      </c>
      <c r="M72">
        <f t="shared" si="5"/>
        <v>0</v>
      </c>
      <c r="N72">
        <f t="shared" si="5"/>
        <v>1</v>
      </c>
      <c r="O72">
        <f t="shared" si="5"/>
        <v>0</v>
      </c>
      <c r="P72">
        <f t="shared" si="5"/>
        <v>0</v>
      </c>
    </row>
    <row r="73" spans="1:16" x14ac:dyDescent="0.35">
      <c r="A73" s="1">
        <v>38657</v>
      </c>
      <c r="B73">
        <v>2520</v>
      </c>
      <c r="C73">
        <f t="shared" si="8"/>
        <v>71</v>
      </c>
      <c r="D73">
        <f t="shared" si="7"/>
        <v>11</v>
      </c>
      <c r="E73">
        <f t="shared" si="6"/>
        <v>0</v>
      </c>
      <c r="F73">
        <f t="shared" si="6"/>
        <v>0</v>
      </c>
      <c r="G73">
        <f t="shared" si="5"/>
        <v>0</v>
      </c>
      <c r="H73">
        <f t="shared" si="5"/>
        <v>0</v>
      </c>
      <c r="I73">
        <f t="shared" si="5"/>
        <v>0</v>
      </c>
      <c r="J73">
        <f t="shared" si="5"/>
        <v>0</v>
      </c>
      <c r="K73">
        <f t="shared" si="5"/>
        <v>0</v>
      </c>
      <c r="L73">
        <f t="shared" si="5"/>
        <v>0</v>
      </c>
      <c r="M73">
        <f t="shared" si="5"/>
        <v>0</v>
      </c>
      <c r="N73">
        <f t="shared" si="5"/>
        <v>0</v>
      </c>
      <c r="O73">
        <f t="shared" si="5"/>
        <v>1</v>
      </c>
      <c r="P73">
        <f t="shared" si="5"/>
        <v>0</v>
      </c>
    </row>
    <row r="74" spans="1:16" x14ac:dyDescent="0.35">
      <c r="A74" s="1">
        <v>38687</v>
      </c>
      <c r="B74">
        <v>2830</v>
      </c>
      <c r="C74">
        <f t="shared" si="8"/>
        <v>72</v>
      </c>
      <c r="D74">
        <f t="shared" si="7"/>
        <v>12</v>
      </c>
      <c r="E74">
        <f t="shared" si="6"/>
        <v>0</v>
      </c>
      <c r="F74">
        <f t="shared" si="6"/>
        <v>0</v>
      </c>
      <c r="G74">
        <f t="shared" si="5"/>
        <v>0</v>
      </c>
      <c r="H74">
        <f t="shared" si="5"/>
        <v>0</v>
      </c>
      <c r="I74">
        <f t="shared" si="5"/>
        <v>0</v>
      </c>
      <c r="J74">
        <f t="shared" si="5"/>
        <v>0</v>
      </c>
      <c r="K74">
        <f t="shared" si="5"/>
        <v>0</v>
      </c>
      <c r="L74">
        <f t="shared" si="5"/>
        <v>0</v>
      </c>
      <c r="M74">
        <f t="shared" si="5"/>
        <v>0</v>
      </c>
      <c r="N74">
        <f t="shared" si="5"/>
        <v>0</v>
      </c>
      <c r="O74">
        <f t="shared" si="5"/>
        <v>0</v>
      </c>
      <c r="P74">
        <f t="shared" si="5"/>
        <v>1</v>
      </c>
    </row>
    <row r="75" spans="1:16" x14ac:dyDescent="0.35">
      <c r="A75" s="1">
        <v>38718</v>
      </c>
      <c r="B75">
        <v>2980</v>
      </c>
      <c r="C75">
        <f t="shared" si="8"/>
        <v>73</v>
      </c>
      <c r="D75">
        <f t="shared" si="7"/>
        <v>1</v>
      </c>
      <c r="E75">
        <f t="shared" si="6"/>
        <v>1</v>
      </c>
      <c r="F75">
        <f t="shared" si="6"/>
        <v>0</v>
      </c>
      <c r="G75">
        <f t="shared" si="5"/>
        <v>0</v>
      </c>
      <c r="H75">
        <f t="shared" si="5"/>
        <v>0</v>
      </c>
      <c r="I75">
        <f t="shared" si="5"/>
        <v>0</v>
      </c>
      <c r="J75">
        <f t="shared" si="5"/>
        <v>0</v>
      </c>
      <c r="K75">
        <f t="shared" si="5"/>
        <v>0</v>
      </c>
      <c r="L75">
        <f t="shared" si="5"/>
        <v>0</v>
      </c>
      <c r="M75">
        <f t="shared" si="5"/>
        <v>0</v>
      </c>
      <c r="N75">
        <f t="shared" si="5"/>
        <v>0</v>
      </c>
      <c r="O75">
        <f t="shared" si="5"/>
        <v>0</v>
      </c>
      <c r="P75">
        <f t="shared" si="5"/>
        <v>0</v>
      </c>
    </row>
    <row r="76" spans="1:16" x14ac:dyDescent="0.35">
      <c r="A76" s="1">
        <v>38749</v>
      </c>
      <c r="B76">
        <v>2880</v>
      </c>
      <c r="C76">
        <f t="shared" si="8"/>
        <v>74</v>
      </c>
      <c r="D76">
        <f t="shared" si="7"/>
        <v>2</v>
      </c>
      <c r="E76">
        <f t="shared" si="6"/>
        <v>0</v>
      </c>
      <c r="F76">
        <f t="shared" si="6"/>
        <v>1</v>
      </c>
      <c r="G76">
        <f t="shared" si="5"/>
        <v>0</v>
      </c>
      <c r="H76">
        <f t="shared" si="5"/>
        <v>0</v>
      </c>
      <c r="I76">
        <f t="shared" si="5"/>
        <v>0</v>
      </c>
      <c r="J76">
        <f t="shared" si="5"/>
        <v>0</v>
      </c>
      <c r="K76">
        <f t="shared" si="5"/>
        <v>0</v>
      </c>
      <c r="L76">
        <f t="shared" si="5"/>
        <v>0</v>
      </c>
      <c r="M76">
        <f t="shared" si="5"/>
        <v>0</v>
      </c>
      <c r="N76">
        <f t="shared" si="5"/>
        <v>0</v>
      </c>
      <c r="O76">
        <f t="shared" si="5"/>
        <v>0</v>
      </c>
      <c r="P76">
        <f t="shared" si="5"/>
        <v>0</v>
      </c>
    </row>
    <row r="77" spans="1:16" x14ac:dyDescent="0.35">
      <c r="A77" s="1">
        <v>38777</v>
      </c>
      <c r="B77">
        <v>3280</v>
      </c>
      <c r="C77">
        <f t="shared" si="8"/>
        <v>75</v>
      </c>
      <c r="D77">
        <f t="shared" si="7"/>
        <v>3</v>
      </c>
      <c r="E77">
        <f t="shared" si="6"/>
        <v>0</v>
      </c>
      <c r="F77">
        <f t="shared" si="6"/>
        <v>0</v>
      </c>
      <c r="G77">
        <f t="shared" si="5"/>
        <v>1</v>
      </c>
      <c r="H77">
        <f t="shared" si="5"/>
        <v>0</v>
      </c>
      <c r="I77">
        <f t="shared" si="5"/>
        <v>0</v>
      </c>
      <c r="J77">
        <f t="shared" si="5"/>
        <v>0</v>
      </c>
      <c r="K77">
        <f t="shared" si="5"/>
        <v>0</v>
      </c>
      <c r="L77">
        <f t="shared" si="5"/>
        <v>0</v>
      </c>
      <c r="M77">
        <f t="shared" si="5"/>
        <v>0</v>
      </c>
      <c r="N77">
        <f t="shared" si="5"/>
        <v>0</v>
      </c>
      <c r="O77">
        <f t="shared" si="5"/>
        <v>0</v>
      </c>
      <c r="P77">
        <f t="shared" si="5"/>
        <v>0</v>
      </c>
    </row>
    <row r="78" spans="1:16" x14ac:dyDescent="0.35">
      <c r="A78" s="1">
        <v>38808</v>
      </c>
      <c r="B78">
        <v>3310</v>
      </c>
      <c r="C78">
        <f t="shared" si="8"/>
        <v>76</v>
      </c>
      <c r="D78">
        <f t="shared" si="7"/>
        <v>4</v>
      </c>
      <c r="E78">
        <f t="shared" si="6"/>
        <v>0</v>
      </c>
      <c r="F78">
        <f t="shared" si="6"/>
        <v>0</v>
      </c>
      <c r="G78">
        <f t="shared" si="5"/>
        <v>0</v>
      </c>
      <c r="H78">
        <f t="shared" si="5"/>
        <v>1</v>
      </c>
      <c r="I78">
        <f t="shared" si="5"/>
        <v>0</v>
      </c>
      <c r="J78">
        <f t="shared" si="5"/>
        <v>0</v>
      </c>
      <c r="K78">
        <f t="shared" si="5"/>
        <v>0</v>
      </c>
      <c r="L78">
        <f t="shared" si="5"/>
        <v>0</v>
      </c>
      <c r="M78">
        <f t="shared" si="5"/>
        <v>0</v>
      </c>
      <c r="N78">
        <f t="shared" si="5"/>
        <v>0</v>
      </c>
      <c r="O78">
        <f t="shared" si="5"/>
        <v>0</v>
      </c>
      <c r="P78">
        <f t="shared" si="5"/>
        <v>0</v>
      </c>
    </row>
    <row r="79" spans="1:16" x14ac:dyDescent="0.35">
      <c r="A79" s="1">
        <v>38838</v>
      </c>
      <c r="B79">
        <v>3320</v>
      </c>
      <c r="C79">
        <f t="shared" si="8"/>
        <v>77</v>
      </c>
      <c r="D79">
        <f t="shared" si="7"/>
        <v>5</v>
      </c>
      <c r="E79">
        <f t="shared" si="6"/>
        <v>0</v>
      </c>
      <c r="F79">
        <f t="shared" si="6"/>
        <v>0</v>
      </c>
      <c r="G79">
        <f t="shared" si="5"/>
        <v>0</v>
      </c>
      <c r="H79">
        <f t="shared" si="5"/>
        <v>0</v>
      </c>
      <c r="I79">
        <f t="shared" si="5"/>
        <v>1</v>
      </c>
      <c r="J79">
        <f t="shared" si="5"/>
        <v>0</v>
      </c>
      <c r="K79">
        <f t="shared" si="5"/>
        <v>0</v>
      </c>
      <c r="L79">
        <f t="shared" si="5"/>
        <v>0</v>
      </c>
      <c r="M79">
        <f t="shared" si="5"/>
        <v>0</v>
      </c>
      <c r="N79">
        <f t="shared" si="5"/>
        <v>0</v>
      </c>
      <c r="O79">
        <f t="shared" si="5"/>
        <v>0</v>
      </c>
      <c r="P79">
        <f t="shared" si="5"/>
        <v>0</v>
      </c>
    </row>
    <row r="80" spans="1:16" x14ac:dyDescent="0.35">
      <c r="A80" s="1">
        <v>38869</v>
      </c>
      <c r="B80">
        <v>3860</v>
      </c>
      <c r="C80">
        <f t="shared" si="8"/>
        <v>78</v>
      </c>
      <c r="D80">
        <f t="shared" si="7"/>
        <v>6</v>
      </c>
      <c r="E80">
        <f t="shared" si="6"/>
        <v>0</v>
      </c>
      <c r="F80">
        <f t="shared" si="6"/>
        <v>0</v>
      </c>
      <c r="G80">
        <f t="shared" si="5"/>
        <v>0</v>
      </c>
      <c r="H80">
        <f t="shared" si="5"/>
        <v>0</v>
      </c>
      <c r="I80">
        <f t="shared" si="5"/>
        <v>0</v>
      </c>
      <c r="J80">
        <f t="shared" si="5"/>
        <v>1</v>
      </c>
      <c r="K80">
        <f t="shared" si="5"/>
        <v>0</v>
      </c>
      <c r="L80">
        <f t="shared" si="5"/>
        <v>0</v>
      </c>
      <c r="M80">
        <f t="shared" si="5"/>
        <v>0</v>
      </c>
      <c r="N80">
        <f t="shared" si="5"/>
        <v>0</v>
      </c>
      <c r="O80">
        <f t="shared" si="5"/>
        <v>0</v>
      </c>
      <c r="P80">
        <f t="shared" si="5"/>
        <v>0</v>
      </c>
    </row>
    <row r="81" spans="1:16" x14ac:dyDescent="0.35">
      <c r="A81" s="1">
        <v>38899</v>
      </c>
      <c r="B81">
        <v>4450</v>
      </c>
      <c r="C81">
        <f t="shared" si="8"/>
        <v>79</v>
      </c>
      <c r="D81">
        <f t="shared" si="7"/>
        <v>7</v>
      </c>
      <c r="E81">
        <f t="shared" si="6"/>
        <v>0</v>
      </c>
      <c r="F81">
        <f t="shared" si="6"/>
        <v>0</v>
      </c>
      <c r="G81">
        <f t="shared" si="5"/>
        <v>0</v>
      </c>
      <c r="H81">
        <f t="shared" si="5"/>
        <v>0</v>
      </c>
      <c r="I81">
        <f t="shared" si="5"/>
        <v>0</v>
      </c>
      <c r="J81">
        <f t="shared" si="5"/>
        <v>0</v>
      </c>
      <c r="K81">
        <f t="shared" si="5"/>
        <v>1</v>
      </c>
      <c r="L81">
        <f t="shared" si="5"/>
        <v>0</v>
      </c>
      <c r="M81">
        <f t="shared" si="5"/>
        <v>0</v>
      </c>
      <c r="N81">
        <f t="shared" si="5"/>
        <v>0</v>
      </c>
      <c r="O81">
        <f t="shared" si="5"/>
        <v>0</v>
      </c>
      <c r="P81">
        <f t="shared" si="5"/>
        <v>0</v>
      </c>
    </row>
    <row r="82" spans="1:16" x14ac:dyDescent="0.35">
      <c r="A82" s="1">
        <v>38930</v>
      </c>
      <c r="B82">
        <v>4240</v>
      </c>
      <c r="C82">
        <f t="shared" si="8"/>
        <v>80</v>
      </c>
      <c r="D82">
        <f t="shared" si="7"/>
        <v>8</v>
      </c>
      <c r="E82">
        <f t="shared" si="6"/>
        <v>0</v>
      </c>
      <c r="F82">
        <f t="shared" si="6"/>
        <v>0</v>
      </c>
      <c r="G82">
        <f t="shared" si="5"/>
        <v>0</v>
      </c>
      <c r="H82">
        <f t="shared" si="5"/>
        <v>0</v>
      </c>
      <c r="I82">
        <f t="shared" si="5"/>
        <v>0</v>
      </c>
      <c r="J82">
        <f t="shared" si="5"/>
        <v>0</v>
      </c>
      <c r="K82">
        <f t="shared" si="5"/>
        <v>0</v>
      </c>
      <c r="L82">
        <f t="shared" si="5"/>
        <v>1</v>
      </c>
      <c r="M82">
        <f t="shared" ref="G82:P108" si="9">IF($D82=M$1,1,0)</f>
        <v>0</v>
      </c>
      <c r="N82">
        <f t="shared" si="9"/>
        <v>0</v>
      </c>
      <c r="O82">
        <f t="shared" si="9"/>
        <v>0</v>
      </c>
      <c r="P82">
        <f t="shared" si="9"/>
        <v>0</v>
      </c>
    </row>
    <row r="83" spans="1:16" x14ac:dyDescent="0.35">
      <c r="A83" s="1">
        <v>38961</v>
      </c>
      <c r="B83">
        <v>3820</v>
      </c>
      <c r="C83">
        <f t="shared" si="8"/>
        <v>81</v>
      </c>
      <c r="D83">
        <f t="shared" si="7"/>
        <v>9</v>
      </c>
      <c r="E83">
        <f t="shared" si="6"/>
        <v>0</v>
      </c>
      <c r="F83">
        <f t="shared" si="6"/>
        <v>0</v>
      </c>
      <c r="G83">
        <f t="shared" si="9"/>
        <v>0</v>
      </c>
      <c r="H83">
        <f t="shared" si="9"/>
        <v>0</v>
      </c>
      <c r="I83">
        <f t="shared" si="9"/>
        <v>0</v>
      </c>
      <c r="J83">
        <f t="shared" si="9"/>
        <v>0</v>
      </c>
      <c r="K83">
        <f t="shared" si="9"/>
        <v>0</v>
      </c>
      <c r="L83">
        <f t="shared" si="9"/>
        <v>0</v>
      </c>
      <c r="M83">
        <f t="shared" si="9"/>
        <v>1</v>
      </c>
      <c r="N83">
        <f t="shared" si="9"/>
        <v>0</v>
      </c>
      <c r="O83">
        <f t="shared" si="9"/>
        <v>0</v>
      </c>
      <c r="P83">
        <f t="shared" si="9"/>
        <v>0</v>
      </c>
    </row>
    <row r="84" spans="1:16" x14ac:dyDescent="0.35">
      <c r="A84" s="1">
        <v>38991</v>
      </c>
      <c r="B84">
        <v>3370</v>
      </c>
      <c r="C84">
        <f t="shared" si="8"/>
        <v>82</v>
      </c>
      <c r="D84">
        <f t="shared" si="7"/>
        <v>10</v>
      </c>
      <c r="E84">
        <f t="shared" si="6"/>
        <v>0</v>
      </c>
      <c r="F84">
        <f t="shared" si="6"/>
        <v>0</v>
      </c>
      <c r="G84">
        <f t="shared" si="9"/>
        <v>0</v>
      </c>
      <c r="H84">
        <f t="shared" si="9"/>
        <v>0</v>
      </c>
      <c r="I84">
        <f t="shared" si="9"/>
        <v>0</v>
      </c>
      <c r="J84">
        <f t="shared" si="9"/>
        <v>0</v>
      </c>
      <c r="K84">
        <f t="shared" si="9"/>
        <v>0</v>
      </c>
      <c r="L84">
        <f t="shared" si="9"/>
        <v>0</v>
      </c>
      <c r="M84">
        <f t="shared" si="9"/>
        <v>0</v>
      </c>
      <c r="N84">
        <f t="shared" si="9"/>
        <v>1</v>
      </c>
      <c r="O84">
        <f t="shared" si="9"/>
        <v>0</v>
      </c>
      <c r="P84">
        <f t="shared" si="9"/>
        <v>0</v>
      </c>
    </row>
    <row r="85" spans="1:16" x14ac:dyDescent="0.35">
      <c r="A85" s="1">
        <v>39022</v>
      </c>
      <c r="B85">
        <v>2920</v>
      </c>
      <c r="C85">
        <f t="shared" si="8"/>
        <v>83</v>
      </c>
      <c r="D85">
        <f t="shared" si="7"/>
        <v>11</v>
      </c>
      <c r="E85">
        <f t="shared" si="6"/>
        <v>0</v>
      </c>
      <c r="F85">
        <f t="shared" si="6"/>
        <v>0</v>
      </c>
      <c r="G85">
        <f t="shared" si="9"/>
        <v>0</v>
      </c>
      <c r="H85">
        <f t="shared" si="9"/>
        <v>0</v>
      </c>
      <c r="I85">
        <f t="shared" si="9"/>
        <v>0</v>
      </c>
      <c r="J85">
        <f t="shared" si="9"/>
        <v>0</v>
      </c>
      <c r="K85">
        <f t="shared" si="9"/>
        <v>0</v>
      </c>
      <c r="L85">
        <f t="shared" si="9"/>
        <v>0</v>
      </c>
      <c r="M85">
        <f t="shared" si="9"/>
        <v>0</v>
      </c>
      <c r="N85">
        <f t="shared" si="9"/>
        <v>0</v>
      </c>
      <c r="O85">
        <f t="shared" si="9"/>
        <v>1</v>
      </c>
      <c r="P85">
        <f t="shared" si="9"/>
        <v>0</v>
      </c>
    </row>
    <row r="86" spans="1:16" x14ac:dyDescent="0.35">
      <c r="A86" s="1">
        <v>39052</v>
      </c>
      <c r="B86">
        <v>3420</v>
      </c>
      <c r="C86">
        <f t="shared" si="8"/>
        <v>84</v>
      </c>
      <c r="D86">
        <f t="shared" si="7"/>
        <v>12</v>
      </c>
      <c r="E86">
        <f t="shared" si="6"/>
        <v>0</v>
      </c>
      <c r="F86">
        <f t="shared" si="6"/>
        <v>0</v>
      </c>
      <c r="G86">
        <f t="shared" si="9"/>
        <v>0</v>
      </c>
      <c r="H86">
        <f t="shared" si="9"/>
        <v>0</v>
      </c>
      <c r="I86">
        <f t="shared" si="9"/>
        <v>0</v>
      </c>
      <c r="J86">
        <f t="shared" si="9"/>
        <v>0</v>
      </c>
      <c r="K86">
        <f t="shared" si="9"/>
        <v>0</v>
      </c>
      <c r="L86">
        <f t="shared" si="9"/>
        <v>0</v>
      </c>
      <c r="M86">
        <f t="shared" si="9"/>
        <v>0</v>
      </c>
      <c r="N86">
        <f t="shared" si="9"/>
        <v>0</v>
      </c>
      <c r="O86">
        <f t="shared" si="9"/>
        <v>0</v>
      </c>
      <c r="P86">
        <f t="shared" si="9"/>
        <v>1</v>
      </c>
    </row>
    <row r="87" spans="1:16" x14ac:dyDescent="0.35">
      <c r="A87" s="1">
        <v>39083</v>
      </c>
      <c r="B87">
        <v>3490</v>
      </c>
      <c r="C87">
        <f t="shared" si="8"/>
        <v>85</v>
      </c>
      <c r="D87">
        <f t="shared" si="7"/>
        <v>1</v>
      </c>
      <c r="E87">
        <f t="shared" si="6"/>
        <v>1</v>
      </c>
      <c r="F87">
        <f t="shared" si="6"/>
        <v>0</v>
      </c>
      <c r="G87">
        <f t="shared" si="9"/>
        <v>0</v>
      </c>
      <c r="H87">
        <f t="shared" si="9"/>
        <v>0</v>
      </c>
      <c r="I87">
        <f t="shared" si="9"/>
        <v>0</v>
      </c>
      <c r="J87">
        <f t="shared" si="9"/>
        <v>0</v>
      </c>
      <c r="K87">
        <f t="shared" si="9"/>
        <v>0</v>
      </c>
      <c r="L87">
        <f t="shared" si="9"/>
        <v>0</v>
      </c>
      <c r="M87">
        <f t="shared" si="9"/>
        <v>0</v>
      </c>
      <c r="N87">
        <f t="shared" si="9"/>
        <v>0</v>
      </c>
      <c r="O87">
        <f t="shared" si="9"/>
        <v>0</v>
      </c>
      <c r="P87">
        <f t="shared" si="9"/>
        <v>0</v>
      </c>
    </row>
    <row r="88" spans="1:16" x14ac:dyDescent="0.35">
      <c r="A88" s="1">
        <v>39114</v>
      </c>
      <c r="B88">
        <v>3400</v>
      </c>
      <c r="C88">
        <f t="shared" si="8"/>
        <v>86</v>
      </c>
      <c r="D88">
        <f t="shared" si="7"/>
        <v>2</v>
      </c>
      <c r="E88">
        <f t="shared" si="6"/>
        <v>0</v>
      </c>
      <c r="F88">
        <f t="shared" si="6"/>
        <v>1</v>
      </c>
      <c r="G88">
        <f t="shared" si="9"/>
        <v>0</v>
      </c>
      <c r="H88">
        <f t="shared" si="9"/>
        <v>0</v>
      </c>
      <c r="I88">
        <f t="shared" si="9"/>
        <v>0</v>
      </c>
      <c r="J88">
        <f t="shared" si="9"/>
        <v>0</v>
      </c>
      <c r="K88">
        <f t="shared" si="9"/>
        <v>0</v>
      </c>
      <c r="L88">
        <f t="shared" si="9"/>
        <v>0</v>
      </c>
      <c r="M88">
        <f t="shared" si="9"/>
        <v>0</v>
      </c>
      <c r="N88">
        <f t="shared" si="9"/>
        <v>0</v>
      </c>
      <c r="O88">
        <f t="shared" si="9"/>
        <v>0</v>
      </c>
      <c r="P88">
        <f t="shared" si="9"/>
        <v>0</v>
      </c>
    </row>
    <row r="89" spans="1:16" x14ac:dyDescent="0.35">
      <c r="A89" s="1">
        <v>39142</v>
      </c>
      <c r="B89">
        <v>3880</v>
      </c>
      <c r="C89">
        <f t="shared" si="8"/>
        <v>87</v>
      </c>
      <c r="D89">
        <f t="shared" si="7"/>
        <v>3</v>
      </c>
      <c r="E89">
        <f t="shared" si="6"/>
        <v>0</v>
      </c>
      <c r="F89">
        <f t="shared" si="6"/>
        <v>0</v>
      </c>
      <c r="G89">
        <f t="shared" si="9"/>
        <v>1</v>
      </c>
      <c r="H89">
        <f t="shared" si="9"/>
        <v>0</v>
      </c>
      <c r="I89">
        <f t="shared" si="9"/>
        <v>0</v>
      </c>
      <c r="J89">
        <f t="shared" si="9"/>
        <v>0</v>
      </c>
      <c r="K89">
        <f t="shared" si="9"/>
        <v>0</v>
      </c>
      <c r="L89">
        <f t="shared" si="9"/>
        <v>0</v>
      </c>
      <c r="M89">
        <f t="shared" si="9"/>
        <v>0</v>
      </c>
      <c r="N89">
        <f t="shared" si="9"/>
        <v>0</v>
      </c>
      <c r="O89">
        <f t="shared" si="9"/>
        <v>0</v>
      </c>
      <c r="P89">
        <f t="shared" si="9"/>
        <v>0</v>
      </c>
    </row>
    <row r="90" spans="1:16" x14ac:dyDescent="0.35">
      <c r="A90" s="1">
        <v>39173</v>
      </c>
      <c r="B90">
        <v>3840</v>
      </c>
      <c r="C90">
        <f t="shared" si="8"/>
        <v>88</v>
      </c>
      <c r="D90">
        <f t="shared" si="7"/>
        <v>4</v>
      </c>
      <c r="E90">
        <f t="shared" ref="E90:F121" si="10">IF($D90=E$1,1,0)</f>
        <v>0</v>
      </c>
      <c r="F90">
        <f t="shared" si="10"/>
        <v>0</v>
      </c>
      <c r="G90">
        <f t="shared" si="9"/>
        <v>0</v>
      </c>
      <c r="H90">
        <f t="shared" si="9"/>
        <v>1</v>
      </c>
      <c r="I90">
        <f t="shared" si="9"/>
        <v>0</v>
      </c>
      <c r="J90">
        <f t="shared" si="9"/>
        <v>0</v>
      </c>
      <c r="K90">
        <f t="shared" si="9"/>
        <v>0</v>
      </c>
      <c r="L90">
        <f t="shared" si="9"/>
        <v>0</v>
      </c>
      <c r="M90">
        <f t="shared" si="9"/>
        <v>0</v>
      </c>
      <c r="N90">
        <f t="shared" si="9"/>
        <v>0</v>
      </c>
      <c r="O90">
        <f t="shared" si="9"/>
        <v>0</v>
      </c>
      <c r="P90">
        <f t="shared" si="9"/>
        <v>0</v>
      </c>
    </row>
    <row r="91" spans="1:16" x14ac:dyDescent="0.35">
      <c r="A91" s="1">
        <v>39203</v>
      </c>
      <c r="B91">
        <v>3900</v>
      </c>
      <c r="C91">
        <f t="shared" si="8"/>
        <v>89</v>
      </c>
      <c r="D91">
        <f t="shared" si="7"/>
        <v>5</v>
      </c>
      <c r="E91">
        <f t="shared" si="10"/>
        <v>0</v>
      </c>
      <c r="F91">
        <f t="shared" si="10"/>
        <v>0</v>
      </c>
      <c r="G91">
        <f t="shared" si="9"/>
        <v>0</v>
      </c>
      <c r="H91">
        <f t="shared" si="9"/>
        <v>0</v>
      </c>
      <c r="I91">
        <f t="shared" si="9"/>
        <v>1</v>
      </c>
      <c r="J91">
        <f t="shared" si="9"/>
        <v>0</v>
      </c>
      <c r="K91">
        <f t="shared" si="9"/>
        <v>0</v>
      </c>
      <c r="L91">
        <f t="shared" si="9"/>
        <v>0</v>
      </c>
      <c r="M91">
        <f t="shared" si="9"/>
        <v>0</v>
      </c>
      <c r="N91">
        <f t="shared" si="9"/>
        <v>0</v>
      </c>
      <c r="O91">
        <f t="shared" si="9"/>
        <v>0</v>
      </c>
      <c r="P91">
        <f t="shared" si="9"/>
        <v>0</v>
      </c>
    </row>
    <row r="92" spans="1:16" x14ac:dyDescent="0.35">
      <c r="A92" s="1">
        <v>39234</v>
      </c>
      <c r="B92">
        <v>4570</v>
      </c>
      <c r="C92">
        <f t="shared" si="8"/>
        <v>90</v>
      </c>
      <c r="D92">
        <f t="shared" si="7"/>
        <v>6</v>
      </c>
      <c r="E92">
        <f t="shared" si="10"/>
        <v>0</v>
      </c>
      <c r="F92">
        <f t="shared" si="10"/>
        <v>0</v>
      </c>
      <c r="G92">
        <f t="shared" si="9"/>
        <v>0</v>
      </c>
      <c r="H92">
        <f t="shared" si="9"/>
        <v>0</v>
      </c>
      <c r="I92">
        <f t="shared" si="9"/>
        <v>0</v>
      </c>
      <c r="J92">
        <f t="shared" si="9"/>
        <v>1</v>
      </c>
      <c r="K92">
        <f t="shared" si="9"/>
        <v>0</v>
      </c>
      <c r="L92">
        <f t="shared" si="9"/>
        <v>0</v>
      </c>
      <c r="M92">
        <f t="shared" si="9"/>
        <v>0</v>
      </c>
      <c r="N92">
        <f t="shared" si="9"/>
        <v>0</v>
      </c>
      <c r="O92">
        <f t="shared" si="9"/>
        <v>0</v>
      </c>
      <c r="P92">
        <f t="shared" si="9"/>
        <v>0</v>
      </c>
    </row>
    <row r="93" spans="1:16" x14ac:dyDescent="0.35">
      <c r="A93" s="1">
        <v>39264</v>
      </c>
      <c r="B93">
        <v>5040</v>
      </c>
      <c r="C93">
        <f t="shared" si="8"/>
        <v>91</v>
      </c>
      <c r="D93">
        <f t="shared" si="7"/>
        <v>7</v>
      </c>
      <c r="E93">
        <f t="shared" si="10"/>
        <v>0</v>
      </c>
      <c r="F93">
        <f t="shared" si="10"/>
        <v>0</v>
      </c>
      <c r="G93">
        <f t="shared" si="9"/>
        <v>0</v>
      </c>
      <c r="H93">
        <f t="shared" si="9"/>
        <v>0</v>
      </c>
      <c r="I93">
        <f t="shared" si="9"/>
        <v>0</v>
      </c>
      <c r="J93">
        <f t="shared" si="9"/>
        <v>0</v>
      </c>
      <c r="K93">
        <f t="shared" si="9"/>
        <v>1</v>
      </c>
      <c r="L93">
        <f t="shared" si="9"/>
        <v>0</v>
      </c>
      <c r="M93">
        <f t="shared" si="9"/>
        <v>0</v>
      </c>
      <c r="N93">
        <f t="shared" si="9"/>
        <v>0</v>
      </c>
      <c r="O93">
        <f t="shared" si="9"/>
        <v>0</v>
      </c>
      <c r="P93">
        <f t="shared" si="9"/>
        <v>0</v>
      </c>
    </row>
    <row r="94" spans="1:16" x14ac:dyDescent="0.35">
      <c r="A94" s="1">
        <v>39295</v>
      </c>
      <c r="B94">
        <v>4940</v>
      </c>
      <c r="C94">
        <f t="shared" si="8"/>
        <v>92</v>
      </c>
      <c r="D94">
        <f t="shared" si="7"/>
        <v>8</v>
      </c>
      <c r="E94">
        <f t="shared" si="10"/>
        <v>0</v>
      </c>
      <c r="F94">
        <f t="shared" si="10"/>
        <v>0</v>
      </c>
      <c r="G94">
        <f t="shared" si="9"/>
        <v>0</v>
      </c>
      <c r="H94">
        <f t="shared" si="9"/>
        <v>0</v>
      </c>
      <c r="I94">
        <f t="shared" si="9"/>
        <v>0</v>
      </c>
      <c r="J94">
        <f t="shared" si="9"/>
        <v>0</v>
      </c>
      <c r="K94">
        <f t="shared" si="9"/>
        <v>0</v>
      </c>
      <c r="L94">
        <f t="shared" si="9"/>
        <v>1</v>
      </c>
      <c r="M94">
        <f t="shared" si="9"/>
        <v>0</v>
      </c>
      <c r="N94">
        <f t="shared" si="9"/>
        <v>0</v>
      </c>
      <c r="O94">
        <f t="shared" si="9"/>
        <v>0</v>
      </c>
      <c r="P94">
        <f t="shared" si="9"/>
        <v>0</v>
      </c>
    </row>
    <row r="95" spans="1:16" x14ac:dyDescent="0.35">
      <c r="A95" s="1">
        <v>39326</v>
      </c>
      <c r="B95">
        <v>4340</v>
      </c>
      <c r="C95">
        <f t="shared" si="8"/>
        <v>93</v>
      </c>
      <c r="D95">
        <f t="shared" si="7"/>
        <v>9</v>
      </c>
      <c r="E95">
        <f t="shared" si="10"/>
        <v>0</v>
      </c>
      <c r="F95">
        <f t="shared" si="10"/>
        <v>0</v>
      </c>
      <c r="G95">
        <f t="shared" si="9"/>
        <v>0</v>
      </c>
      <c r="H95">
        <f t="shared" si="9"/>
        <v>0</v>
      </c>
      <c r="I95">
        <f t="shared" si="9"/>
        <v>0</v>
      </c>
      <c r="J95">
        <f t="shared" si="9"/>
        <v>0</v>
      </c>
      <c r="K95">
        <f t="shared" si="9"/>
        <v>0</v>
      </c>
      <c r="L95">
        <f t="shared" si="9"/>
        <v>0</v>
      </c>
      <c r="M95">
        <f t="shared" si="9"/>
        <v>1</v>
      </c>
      <c r="N95">
        <f t="shared" si="9"/>
        <v>0</v>
      </c>
      <c r="O95">
        <f t="shared" si="9"/>
        <v>0</v>
      </c>
      <c r="P95">
        <f t="shared" si="9"/>
        <v>0</v>
      </c>
    </row>
    <row r="96" spans="1:16" x14ac:dyDescent="0.35">
      <c r="A96" s="1">
        <v>39356</v>
      </c>
      <c r="B96">
        <v>3750</v>
      </c>
      <c r="C96">
        <f t="shared" si="8"/>
        <v>94</v>
      </c>
      <c r="D96">
        <f t="shared" si="7"/>
        <v>10</v>
      </c>
      <c r="E96">
        <f t="shared" si="10"/>
        <v>0</v>
      </c>
      <c r="F96">
        <f t="shared" si="10"/>
        <v>0</v>
      </c>
      <c r="G96">
        <f t="shared" si="9"/>
        <v>0</v>
      </c>
      <c r="H96">
        <f t="shared" si="9"/>
        <v>0</v>
      </c>
      <c r="I96">
        <f t="shared" si="9"/>
        <v>0</v>
      </c>
      <c r="J96">
        <f t="shared" si="9"/>
        <v>0</v>
      </c>
      <c r="K96">
        <f t="shared" si="9"/>
        <v>0</v>
      </c>
      <c r="L96">
        <f t="shared" si="9"/>
        <v>0</v>
      </c>
      <c r="M96">
        <f t="shared" si="9"/>
        <v>0</v>
      </c>
      <c r="N96">
        <f t="shared" si="9"/>
        <v>1</v>
      </c>
      <c r="O96">
        <f t="shared" si="9"/>
        <v>0</v>
      </c>
      <c r="P96">
        <f t="shared" si="9"/>
        <v>0</v>
      </c>
    </row>
    <row r="97" spans="1:16" x14ac:dyDescent="0.35">
      <c r="A97" s="1">
        <v>39387</v>
      </c>
      <c r="B97">
        <v>3330</v>
      </c>
      <c r="C97">
        <f t="shared" si="8"/>
        <v>95</v>
      </c>
      <c r="D97">
        <f t="shared" si="7"/>
        <v>11</v>
      </c>
      <c r="E97">
        <f t="shared" si="10"/>
        <v>0</v>
      </c>
      <c r="F97">
        <f t="shared" si="10"/>
        <v>0</v>
      </c>
      <c r="G97">
        <f t="shared" si="9"/>
        <v>0</v>
      </c>
      <c r="H97">
        <f t="shared" si="9"/>
        <v>0</v>
      </c>
      <c r="I97">
        <f t="shared" si="9"/>
        <v>0</v>
      </c>
      <c r="J97">
        <f t="shared" si="9"/>
        <v>0</v>
      </c>
      <c r="K97">
        <f t="shared" si="9"/>
        <v>0</v>
      </c>
      <c r="L97">
        <f t="shared" si="9"/>
        <v>0</v>
      </c>
      <c r="M97">
        <f t="shared" si="9"/>
        <v>0</v>
      </c>
      <c r="N97">
        <f t="shared" si="9"/>
        <v>0</v>
      </c>
      <c r="O97">
        <f t="shared" si="9"/>
        <v>1</v>
      </c>
      <c r="P97">
        <f t="shared" si="9"/>
        <v>0</v>
      </c>
    </row>
    <row r="98" spans="1:16" x14ac:dyDescent="0.35">
      <c r="A98" s="1">
        <v>39417</v>
      </c>
      <c r="B98">
        <v>3750</v>
      </c>
      <c r="C98">
        <f t="shared" si="8"/>
        <v>96</v>
      </c>
      <c r="D98">
        <f t="shared" si="7"/>
        <v>12</v>
      </c>
      <c r="E98">
        <f t="shared" si="10"/>
        <v>0</v>
      </c>
      <c r="F98">
        <f t="shared" si="10"/>
        <v>0</v>
      </c>
      <c r="G98">
        <f t="shared" si="9"/>
        <v>0</v>
      </c>
      <c r="H98">
        <f t="shared" si="9"/>
        <v>0</v>
      </c>
      <c r="I98">
        <f t="shared" si="9"/>
        <v>0</v>
      </c>
      <c r="J98">
        <f t="shared" si="9"/>
        <v>0</v>
      </c>
      <c r="K98">
        <f t="shared" si="9"/>
        <v>0</v>
      </c>
      <c r="L98">
        <f t="shared" si="9"/>
        <v>0</v>
      </c>
      <c r="M98">
        <f t="shared" si="9"/>
        <v>0</v>
      </c>
      <c r="N98">
        <f t="shared" si="9"/>
        <v>0</v>
      </c>
      <c r="O98">
        <f t="shared" si="9"/>
        <v>0</v>
      </c>
      <c r="P98">
        <f t="shared" si="9"/>
        <v>1</v>
      </c>
    </row>
    <row r="99" spans="1:16" x14ac:dyDescent="0.35">
      <c r="A99" s="1">
        <v>39448</v>
      </c>
      <c r="B99">
        <v>3860</v>
      </c>
      <c r="C99">
        <f t="shared" si="8"/>
        <v>97</v>
      </c>
      <c r="D99">
        <f t="shared" si="7"/>
        <v>1</v>
      </c>
      <c r="E99">
        <f t="shared" si="10"/>
        <v>1</v>
      </c>
      <c r="F99">
        <f t="shared" si="10"/>
        <v>0</v>
      </c>
      <c r="G99">
        <f t="shared" si="9"/>
        <v>0</v>
      </c>
      <c r="H99">
        <f t="shared" si="9"/>
        <v>0</v>
      </c>
      <c r="I99">
        <f t="shared" si="9"/>
        <v>0</v>
      </c>
      <c r="J99">
        <f t="shared" si="9"/>
        <v>0</v>
      </c>
      <c r="K99">
        <f t="shared" si="9"/>
        <v>0</v>
      </c>
      <c r="L99">
        <f t="shared" si="9"/>
        <v>0</v>
      </c>
      <c r="M99">
        <f t="shared" si="9"/>
        <v>0</v>
      </c>
      <c r="N99">
        <f t="shared" si="9"/>
        <v>0</v>
      </c>
      <c r="O99">
        <f t="shared" si="9"/>
        <v>0</v>
      </c>
      <c r="P99">
        <f t="shared" si="9"/>
        <v>0</v>
      </c>
    </row>
    <row r="100" spans="1:16" x14ac:dyDescent="0.35">
      <c r="A100" s="1">
        <v>39479</v>
      </c>
      <c r="B100">
        <v>3690</v>
      </c>
      <c r="C100">
        <f t="shared" si="8"/>
        <v>98</v>
      </c>
      <c r="D100">
        <f t="shared" si="7"/>
        <v>2</v>
      </c>
      <c r="E100">
        <f t="shared" si="10"/>
        <v>0</v>
      </c>
      <c r="F100">
        <f t="shared" si="10"/>
        <v>1</v>
      </c>
      <c r="G100">
        <f t="shared" si="9"/>
        <v>0</v>
      </c>
      <c r="H100">
        <f t="shared" si="9"/>
        <v>0</v>
      </c>
      <c r="I100">
        <f t="shared" si="9"/>
        <v>0</v>
      </c>
      <c r="J100">
        <f t="shared" si="9"/>
        <v>0</v>
      </c>
      <c r="K100">
        <f t="shared" si="9"/>
        <v>0</v>
      </c>
      <c r="L100">
        <f t="shared" si="9"/>
        <v>0</v>
      </c>
      <c r="M100">
        <f t="shared" si="9"/>
        <v>0</v>
      </c>
      <c r="N100">
        <f t="shared" si="9"/>
        <v>0</v>
      </c>
      <c r="O100">
        <f t="shared" si="9"/>
        <v>0</v>
      </c>
      <c r="P100">
        <f t="shared" si="9"/>
        <v>0</v>
      </c>
    </row>
    <row r="101" spans="1:16" x14ac:dyDescent="0.35">
      <c r="A101" s="1">
        <v>39508</v>
      </c>
      <c r="B101">
        <v>4350</v>
      </c>
      <c r="C101">
        <f t="shared" si="8"/>
        <v>99</v>
      </c>
      <c r="D101">
        <f t="shared" si="7"/>
        <v>3</v>
      </c>
      <c r="E101">
        <f t="shared" si="10"/>
        <v>0</v>
      </c>
      <c r="F101">
        <f t="shared" si="10"/>
        <v>0</v>
      </c>
      <c r="G101">
        <f t="shared" si="9"/>
        <v>1</v>
      </c>
      <c r="H101">
        <f t="shared" si="9"/>
        <v>0</v>
      </c>
      <c r="I101">
        <f t="shared" si="9"/>
        <v>0</v>
      </c>
      <c r="J101">
        <f t="shared" si="9"/>
        <v>0</v>
      </c>
      <c r="K101">
        <f t="shared" si="9"/>
        <v>0</v>
      </c>
      <c r="L101">
        <f t="shared" si="9"/>
        <v>0</v>
      </c>
      <c r="M101">
        <f t="shared" si="9"/>
        <v>0</v>
      </c>
      <c r="N101">
        <f t="shared" si="9"/>
        <v>0</v>
      </c>
      <c r="O101">
        <f t="shared" si="9"/>
        <v>0</v>
      </c>
      <c r="P101">
        <f t="shared" si="9"/>
        <v>0</v>
      </c>
    </row>
    <row r="102" spans="1:16" x14ac:dyDescent="0.35">
      <c r="A102" s="1">
        <v>39539</v>
      </c>
      <c r="B102">
        <v>4260</v>
      </c>
      <c r="C102">
        <f t="shared" si="8"/>
        <v>100</v>
      </c>
      <c r="D102">
        <f t="shared" si="7"/>
        <v>4</v>
      </c>
      <c r="E102">
        <f t="shared" si="10"/>
        <v>0</v>
      </c>
      <c r="F102">
        <f t="shared" si="10"/>
        <v>0</v>
      </c>
      <c r="G102">
        <f t="shared" si="9"/>
        <v>0</v>
      </c>
      <c r="H102">
        <f t="shared" si="9"/>
        <v>1</v>
      </c>
      <c r="I102">
        <f t="shared" si="9"/>
        <v>0</v>
      </c>
      <c r="J102">
        <f t="shared" si="9"/>
        <v>0</v>
      </c>
      <c r="K102">
        <f t="shared" si="9"/>
        <v>0</v>
      </c>
      <c r="L102">
        <f t="shared" si="9"/>
        <v>0</v>
      </c>
      <c r="M102">
        <f t="shared" si="9"/>
        <v>0</v>
      </c>
      <c r="N102">
        <f t="shared" si="9"/>
        <v>0</v>
      </c>
      <c r="O102">
        <f t="shared" si="9"/>
        <v>0</v>
      </c>
      <c r="P102">
        <f t="shared" si="9"/>
        <v>0</v>
      </c>
    </row>
    <row r="103" spans="1:16" x14ac:dyDescent="0.35">
      <c r="A103" s="1">
        <v>39569</v>
      </c>
      <c r="B103">
        <v>4340</v>
      </c>
      <c r="C103">
        <f t="shared" si="8"/>
        <v>101</v>
      </c>
      <c r="D103">
        <f t="shared" si="7"/>
        <v>5</v>
      </c>
      <c r="E103">
        <f t="shared" si="10"/>
        <v>0</v>
      </c>
      <c r="F103">
        <f t="shared" si="10"/>
        <v>0</v>
      </c>
      <c r="G103">
        <f t="shared" si="9"/>
        <v>0</v>
      </c>
      <c r="H103">
        <f t="shared" si="9"/>
        <v>0</v>
      </c>
      <c r="I103">
        <f t="shared" si="9"/>
        <v>1</v>
      </c>
      <c r="J103">
        <f t="shared" si="9"/>
        <v>0</v>
      </c>
      <c r="K103">
        <f t="shared" si="9"/>
        <v>0</v>
      </c>
      <c r="L103">
        <f t="shared" si="9"/>
        <v>0</v>
      </c>
      <c r="M103">
        <f t="shared" si="9"/>
        <v>0</v>
      </c>
      <c r="N103">
        <f t="shared" si="9"/>
        <v>0</v>
      </c>
      <c r="O103">
        <f t="shared" si="9"/>
        <v>0</v>
      </c>
      <c r="P103">
        <f t="shared" si="9"/>
        <v>0</v>
      </c>
    </row>
    <row r="104" spans="1:16" x14ac:dyDescent="0.35">
      <c r="A104" s="1">
        <v>39600</v>
      </c>
      <c r="B104">
        <v>5140</v>
      </c>
      <c r="C104">
        <f t="shared" si="8"/>
        <v>102</v>
      </c>
      <c r="D104">
        <f t="shared" si="7"/>
        <v>6</v>
      </c>
      <c r="E104">
        <f t="shared" si="10"/>
        <v>0</v>
      </c>
      <c r="F104">
        <f t="shared" si="10"/>
        <v>0</v>
      </c>
      <c r="G104">
        <f t="shared" si="9"/>
        <v>0</v>
      </c>
      <c r="H104">
        <f t="shared" si="9"/>
        <v>0</v>
      </c>
      <c r="I104">
        <f t="shared" si="9"/>
        <v>0</v>
      </c>
      <c r="J104">
        <f t="shared" si="9"/>
        <v>1</v>
      </c>
      <c r="K104">
        <f t="shared" si="9"/>
        <v>0</v>
      </c>
      <c r="L104">
        <f t="shared" si="9"/>
        <v>0</v>
      </c>
      <c r="M104">
        <f t="shared" si="9"/>
        <v>0</v>
      </c>
      <c r="N104">
        <f t="shared" si="9"/>
        <v>0</v>
      </c>
      <c r="O104">
        <f t="shared" si="9"/>
        <v>0</v>
      </c>
      <c r="P104">
        <f t="shared" si="9"/>
        <v>0</v>
      </c>
    </row>
    <row r="105" spans="1:16" x14ac:dyDescent="0.35">
      <c r="A105" s="1">
        <v>39630</v>
      </c>
      <c r="B105">
        <v>5660</v>
      </c>
      <c r="C105">
        <f t="shared" si="8"/>
        <v>103</v>
      </c>
      <c r="D105">
        <f t="shared" si="7"/>
        <v>7</v>
      </c>
      <c r="E105">
        <f t="shared" si="10"/>
        <v>0</v>
      </c>
      <c r="F105">
        <f t="shared" si="10"/>
        <v>0</v>
      </c>
      <c r="G105">
        <f t="shared" si="9"/>
        <v>0</v>
      </c>
      <c r="H105">
        <f t="shared" si="9"/>
        <v>0</v>
      </c>
      <c r="I105">
        <f t="shared" si="9"/>
        <v>0</v>
      </c>
      <c r="J105">
        <f t="shared" si="9"/>
        <v>0</v>
      </c>
      <c r="K105">
        <f t="shared" si="9"/>
        <v>1</v>
      </c>
      <c r="L105">
        <f t="shared" si="9"/>
        <v>0</v>
      </c>
      <c r="M105">
        <f t="shared" si="9"/>
        <v>0</v>
      </c>
      <c r="N105">
        <f t="shared" si="9"/>
        <v>0</v>
      </c>
      <c r="O105">
        <f t="shared" si="9"/>
        <v>0</v>
      </c>
      <c r="P105">
        <f t="shared" si="9"/>
        <v>0</v>
      </c>
    </row>
    <row r="106" spans="1:16" x14ac:dyDescent="0.35">
      <c r="A106" s="1">
        <v>39661</v>
      </c>
      <c r="B106">
        <v>5680</v>
      </c>
      <c r="C106">
        <f t="shared" si="8"/>
        <v>104</v>
      </c>
      <c r="D106">
        <f t="shared" si="7"/>
        <v>8</v>
      </c>
      <c r="E106">
        <f t="shared" si="10"/>
        <v>0</v>
      </c>
      <c r="F106">
        <f t="shared" si="10"/>
        <v>0</v>
      </c>
      <c r="G106">
        <f t="shared" si="9"/>
        <v>0</v>
      </c>
      <c r="H106">
        <f t="shared" si="9"/>
        <v>0</v>
      </c>
      <c r="I106">
        <f t="shared" si="9"/>
        <v>0</v>
      </c>
      <c r="J106">
        <f t="shared" si="9"/>
        <v>0</v>
      </c>
      <c r="K106">
        <f t="shared" si="9"/>
        <v>0</v>
      </c>
      <c r="L106">
        <f t="shared" si="9"/>
        <v>1</v>
      </c>
      <c r="M106">
        <f t="shared" si="9"/>
        <v>0</v>
      </c>
      <c r="N106">
        <f t="shared" si="9"/>
        <v>0</v>
      </c>
      <c r="O106">
        <f t="shared" si="9"/>
        <v>0</v>
      </c>
      <c r="P106">
        <f t="shared" si="9"/>
        <v>0</v>
      </c>
    </row>
    <row r="107" spans="1:16" x14ac:dyDescent="0.35">
      <c r="A107" s="1">
        <v>39692</v>
      </c>
      <c r="B107">
        <v>4930</v>
      </c>
      <c r="C107">
        <f t="shared" si="8"/>
        <v>105</v>
      </c>
      <c r="D107">
        <f t="shared" si="7"/>
        <v>9</v>
      </c>
      <c r="E107">
        <f t="shared" si="10"/>
        <v>0</v>
      </c>
      <c r="F107">
        <f t="shared" si="10"/>
        <v>0</v>
      </c>
      <c r="G107">
        <f t="shared" si="9"/>
        <v>0</v>
      </c>
      <c r="H107">
        <f t="shared" si="9"/>
        <v>0</v>
      </c>
      <c r="I107">
        <f t="shared" si="9"/>
        <v>0</v>
      </c>
      <c r="J107">
        <f t="shared" si="9"/>
        <v>0</v>
      </c>
      <c r="K107">
        <f t="shared" si="9"/>
        <v>0</v>
      </c>
      <c r="L107">
        <f t="shared" si="9"/>
        <v>0</v>
      </c>
      <c r="M107">
        <f t="shared" si="9"/>
        <v>1</v>
      </c>
      <c r="N107">
        <f t="shared" si="9"/>
        <v>0</v>
      </c>
      <c r="O107">
        <f t="shared" si="9"/>
        <v>0</v>
      </c>
      <c r="P107">
        <f t="shared" si="9"/>
        <v>0</v>
      </c>
    </row>
    <row r="108" spans="1:16" x14ac:dyDescent="0.35">
      <c r="A108" s="1">
        <v>39722</v>
      </c>
      <c r="B108">
        <v>4240</v>
      </c>
      <c r="C108">
        <f t="shared" si="8"/>
        <v>106</v>
      </c>
      <c r="D108">
        <f t="shared" si="7"/>
        <v>10</v>
      </c>
      <c r="E108">
        <f t="shared" si="10"/>
        <v>0</v>
      </c>
      <c r="F108">
        <f t="shared" si="10"/>
        <v>0</v>
      </c>
      <c r="G108">
        <f t="shared" si="9"/>
        <v>0</v>
      </c>
      <c r="H108">
        <f t="shared" ref="G108:P133" si="11">IF($D108=H$1,1,0)</f>
        <v>0</v>
      </c>
      <c r="I108">
        <f t="shared" si="11"/>
        <v>0</v>
      </c>
      <c r="J108">
        <f t="shared" si="11"/>
        <v>0</v>
      </c>
      <c r="K108">
        <f t="shared" si="11"/>
        <v>0</v>
      </c>
      <c r="L108">
        <f t="shared" si="11"/>
        <v>0</v>
      </c>
      <c r="M108">
        <f t="shared" si="11"/>
        <v>0</v>
      </c>
      <c r="N108">
        <f t="shared" si="11"/>
        <v>1</v>
      </c>
      <c r="O108">
        <f t="shared" si="11"/>
        <v>0</v>
      </c>
      <c r="P108">
        <f t="shared" si="11"/>
        <v>0</v>
      </c>
    </row>
    <row r="109" spans="1:16" x14ac:dyDescent="0.35">
      <c r="A109" s="1">
        <v>39753</v>
      </c>
      <c r="B109">
        <v>3740</v>
      </c>
      <c r="C109">
        <f t="shared" si="8"/>
        <v>107</v>
      </c>
      <c r="D109">
        <f t="shared" si="7"/>
        <v>11</v>
      </c>
      <c r="E109">
        <f t="shared" si="10"/>
        <v>0</v>
      </c>
      <c r="F109">
        <f t="shared" si="10"/>
        <v>0</v>
      </c>
      <c r="G109">
        <f t="shared" si="11"/>
        <v>0</v>
      </c>
      <c r="H109">
        <f t="shared" si="11"/>
        <v>0</v>
      </c>
      <c r="I109">
        <f t="shared" si="11"/>
        <v>0</v>
      </c>
      <c r="J109">
        <f t="shared" si="11"/>
        <v>0</v>
      </c>
      <c r="K109">
        <f t="shared" si="11"/>
        <v>0</v>
      </c>
      <c r="L109">
        <f t="shared" si="11"/>
        <v>0</v>
      </c>
      <c r="M109">
        <f t="shared" si="11"/>
        <v>0</v>
      </c>
      <c r="N109">
        <f t="shared" si="11"/>
        <v>0</v>
      </c>
      <c r="O109">
        <f t="shared" si="11"/>
        <v>1</v>
      </c>
      <c r="P109">
        <f t="shared" si="11"/>
        <v>0</v>
      </c>
    </row>
    <row r="110" spans="1:16" x14ac:dyDescent="0.35">
      <c r="A110" s="1">
        <v>39783</v>
      </c>
      <c r="B110">
        <v>4110</v>
      </c>
      <c r="C110">
        <f t="shared" si="8"/>
        <v>108</v>
      </c>
      <c r="D110">
        <f t="shared" si="7"/>
        <v>12</v>
      </c>
      <c r="E110">
        <f t="shared" si="10"/>
        <v>0</v>
      </c>
      <c r="F110">
        <f t="shared" si="10"/>
        <v>0</v>
      </c>
      <c r="G110">
        <f t="shared" si="11"/>
        <v>0</v>
      </c>
      <c r="H110">
        <f t="shared" si="11"/>
        <v>0</v>
      </c>
      <c r="I110">
        <f t="shared" si="11"/>
        <v>0</v>
      </c>
      <c r="J110">
        <f t="shared" si="11"/>
        <v>0</v>
      </c>
      <c r="K110">
        <f t="shared" si="11"/>
        <v>0</v>
      </c>
      <c r="L110">
        <f t="shared" si="11"/>
        <v>0</v>
      </c>
      <c r="M110">
        <f t="shared" si="11"/>
        <v>0</v>
      </c>
      <c r="N110">
        <f t="shared" si="11"/>
        <v>0</v>
      </c>
      <c r="O110">
        <f t="shared" si="11"/>
        <v>0</v>
      </c>
      <c r="P110">
        <f t="shared" si="11"/>
        <v>1</v>
      </c>
    </row>
    <row r="111" spans="1:16" x14ac:dyDescent="0.35">
      <c r="A111" s="1">
        <v>39814</v>
      </c>
      <c r="B111">
        <v>4160</v>
      </c>
      <c r="C111">
        <f t="shared" si="8"/>
        <v>109</v>
      </c>
      <c r="D111">
        <f t="shared" si="7"/>
        <v>1</v>
      </c>
      <c r="E111">
        <f t="shared" si="10"/>
        <v>1</v>
      </c>
      <c r="F111">
        <f t="shared" si="10"/>
        <v>0</v>
      </c>
      <c r="G111">
        <f t="shared" si="11"/>
        <v>0</v>
      </c>
      <c r="H111">
        <f t="shared" si="11"/>
        <v>0</v>
      </c>
      <c r="I111">
        <f t="shared" si="11"/>
        <v>0</v>
      </c>
      <c r="J111">
        <f t="shared" si="11"/>
        <v>0</v>
      </c>
      <c r="K111">
        <f t="shared" si="11"/>
        <v>0</v>
      </c>
      <c r="L111">
        <f t="shared" si="11"/>
        <v>0</v>
      </c>
      <c r="M111">
        <f t="shared" si="11"/>
        <v>0</v>
      </c>
      <c r="N111">
        <f t="shared" si="11"/>
        <v>0</v>
      </c>
      <c r="O111">
        <f t="shared" si="11"/>
        <v>0</v>
      </c>
      <c r="P111">
        <f t="shared" si="11"/>
        <v>0</v>
      </c>
    </row>
    <row r="112" spans="1:16" x14ac:dyDescent="0.35">
      <c r="A112" s="1">
        <v>39845</v>
      </c>
      <c r="B112">
        <v>3900</v>
      </c>
      <c r="C112">
        <f t="shared" si="8"/>
        <v>110</v>
      </c>
      <c r="D112">
        <f t="shared" si="7"/>
        <v>2</v>
      </c>
      <c r="E112">
        <f t="shared" si="10"/>
        <v>0</v>
      </c>
      <c r="F112">
        <f t="shared" si="10"/>
        <v>1</v>
      </c>
      <c r="G112">
        <f t="shared" si="11"/>
        <v>0</v>
      </c>
      <c r="H112">
        <f t="shared" si="11"/>
        <v>0</v>
      </c>
      <c r="I112">
        <f t="shared" si="11"/>
        <v>0</v>
      </c>
      <c r="J112">
        <f t="shared" si="11"/>
        <v>0</v>
      </c>
      <c r="K112">
        <f t="shared" si="11"/>
        <v>0</v>
      </c>
      <c r="L112">
        <f t="shared" si="11"/>
        <v>0</v>
      </c>
      <c r="M112">
        <f t="shared" si="11"/>
        <v>0</v>
      </c>
      <c r="N112">
        <f t="shared" si="11"/>
        <v>0</v>
      </c>
      <c r="O112">
        <f t="shared" si="11"/>
        <v>0</v>
      </c>
      <c r="P112">
        <f t="shared" si="11"/>
        <v>0</v>
      </c>
    </row>
    <row r="113" spans="1:16" x14ac:dyDescent="0.35">
      <c r="A113" s="1">
        <v>39873</v>
      </c>
      <c r="B113">
        <v>4420</v>
      </c>
      <c r="C113">
        <f t="shared" si="8"/>
        <v>111</v>
      </c>
      <c r="D113">
        <f t="shared" si="7"/>
        <v>3</v>
      </c>
      <c r="E113">
        <f t="shared" si="10"/>
        <v>0</v>
      </c>
      <c r="F113">
        <f t="shared" si="10"/>
        <v>0</v>
      </c>
      <c r="G113">
        <f t="shared" si="11"/>
        <v>1</v>
      </c>
      <c r="H113">
        <f t="shared" si="11"/>
        <v>0</v>
      </c>
      <c r="I113">
        <f t="shared" si="11"/>
        <v>0</v>
      </c>
      <c r="J113">
        <f t="shared" si="11"/>
        <v>0</v>
      </c>
      <c r="K113">
        <f t="shared" si="11"/>
        <v>0</v>
      </c>
      <c r="L113">
        <f t="shared" si="11"/>
        <v>0</v>
      </c>
      <c r="M113">
        <f t="shared" si="11"/>
        <v>0</v>
      </c>
      <c r="N113">
        <f t="shared" si="11"/>
        <v>0</v>
      </c>
      <c r="O113">
        <f t="shared" si="11"/>
        <v>0</v>
      </c>
      <c r="P113">
        <f t="shared" si="11"/>
        <v>0</v>
      </c>
    </row>
    <row r="114" spans="1:16" x14ac:dyDescent="0.35">
      <c r="A114" s="1">
        <v>39904</v>
      </c>
      <c r="B114">
        <v>4260</v>
      </c>
      <c r="C114">
        <f t="shared" si="8"/>
        <v>112</v>
      </c>
      <c r="D114">
        <f t="shared" si="7"/>
        <v>4</v>
      </c>
      <c r="E114">
        <f t="shared" si="10"/>
        <v>0</v>
      </c>
      <c r="F114">
        <f t="shared" si="10"/>
        <v>0</v>
      </c>
      <c r="G114">
        <f t="shared" si="11"/>
        <v>0</v>
      </c>
      <c r="H114">
        <f t="shared" si="11"/>
        <v>1</v>
      </c>
      <c r="I114">
        <f t="shared" si="11"/>
        <v>0</v>
      </c>
      <c r="J114">
        <f t="shared" si="11"/>
        <v>0</v>
      </c>
      <c r="K114">
        <f t="shared" si="11"/>
        <v>0</v>
      </c>
      <c r="L114">
        <f t="shared" si="11"/>
        <v>0</v>
      </c>
      <c r="M114">
        <f t="shared" si="11"/>
        <v>0</v>
      </c>
      <c r="N114">
        <f t="shared" si="11"/>
        <v>0</v>
      </c>
      <c r="O114">
        <f t="shared" si="11"/>
        <v>0</v>
      </c>
      <c r="P114">
        <f t="shared" si="11"/>
        <v>0</v>
      </c>
    </row>
    <row r="115" spans="1:16" x14ac:dyDescent="0.35">
      <c r="A115" s="1">
        <v>39934</v>
      </c>
      <c r="B115">
        <v>4440</v>
      </c>
      <c r="C115">
        <f t="shared" si="8"/>
        <v>113</v>
      </c>
      <c r="D115">
        <f t="shared" si="7"/>
        <v>5</v>
      </c>
      <c r="E115">
        <f t="shared" si="10"/>
        <v>0</v>
      </c>
      <c r="F115">
        <f t="shared" si="10"/>
        <v>0</v>
      </c>
      <c r="G115">
        <f t="shared" si="11"/>
        <v>0</v>
      </c>
      <c r="H115">
        <f t="shared" si="11"/>
        <v>0</v>
      </c>
      <c r="I115">
        <f t="shared" si="11"/>
        <v>1</v>
      </c>
      <c r="J115">
        <f t="shared" si="11"/>
        <v>0</v>
      </c>
      <c r="K115">
        <f t="shared" si="11"/>
        <v>0</v>
      </c>
      <c r="L115">
        <f t="shared" si="11"/>
        <v>0</v>
      </c>
      <c r="M115">
        <f t="shared" si="11"/>
        <v>0</v>
      </c>
      <c r="N115">
        <f t="shared" si="11"/>
        <v>0</v>
      </c>
      <c r="O115">
        <f t="shared" si="11"/>
        <v>0</v>
      </c>
      <c r="P115">
        <f t="shared" si="11"/>
        <v>0</v>
      </c>
    </row>
    <row r="116" spans="1:16" x14ac:dyDescent="0.35">
      <c r="A116" s="1">
        <v>39965</v>
      </c>
      <c r="B116">
        <v>5300</v>
      </c>
      <c r="C116">
        <f t="shared" si="8"/>
        <v>114</v>
      </c>
      <c r="D116">
        <f t="shared" si="7"/>
        <v>6</v>
      </c>
      <c r="E116">
        <f t="shared" si="10"/>
        <v>0</v>
      </c>
      <c r="F116">
        <f t="shared" si="10"/>
        <v>0</v>
      </c>
      <c r="G116">
        <f t="shared" si="11"/>
        <v>0</v>
      </c>
      <c r="H116">
        <f t="shared" si="11"/>
        <v>0</v>
      </c>
      <c r="I116">
        <f t="shared" si="11"/>
        <v>0</v>
      </c>
      <c r="J116">
        <f t="shared" si="11"/>
        <v>1</v>
      </c>
      <c r="K116">
        <f t="shared" si="11"/>
        <v>0</v>
      </c>
      <c r="L116">
        <f t="shared" si="11"/>
        <v>0</v>
      </c>
      <c r="M116">
        <f t="shared" si="11"/>
        <v>0</v>
      </c>
      <c r="N116">
        <f t="shared" si="11"/>
        <v>0</v>
      </c>
      <c r="O116">
        <f t="shared" si="11"/>
        <v>0</v>
      </c>
      <c r="P116">
        <f t="shared" si="11"/>
        <v>0</v>
      </c>
    </row>
    <row r="117" spans="1:16" x14ac:dyDescent="0.35">
      <c r="A117" s="1">
        <v>39995</v>
      </c>
      <c r="B117">
        <v>5970</v>
      </c>
      <c r="C117">
        <f t="shared" si="8"/>
        <v>115</v>
      </c>
      <c r="D117">
        <f t="shared" si="7"/>
        <v>7</v>
      </c>
      <c r="E117">
        <f t="shared" si="10"/>
        <v>0</v>
      </c>
      <c r="F117">
        <f t="shared" si="10"/>
        <v>0</v>
      </c>
      <c r="G117">
        <f t="shared" si="11"/>
        <v>0</v>
      </c>
      <c r="H117">
        <f t="shared" si="11"/>
        <v>0</v>
      </c>
      <c r="I117">
        <f t="shared" si="11"/>
        <v>0</v>
      </c>
      <c r="J117">
        <f t="shared" si="11"/>
        <v>0</v>
      </c>
      <c r="K117">
        <f t="shared" si="11"/>
        <v>1</v>
      </c>
      <c r="L117">
        <f t="shared" si="11"/>
        <v>0</v>
      </c>
      <c r="M117">
        <f t="shared" si="11"/>
        <v>0</v>
      </c>
      <c r="N117">
        <f t="shared" si="11"/>
        <v>0</v>
      </c>
      <c r="O117">
        <f t="shared" si="11"/>
        <v>0</v>
      </c>
      <c r="P117">
        <f t="shared" si="11"/>
        <v>0</v>
      </c>
    </row>
    <row r="118" spans="1:16" x14ac:dyDescent="0.35">
      <c r="A118" s="1">
        <v>40026</v>
      </c>
      <c r="B118">
        <v>6140</v>
      </c>
      <c r="C118">
        <f t="shared" si="8"/>
        <v>116</v>
      </c>
      <c r="D118">
        <f t="shared" si="7"/>
        <v>8</v>
      </c>
      <c r="E118">
        <f t="shared" si="10"/>
        <v>0</v>
      </c>
      <c r="F118">
        <f t="shared" si="10"/>
        <v>0</v>
      </c>
      <c r="G118">
        <f t="shared" si="11"/>
        <v>0</v>
      </c>
      <c r="H118">
        <f t="shared" si="11"/>
        <v>0</v>
      </c>
      <c r="I118">
        <f t="shared" si="11"/>
        <v>0</v>
      </c>
      <c r="J118">
        <f t="shared" si="11"/>
        <v>0</v>
      </c>
      <c r="K118">
        <f t="shared" si="11"/>
        <v>0</v>
      </c>
      <c r="L118">
        <f t="shared" si="11"/>
        <v>1</v>
      </c>
      <c r="M118">
        <f t="shared" si="11"/>
        <v>0</v>
      </c>
      <c r="N118">
        <f t="shared" si="11"/>
        <v>0</v>
      </c>
      <c r="O118">
        <f t="shared" si="11"/>
        <v>0</v>
      </c>
      <c r="P118">
        <f t="shared" si="11"/>
        <v>0</v>
      </c>
    </row>
    <row r="119" spans="1:16" x14ac:dyDescent="0.35">
      <c r="A119" s="1">
        <v>40057</v>
      </c>
      <c r="B119">
        <v>4930</v>
      </c>
      <c r="C119">
        <f t="shared" si="8"/>
        <v>117</v>
      </c>
      <c r="D119">
        <f t="shared" si="7"/>
        <v>9</v>
      </c>
      <c r="E119">
        <f t="shared" si="10"/>
        <v>0</v>
      </c>
      <c r="F119">
        <f t="shared" si="10"/>
        <v>0</v>
      </c>
      <c r="G119">
        <f t="shared" si="11"/>
        <v>0</v>
      </c>
      <c r="H119">
        <f t="shared" si="11"/>
        <v>0</v>
      </c>
      <c r="I119">
        <f t="shared" si="11"/>
        <v>0</v>
      </c>
      <c r="J119">
        <f t="shared" si="11"/>
        <v>0</v>
      </c>
      <c r="K119">
        <f t="shared" si="11"/>
        <v>0</v>
      </c>
      <c r="L119">
        <f t="shared" si="11"/>
        <v>0</v>
      </c>
      <c r="M119">
        <f t="shared" si="11"/>
        <v>1</v>
      </c>
      <c r="N119">
        <f t="shared" si="11"/>
        <v>0</v>
      </c>
      <c r="O119">
        <f t="shared" si="11"/>
        <v>0</v>
      </c>
      <c r="P119">
        <f t="shared" si="11"/>
        <v>0</v>
      </c>
    </row>
    <row r="120" spans="1:16" x14ac:dyDescent="0.35">
      <c r="A120" s="1">
        <v>40087</v>
      </c>
      <c r="B120">
        <v>4390</v>
      </c>
      <c r="C120">
        <f t="shared" si="8"/>
        <v>118</v>
      </c>
      <c r="D120">
        <f t="shared" si="7"/>
        <v>10</v>
      </c>
      <c r="E120">
        <f t="shared" si="10"/>
        <v>0</v>
      </c>
      <c r="F120">
        <f t="shared" si="10"/>
        <v>0</v>
      </c>
      <c r="G120">
        <f t="shared" si="11"/>
        <v>0</v>
      </c>
      <c r="H120">
        <f t="shared" si="11"/>
        <v>0</v>
      </c>
      <c r="I120">
        <f t="shared" si="11"/>
        <v>0</v>
      </c>
      <c r="J120">
        <f t="shared" si="11"/>
        <v>0</v>
      </c>
      <c r="K120">
        <f t="shared" si="11"/>
        <v>0</v>
      </c>
      <c r="L120">
        <f t="shared" si="11"/>
        <v>0</v>
      </c>
      <c r="M120">
        <f t="shared" si="11"/>
        <v>0</v>
      </c>
      <c r="N120">
        <f t="shared" si="11"/>
        <v>1</v>
      </c>
      <c r="O120">
        <f t="shared" si="11"/>
        <v>0</v>
      </c>
      <c r="P120">
        <f t="shared" si="11"/>
        <v>0</v>
      </c>
    </row>
    <row r="121" spans="1:16" x14ac:dyDescent="0.35">
      <c r="A121" s="1">
        <v>40118</v>
      </c>
      <c r="B121">
        <v>3800</v>
      </c>
      <c r="C121">
        <f t="shared" si="8"/>
        <v>119</v>
      </c>
      <c r="D121">
        <f t="shared" si="7"/>
        <v>11</v>
      </c>
      <c r="E121">
        <f t="shared" si="10"/>
        <v>0</v>
      </c>
      <c r="F121">
        <f t="shared" si="10"/>
        <v>0</v>
      </c>
      <c r="G121">
        <f t="shared" si="11"/>
        <v>0</v>
      </c>
      <c r="H121">
        <f t="shared" si="11"/>
        <v>0</v>
      </c>
      <c r="I121">
        <f t="shared" si="11"/>
        <v>0</v>
      </c>
      <c r="J121">
        <f t="shared" si="11"/>
        <v>0</v>
      </c>
      <c r="K121">
        <f t="shared" si="11"/>
        <v>0</v>
      </c>
      <c r="L121">
        <f t="shared" si="11"/>
        <v>0</v>
      </c>
      <c r="M121">
        <f t="shared" si="11"/>
        <v>0</v>
      </c>
      <c r="N121">
        <f t="shared" si="11"/>
        <v>0</v>
      </c>
      <c r="O121">
        <f t="shared" si="11"/>
        <v>1</v>
      </c>
      <c r="P121">
        <f t="shared" si="11"/>
        <v>0</v>
      </c>
    </row>
    <row r="122" spans="1:16" x14ac:dyDescent="0.35">
      <c r="A122" s="1">
        <v>40148</v>
      </c>
      <c r="B122">
        <v>4120</v>
      </c>
      <c r="C122">
        <f t="shared" si="8"/>
        <v>120</v>
      </c>
      <c r="D122">
        <f t="shared" si="7"/>
        <v>12</v>
      </c>
      <c r="E122">
        <f>IF($D122=E$1,1,0)</f>
        <v>0</v>
      </c>
      <c r="F122">
        <f>IF($D122=F$1,1,0)</f>
        <v>0</v>
      </c>
      <c r="G122">
        <f t="shared" si="11"/>
        <v>0</v>
      </c>
      <c r="H122">
        <f t="shared" si="11"/>
        <v>0</v>
      </c>
      <c r="I122">
        <f t="shared" si="11"/>
        <v>0</v>
      </c>
      <c r="J122">
        <f t="shared" si="11"/>
        <v>0</v>
      </c>
      <c r="K122">
        <f t="shared" si="11"/>
        <v>0</v>
      </c>
      <c r="L122">
        <f t="shared" si="11"/>
        <v>0</v>
      </c>
      <c r="M122">
        <f t="shared" si="11"/>
        <v>0</v>
      </c>
      <c r="N122">
        <f t="shared" si="11"/>
        <v>0</v>
      </c>
      <c r="O122">
        <f t="shared" si="11"/>
        <v>0</v>
      </c>
      <c r="P122">
        <f t="shared" si="11"/>
        <v>1</v>
      </c>
    </row>
    <row r="123" spans="1:16" x14ac:dyDescent="0.35">
      <c r="A123" s="1">
        <v>40179</v>
      </c>
      <c r="B123">
        <v>4400</v>
      </c>
      <c r="C123">
        <f t="shared" si="8"/>
        <v>121</v>
      </c>
      <c r="D123">
        <f t="shared" si="7"/>
        <v>1</v>
      </c>
      <c r="E123">
        <f>IF($D123=E$1,1,0)</f>
        <v>1</v>
      </c>
      <c r="F123">
        <f>IF($D123=F$1,1,0)</f>
        <v>0</v>
      </c>
      <c r="G123">
        <f t="shared" si="11"/>
        <v>0</v>
      </c>
      <c r="H123">
        <f t="shared" si="11"/>
        <v>0</v>
      </c>
      <c r="I123">
        <f t="shared" si="11"/>
        <v>0</v>
      </c>
      <c r="J123">
        <f t="shared" si="11"/>
        <v>0</v>
      </c>
      <c r="K123">
        <f t="shared" si="11"/>
        <v>0</v>
      </c>
      <c r="L123">
        <f t="shared" si="11"/>
        <v>0</v>
      </c>
      <c r="M123">
        <f t="shared" si="11"/>
        <v>0</v>
      </c>
      <c r="N123">
        <f t="shared" si="11"/>
        <v>0</v>
      </c>
      <c r="O123">
        <f t="shared" si="11"/>
        <v>0</v>
      </c>
      <c r="P123">
        <f t="shared" si="11"/>
        <v>0</v>
      </c>
    </row>
    <row r="124" spans="1:16" x14ac:dyDescent="0.35">
      <c r="A124" s="1">
        <v>40210</v>
      </c>
      <c r="B124">
        <v>4180</v>
      </c>
      <c r="C124">
        <f t="shared" si="8"/>
        <v>122</v>
      </c>
      <c r="D124">
        <f t="shared" si="7"/>
        <v>2</v>
      </c>
      <c r="E124">
        <f>IF($D124=E$1,1,0)</f>
        <v>0</v>
      </c>
      <c r="F124">
        <f>IF($D124=F$1,1,0)</f>
        <v>1</v>
      </c>
      <c r="G124">
        <f t="shared" si="11"/>
        <v>0</v>
      </c>
      <c r="H124">
        <f t="shared" si="11"/>
        <v>0</v>
      </c>
      <c r="I124">
        <f t="shared" si="11"/>
        <v>0</v>
      </c>
      <c r="J124">
        <f t="shared" si="11"/>
        <v>0</v>
      </c>
      <c r="K124">
        <f t="shared" si="11"/>
        <v>0</v>
      </c>
      <c r="L124">
        <f t="shared" si="11"/>
        <v>0</v>
      </c>
      <c r="M124">
        <f t="shared" si="11"/>
        <v>0</v>
      </c>
      <c r="N124">
        <f t="shared" si="11"/>
        <v>0</v>
      </c>
      <c r="O124">
        <f t="shared" si="11"/>
        <v>0</v>
      </c>
      <c r="P124">
        <f t="shared" si="11"/>
        <v>0</v>
      </c>
    </row>
    <row r="125" spans="1:16" x14ac:dyDescent="0.35">
      <c r="A125" s="1">
        <v>40238</v>
      </c>
      <c r="B125">
        <v>4950</v>
      </c>
      <c r="C125">
        <f t="shared" si="8"/>
        <v>123</v>
      </c>
      <c r="D125">
        <f t="shared" si="7"/>
        <v>3</v>
      </c>
      <c r="E125">
        <f>IF($D125=E$1,1,0)</f>
        <v>0</v>
      </c>
      <c r="F125">
        <f>IF($D125=F$1,1,0)</f>
        <v>0</v>
      </c>
      <c r="G125">
        <f t="shared" si="11"/>
        <v>1</v>
      </c>
      <c r="H125">
        <f t="shared" si="11"/>
        <v>0</v>
      </c>
      <c r="I125">
        <f t="shared" si="11"/>
        <v>0</v>
      </c>
      <c r="J125">
        <f t="shared" si="11"/>
        <v>0</v>
      </c>
      <c r="K125">
        <f t="shared" si="11"/>
        <v>0</v>
      </c>
      <c r="L125">
        <f t="shared" si="11"/>
        <v>0</v>
      </c>
      <c r="M125">
        <f t="shared" si="11"/>
        <v>0</v>
      </c>
      <c r="N125">
        <f t="shared" si="11"/>
        <v>0</v>
      </c>
      <c r="O125">
        <f t="shared" si="11"/>
        <v>0</v>
      </c>
      <c r="P125">
        <f t="shared" si="11"/>
        <v>0</v>
      </c>
    </row>
    <row r="126" spans="1:16" x14ac:dyDescent="0.35">
      <c r="A126" s="1">
        <v>40269</v>
      </c>
      <c r="B126">
        <v>4830</v>
      </c>
      <c r="C126">
        <f t="shared" si="8"/>
        <v>124</v>
      </c>
      <c r="D126">
        <f t="shared" si="7"/>
        <v>4</v>
      </c>
      <c r="E126">
        <f>IF($D126=E$1,1,0)</f>
        <v>0</v>
      </c>
      <c r="F126">
        <f>IF($D126=F$1,1,0)</f>
        <v>0</v>
      </c>
      <c r="G126">
        <f t="shared" si="11"/>
        <v>0</v>
      </c>
      <c r="H126">
        <f t="shared" si="11"/>
        <v>1</v>
      </c>
      <c r="I126">
        <f t="shared" si="11"/>
        <v>0</v>
      </c>
      <c r="J126">
        <f t="shared" si="11"/>
        <v>0</v>
      </c>
      <c r="K126">
        <f t="shared" si="11"/>
        <v>0</v>
      </c>
      <c r="L126">
        <f t="shared" si="11"/>
        <v>0</v>
      </c>
      <c r="M126">
        <f t="shared" si="11"/>
        <v>0</v>
      </c>
      <c r="N126">
        <f t="shared" si="11"/>
        <v>0</v>
      </c>
      <c r="O126">
        <f t="shared" si="11"/>
        <v>0</v>
      </c>
      <c r="P126">
        <f t="shared" si="11"/>
        <v>0</v>
      </c>
    </row>
    <row r="127" spans="1:16" x14ac:dyDescent="0.35">
      <c r="A127" s="1">
        <v>40299</v>
      </c>
      <c r="B127">
        <v>5120</v>
      </c>
      <c r="C127">
        <f t="shared" si="8"/>
        <v>125</v>
      </c>
      <c r="D127">
        <f t="shared" si="7"/>
        <v>5</v>
      </c>
      <c r="E127">
        <f>IF($D127=E$1,1,0)</f>
        <v>0</v>
      </c>
      <c r="F127">
        <f>IF($D127=F$1,1,0)</f>
        <v>0</v>
      </c>
      <c r="G127">
        <f t="shared" si="11"/>
        <v>0</v>
      </c>
      <c r="H127">
        <f t="shared" si="11"/>
        <v>0</v>
      </c>
      <c r="I127">
        <f t="shared" si="11"/>
        <v>1</v>
      </c>
      <c r="J127">
        <f t="shared" si="11"/>
        <v>0</v>
      </c>
      <c r="K127">
        <f t="shared" si="11"/>
        <v>0</v>
      </c>
      <c r="L127">
        <f t="shared" si="11"/>
        <v>0</v>
      </c>
      <c r="M127">
        <f t="shared" si="11"/>
        <v>0</v>
      </c>
      <c r="N127">
        <f t="shared" si="11"/>
        <v>0</v>
      </c>
      <c r="O127">
        <f t="shared" si="11"/>
        <v>0</v>
      </c>
      <c r="P127">
        <f t="shared" si="11"/>
        <v>0</v>
      </c>
    </row>
    <row r="128" spans="1:16" x14ac:dyDescent="0.35">
      <c r="A128" s="1">
        <v>40330</v>
      </c>
      <c r="B128">
        <v>5740</v>
      </c>
      <c r="C128">
        <f t="shared" si="8"/>
        <v>126</v>
      </c>
      <c r="D128">
        <f t="shared" si="7"/>
        <v>6</v>
      </c>
      <c r="E128">
        <f>IF($D128=E$1,1,0)</f>
        <v>0</v>
      </c>
      <c r="F128">
        <f>IF($D128=F$1,1,0)</f>
        <v>0</v>
      </c>
      <c r="G128">
        <f t="shared" si="11"/>
        <v>0</v>
      </c>
      <c r="H128">
        <f t="shared" si="11"/>
        <v>0</v>
      </c>
      <c r="I128">
        <f t="shared" si="11"/>
        <v>0</v>
      </c>
      <c r="J128">
        <f t="shared" si="11"/>
        <v>1</v>
      </c>
      <c r="K128">
        <f t="shared" si="11"/>
        <v>0</v>
      </c>
      <c r="L128">
        <f t="shared" si="11"/>
        <v>0</v>
      </c>
      <c r="M128">
        <f t="shared" si="11"/>
        <v>0</v>
      </c>
      <c r="N128">
        <f t="shared" si="11"/>
        <v>0</v>
      </c>
      <c r="O128">
        <f t="shared" si="11"/>
        <v>0</v>
      </c>
      <c r="P128">
        <f t="shared" si="11"/>
        <v>0</v>
      </c>
    </row>
    <row r="129" spans="1:16" x14ac:dyDescent="0.35">
      <c r="A129" s="1">
        <v>40360</v>
      </c>
      <c r="B129">
        <v>6660</v>
      </c>
      <c r="C129">
        <f t="shared" si="8"/>
        <v>127</v>
      </c>
      <c r="D129">
        <f t="shared" si="7"/>
        <v>7</v>
      </c>
      <c r="E129">
        <f>IF($D129=E$1,1,0)</f>
        <v>0</v>
      </c>
      <c r="F129">
        <f>IF($D129=F$1,1,0)</f>
        <v>0</v>
      </c>
      <c r="G129">
        <f t="shared" si="11"/>
        <v>0</v>
      </c>
      <c r="H129">
        <f t="shared" si="11"/>
        <v>0</v>
      </c>
      <c r="I129">
        <f t="shared" si="11"/>
        <v>0</v>
      </c>
      <c r="J129">
        <f t="shared" si="11"/>
        <v>0</v>
      </c>
      <c r="K129">
        <f t="shared" si="11"/>
        <v>1</v>
      </c>
      <c r="L129">
        <f t="shared" si="11"/>
        <v>0</v>
      </c>
      <c r="M129">
        <f t="shared" si="11"/>
        <v>0</v>
      </c>
      <c r="N129">
        <f t="shared" si="11"/>
        <v>0</v>
      </c>
      <c r="O129">
        <f t="shared" si="11"/>
        <v>0</v>
      </c>
      <c r="P129">
        <f t="shared" si="11"/>
        <v>0</v>
      </c>
    </row>
    <row r="130" spans="1:16" x14ac:dyDescent="0.35">
      <c r="A130" s="1">
        <v>40391</v>
      </c>
      <c r="B130">
        <v>6790</v>
      </c>
      <c r="C130">
        <f t="shared" si="8"/>
        <v>128</v>
      </c>
      <c r="D130">
        <f t="shared" si="7"/>
        <v>8</v>
      </c>
      <c r="E130">
        <f>IF($D130=E$1,1,0)</f>
        <v>0</v>
      </c>
      <c r="F130">
        <f>IF($D130=F$1,1,0)</f>
        <v>0</v>
      </c>
      <c r="G130">
        <f t="shared" si="11"/>
        <v>0</v>
      </c>
      <c r="H130">
        <f t="shared" si="11"/>
        <v>0</v>
      </c>
      <c r="I130">
        <f t="shared" si="11"/>
        <v>0</v>
      </c>
      <c r="J130">
        <f t="shared" si="11"/>
        <v>0</v>
      </c>
      <c r="K130">
        <f t="shared" si="11"/>
        <v>0</v>
      </c>
      <c r="L130">
        <f t="shared" si="11"/>
        <v>1</v>
      </c>
      <c r="M130">
        <f t="shared" si="11"/>
        <v>0</v>
      </c>
      <c r="N130">
        <f t="shared" si="11"/>
        <v>0</v>
      </c>
      <c r="O130">
        <f t="shared" si="11"/>
        <v>0</v>
      </c>
      <c r="P130">
        <f t="shared" si="11"/>
        <v>0</v>
      </c>
    </row>
    <row r="131" spans="1:16" x14ac:dyDescent="0.35">
      <c r="A131" s="1">
        <v>40422</v>
      </c>
      <c r="B131">
        <v>5640</v>
      </c>
      <c r="C131">
        <f t="shared" si="8"/>
        <v>129</v>
      </c>
      <c r="D131">
        <f t="shared" si="7"/>
        <v>9</v>
      </c>
      <c r="E131">
        <f>IF($D131=E$1,1,0)</f>
        <v>0</v>
      </c>
      <c r="F131">
        <f>IF($D131=F$1,1,0)</f>
        <v>0</v>
      </c>
      <c r="G131">
        <f t="shared" si="11"/>
        <v>0</v>
      </c>
      <c r="H131">
        <f t="shared" si="11"/>
        <v>0</v>
      </c>
      <c r="I131">
        <f t="shared" si="11"/>
        <v>0</v>
      </c>
      <c r="J131">
        <f t="shared" si="11"/>
        <v>0</v>
      </c>
      <c r="K131">
        <f t="shared" si="11"/>
        <v>0</v>
      </c>
      <c r="L131">
        <f t="shared" si="11"/>
        <v>0</v>
      </c>
      <c r="M131">
        <f t="shared" si="11"/>
        <v>1</v>
      </c>
      <c r="N131">
        <f t="shared" si="11"/>
        <v>0</v>
      </c>
      <c r="O131">
        <f t="shared" si="11"/>
        <v>0</v>
      </c>
      <c r="P131">
        <f t="shared" si="11"/>
        <v>0</v>
      </c>
    </row>
    <row r="132" spans="1:16" x14ac:dyDescent="0.35">
      <c r="A132" s="1">
        <v>40452</v>
      </c>
      <c r="B132">
        <v>4960</v>
      </c>
      <c r="C132">
        <f t="shared" si="8"/>
        <v>130</v>
      </c>
      <c r="D132">
        <f>MONTH(A132)</f>
        <v>10</v>
      </c>
      <c r="E132">
        <f>IF($D132=E$1,1,0)</f>
        <v>0</v>
      </c>
      <c r="F132">
        <f>IF($D132=F$1,1,0)</f>
        <v>0</v>
      </c>
      <c r="G132">
        <f t="shared" si="11"/>
        <v>0</v>
      </c>
      <c r="H132">
        <f t="shared" si="11"/>
        <v>0</v>
      </c>
      <c r="I132">
        <f t="shared" si="11"/>
        <v>0</v>
      </c>
      <c r="J132">
        <f t="shared" si="11"/>
        <v>0</v>
      </c>
      <c r="K132">
        <f t="shared" si="11"/>
        <v>0</v>
      </c>
      <c r="L132">
        <f t="shared" si="11"/>
        <v>0</v>
      </c>
      <c r="M132">
        <f t="shared" si="11"/>
        <v>0</v>
      </c>
      <c r="N132">
        <f t="shared" si="11"/>
        <v>1</v>
      </c>
      <c r="O132">
        <f t="shared" si="11"/>
        <v>0</v>
      </c>
      <c r="P132">
        <f t="shared" si="11"/>
        <v>0</v>
      </c>
    </row>
    <row r="133" spans="1:16" x14ac:dyDescent="0.35">
      <c r="A133" s="1">
        <v>40483</v>
      </c>
      <c r="B133">
        <v>4420</v>
      </c>
      <c r="C133">
        <f>C132+1</f>
        <v>131</v>
      </c>
      <c r="D133">
        <f>MONTH(A133)</f>
        <v>11</v>
      </c>
      <c r="E133">
        <f>IF($D133=E$1,1,0)</f>
        <v>0</v>
      </c>
      <c r="F133">
        <f>IF($D133=F$1,1,0)</f>
        <v>0</v>
      </c>
      <c r="G133">
        <f t="shared" si="11"/>
        <v>0</v>
      </c>
      <c r="H133">
        <f t="shared" si="11"/>
        <v>0</v>
      </c>
      <c r="I133">
        <f t="shared" si="11"/>
        <v>0</v>
      </c>
      <c r="J133">
        <f t="shared" si="11"/>
        <v>0</v>
      </c>
      <c r="K133">
        <f t="shared" si="11"/>
        <v>0</v>
      </c>
      <c r="L133">
        <f t="shared" si="11"/>
        <v>0</v>
      </c>
      <c r="M133">
        <f>IF($D133=M$1,1,0)</f>
        <v>0</v>
      </c>
      <c r="N133">
        <f>IF($D133=N$1,1,0)</f>
        <v>0</v>
      </c>
      <c r="O133">
        <f>IF($D133=O$1,1,0)</f>
        <v>1</v>
      </c>
      <c r="P133">
        <f>IF($D133=P$1,1,0)</f>
        <v>0</v>
      </c>
    </row>
    <row r="134" spans="1:16" x14ac:dyDescent="0.35">
      <c r="A134" s="1">
        <v>40513</v>
      </c>
      <c r="B134">
        <v>4940</v>
      </c>
      <c r="C134">
        <f>C133+1</f>
        <v>132</v>
      </c>
      <c r="D134">
        <f>MONTH(A134)</f>
        <v>12</v>
      </c>
      <c r="E134">
        <f>IF($D134=E$1,1,0)</f>
        <v>0</v>
      </c>
      <c r="F134">
        <f>IF($D134=F$1,1,0)</f>
        <v>0</v>
      </c>
      <c r="G134">
        <f>IF($D134=G$1,1,0)</f>
        <v>0</v>
      </c>
      <c r="H134">
        <f>IF($D134=H$1,1,0)</f>
        <v>0</v>
      </c>
      <c r="I134">
        <f>IF($D134=I$1,1,0)</f>
        <v>0</v>
      </c>
      <c r="J134">
        <f>IF($D134=J$1,1,0)</f>
        <v>0</v>
      </c>
      <c r="K134">
        <f>IF($D134=K$1,1,0)</f>
        <v>0</v>
      </c>
      <c r="L134">
        <f>IF($D134=L$1,1,0)</f>
        <v>0</v>
      </c>
      <c r="M134">
        <f>IF($D134=M$1,1,0)</f>
        <v>0</v>
      </c>
      <c r="N134">
        <f>IF($D134=N$1,1,0)</f>
        <v>0</v>
      </c>
      <c r="O134">
        <f>IF($D134=O$1,1,0)</f>
        <v>0</v>
      </c>
      <c r="P134">
        <f>IF($D134=P$1,1,0)</f>
        <v>1</v>
      </c>
    </row>
    <row r="135" spans="1:16" x14ac:dyDescent="0.35">
      <c r="A135" s="1">
        <v>40544</v>
      </c>
      <c r="B135">
        <v>5080</v>
      </c>
      <c r="C135">
        <f>C134+1</f>
        <v>133</v>
      </c>
      <c r="D135">
        <f>MONTH(A135)</f>
        <v>1</v>
      </c>
      <c r="E135">
        <f>IF($D135=E$1,1,0)</f>
        <v>1</v>
      </c>
      <c r="F135">
        <f>IF($D135=F$1,1,0)</f>
        <v>0</v>
      </c>
      <c r="G135">
        <f>IF($D135=G$1,1,0)</f>
        <v>0</v>
      </c>
      <c r="H135">
        <f>IF($D135=H$1,1,0)</f>
        <v>0</v>
      </c>
      <c r="I135">
        <f>IF($D135=I$1,1,0)</f>
        <v>0</v>
      </c>
      <c r="J135">
        <f>IF($D135=J$1,1,0)</f>
        <v>0</v>
      </c>
      <c r="K135">
        <f>IF($D135=K$1,1,0)</f>
        <v>0</v>
      </c>
      <c r="L135">
        <f>IF($D135=L$1,1,0)</f>
        <v>0</v>
      </c>
      <c r="M135">
        <f>IF($D135=M$1,1,0)</f>
        <v>0</v>
      </c>
      <c r="N135">
        <f>IF($D135=N$1,1,0)</f>
        <v>0</v>
      </c>
      <c r="O135">
        <f>IF($D135=O$1,1,0)</f>
        <v>0</v>
      </c>
      <c r="P135">
        <f>IF($D135=P$1,1,0)</f>
        <v>0</v>
      </c>
    </row>
    <row r="136" spans="1:16" x14ac:dyDescent="0.35">
      <c r="A136" s="1">
        <v>40575</v>
      </c>
      <c r="B136">
        <v>4770</v>
      </c>
      <c r="C136">
        <f>C135+1</f>
        <v>134</v>
      </c>
      <c r="D136">
        <f>MONTH(A136)</f>
        <v>2</v>
      </c>
      <c r="E136">
        <f>IF($D136=E$1,1,0)</f>
        <v>0</v>
      </c>
      <c r="F136">
        <f>IF($D136=F$1,1,0)</f>
        <v>1</v>
      </c>
      <c r="G136">
        <f>IF($D136=G$1,1,0)</f>
        <v>0</v>
      </c>
      <c r="H136">
        <f>IF($D136=H$1,1,0)</f>
        <v>0</v>
      </c>
      <c r="I136">
        <f>IF($D136=I$1,1,0)</f>
        <v>0</v>
      </c>
      <c r="J136">
        <f>IF($D136=J$1,1,0)</f>
        <v>0</v>
      </c>
      <c r="K136">
        <f>IF($D136=K$1,1,0)</f>
        <v>0</v>
      </c>
      <c r="L136">
        <f>IF($D136=L$1,1,0)</f>
        <v>0</v>
      </c>
      <c r="M136">
        <f>IF($D136=M$1,1,0)</f>
        <v>0</v>
      </c>
      <c r="N136">
        <f>IF($D136=N$1,1,0)</f>
        <v>0</v>
      </c>
      <c r="O136">
        <f>IF($D136=O$1,1,0)</f>
        <v>0</v>
      </c>
      <c r="P136">
        <f>IF($D136=P$1,1,0)</f>
        <v>0</v>
      </c>
    </row>
    <row r="137" spans="1:16" x14ac:dyDescent="0.35">
      <c r="A137" s="1">
        <v>40603</v>
      </c>
      <c r="B137">
        <v>5110</v>
      </c>
      <c r="C137">
        <f>C136+1</f>
        <v>135</v>
      </c>
      <c r="D137">
        <f>MONTH(A137)</f>
        <v>3</v>
      </c>
      <c r="E137">
        <f>IF($D137=E$1,1,0)</f>
        <v>0</v>
      </c>
      <c r="F137">
        <f>IF($D137=F$1,1,0)</f>
        <v>0</v>
      </c>
      <c r="G137">
        <f>IF($D137=G$1,1,0)</f>
        <v>1</v>
      </c>
      <c r="H137">
        <f>IF($D137=H$1,1,0)</f>
        <v>0</v>
      </c>
      <c r="I137">
        <f>IF($D137=I$1,1,0)</f>
        <v>0</v>
      </c>
      <c r="J137">
        <f>IF($D137=J$1,1,0)</f>
        <v>0</v>
      </c>
      <c r="K137">
        <f>IF($D137=K$1,1,0)</f>
        <v>0</v>
      </c>
      <c r="L137">
        <f>IF($D137=L$1,1,0)</f>
        <v>0</v>
      </c>
      <c r="M137">
        <f>IF($D137=M$1,1,0)</f>
        <v>0</v>
      </c>
      <c r="N137">
        <f>IF($D137=N$1,1,0)</f>
        <v>0</v>
      </c>
      <c r="O137">
        <f>IF($D137=O$1,1,0)</f>
        <v>0</v>
      </c>
      <c r="P137">
        <f>IF($D137=P$1,1,0)</f>
        <v>0</v>
      </c>
    </row>
    <row r="138" spans="1:16" x14ac:dyDescent="0.35">
      <c r="A138" s="1">
        <v>40634</v>
      </c>
      <c r="B138">
        <v>5610</v>
      </c>
      <c r="C138">
        <f>C137+1</f>
        <v>136</v>
      </c>
      <c r="D138">
        <f>MONTH(A138)</f>
        <v>4</v>
      </c>
      <c r="E138">
        <f>IF($D138=E$1,1,0)</f>
        <v>0</v>
      </c>
      <c r="F138">
        <f>IF($D138=F$1,1,0)</f>
        <v>0</v>
      </c>
      <c r="G138">
        <f>IF($D138=G$1,1,0)</f>
        <v>0</v>
      </c>
      <c r="H138">
        <f>IF($D138=H$1,1,0)</f>
        <v>1</v>
      </c>
      <c r="I138">
        <f>IF($D138=I$1,1,0)</f>
        <v>0</v>
      </c>
      <c r="J138">
        <f>IF($D138=J$1,1,0)</f>
        <v>0</v>
      </c>
      <c r="K138">
        <f>IF($D138=K$1,1,0)</f>
        <v>0</v>
      </c>
      <c r="L138">
        <f>IF($D138=L$1,1,0)</f>
        <v>0</v>
      </c>
      <c r="M138">
        <f>IF($D138=M$1,1,0)</f>
        <v>0</v>
      </c>
      <c r="N138">
        <f>IF($D138=N$1,1,0)</f>
        <v>0</v>
      </c>
      <c r="O138">
        <f>IF($D138=O$1,1,0)</f>
        <v>0</v>
      </c>
      <c r="P138">
        <f>IF($D138=P$1,1,0)</f>
        <v>0</v>
      </c>
    </row>
    <row r="139" spans="1:16" x14ac:dyDescent="0.35">
      <c r="A139" s="1">
        <v>40664</v>
      </c>
      <c r="B139">
        <v>5740</v>
      </c>
      <c r="C139">
        <f>C138+1</f>
        <v>137</v>
      </c>
      <c r="D139">
        <f>MONTH(A139)</f>
        <v>5</v>
      </c>
      <c r="E139">
        <f>IF($D139=E$1,1,0)</f>
        <v>0</v>
      </c>
      <c r="F139">
        <f>IF($D139=F$1,1,0)</f>
        <v>0</v>
      </c>
      <c r="G139">
        <f>IF($D139=G$1,1,0)</f>
        <v>0</v>
      </c>
      <c r="H139">
        <f>IF($D139=H$1,1,0)</f>
        <v>0</v>
      </c>
      <c r="I139">
        <f>IF($D139=I$1,1,0)</f>
        <v>1</v>
      </c>
      <c r="J139">
        <f>IF($D139=J$1,1,0)</f>
        <v>0</v>
      </c>
      <c r="K139">
        <f>IF($D139=K$1,1,0)</f>
        <v>0</v>
      </c>
      <c r="L139">
        <f>IF($D139=L$1,1,0)</f>
        <v>0</v>
      </c>
      <c r="M139">
        <f>IF($D139=M$1,1,0)</f>
        <v>0</v>
      </c>
      <c r="N139">
        <f>IF($D139=N$1,1,0)</f>
        <v>0</v>
      </c>
      <c r="O139">
        <f>IF($D139=O$1,1,0)</f>
        <v>0</v>
      </c>
      <c r="P139">
        <f>IF($D139=P$1,1,0)</f>
        <v>0</v>
      </c>
    </row>
    <row r="140" spans="1:16" x14ac:dyDescent="0.35">
      <c r="A140" s="1">
        <v>40695</v>
      </c>
      <c r="B140">
        <v>6500</v>
      </c>
      <c r="C140">
        <f>C139+1</f>
        <v>138</v>
      </c>
      <c r="D140">
        <f>MONTH(A140)</f>
        <v>6</v>
      </c>
      <c r="E140">
        <f>IF($D140=E$1,1,0)</f>
        <v>0</v>
      </c>
      <c r="F140">
        <f>IF($D140=F$1,1,0)</f>
        <v>0</v>
      </c>
      <c r="G140">
        <f>IF($D140=G$1,1,0)</f>
        <v>0</v>
      </c>
      <c r="H140">
        <f>IF($D140=H$1,1,0)</f>
        <v>0</v>
      </c>
      <c r="I140">
        <f>IF($D140=I$1,1,0)</f>
        <v>0</v>
      </c>
      <c r="J140">
        <f>IF($D140=J$1,1,0)</f>
        <v>1</v>
      </c>
      <c r="K140">
        <f>IF($D140=K$1,1,0)</f>
        <v>0</v>
      </c>
      <c r="L140">
        <f>IF($D140=L$1,1,0)</f>
        <v>0</v>
      </c>
      <c r="M140">
        <f>IF($D140=M$1,1,0)</f>
        <v>0</v>
      </c>
      <c r="N140">
        <f>IF($D140=N$1,1,0)</f>
        <v>0</v>
      </c>
      <c r="O140">
        <f>IF($D140=O$1,1,0)</f>
        <v>0</v>
      </c>
      <c r="P140">
        <f>IF($D140=P$1,1,0)</f>
        <v>0</v>
      </c>
    </row>
    <row r="141" spans="1:16" x14ac:dyDescent="0.35">
      <c r="A141" s="1">
        <v>40725</v>
      </c>
      <c r="B141">
        <v>7540</v>
      </c>
      <c r="C141">
        <f>C140+1</f>
        <v>139</v>
      </c>
      <c r="D141">
        <f>MONTH(A141)</f>
        <v>7</v>
      </c>
      <c r="E141">
        <f>IF($D141=E$1,1,0)</f>
        <v>0</v>
      </c>
      <c r="F141">
        <f>IF($D141=F$1,1,0)</f>
        <v>0</v>
      </c>
      <c r="G141">
        <f>IF($D141=G$1,1,0)</f>
        <v>0</v>
      </c>
      <c r="H141">
        <f>IF($D141=H$1,1,0)</f>
        <v>0</v>
      </c>
      <c r="I141">
        <f>IF($D141=I$1,1,0)</f>
        <v>0</v>
      </c>
      <c r="J141">
        <f>IF($D141=J$1,1,0)</f>
        <v>0</v>
      </c>
      <c r="K141">
        <f>IF($D141=K$1,1,0)</f>
        <v>1</v>
      </c>
      <c r="L141">
        <f>IF($D141=L$1,1,0)</f>
        <v>0</v>
      </c>
      <c r="M141">
        <f>IF($D141=M$1,1,0)</f>
        <v>0</v>
      </c>
      <c r="N141">
        <f>IF($D141=N$1,1,0)</f>
        <v>0</v>
      </c>
      <c r="O141">
        <f>IF($D141=O$1,1,0)</f>
        <v>0</v>
      </c>
      <c r="P141">
        <f>IF($D141=P$1,1,0)</f>
        <v>0</v>
      </c>
    </row>
    <row r="142" spans="1:16" x14ac:dyDescent="0.35">
      <c r="A142" s="1">
        <v>40756</v>
      </c>
      <c r="B142">
        <v>7350</v>
      </c>
      <c r="C142">
        <f>C141+1</f>
        <v>140</v>
      </c>
      <c r="D142">
        <f>MONTH(A142)</f>
        <v>8</v>
      </c>
      <c r="E142">
        <f>IF($D142=E$1,1,0)</f>
        <v>0</v>
      </c>
      <c r="F142">
        <f>IF($D142=F$1,1,0)</f>
        <v>0</v>
      </c>
      <c r="G142">
        <f>IF($D142=G$1,1,0)</f>
        <v>0</v>
      </c>
      <c r="H142">
        <f>IF($D142=H$1,1,0)</f>
        <v>0</v>
      </c>
      <c r="I142">
        <f>IF($D142=I$1,1,0)</f>
        <v>0</v>
      </c>
      <c r="J142">
        <f>IF($D142=J$1,1,0)</f>
        <v>0</v>
      </c>
      <c r="K142">
        <f>IF($D142=K$1,1,0)</f>
        <v>0</v>
      </c>
      <c r="L142">
        <f>IF($D142=L$1,1,0)</f>
        <v>1</v>
      </c>
      <c r="M142">
        <f>IF($D142=M$1,1,0)</f>
        <v>0</v>
      </c>
      <c r="N142">
        <f>IF($D142=N$1,1,0)</f>
        <v>0</v>
      </c>
      <c r="O142">
        <f>IF($D142=O$1,1,0)</f>
        <v>0</v>
      </c>
      <c r="P142">
        <f>IF($D142=P$1,1,0)</f>
        <v>0</v>
      </c>
    </row>
    <row r="143" spans="1:16" x14ac:dyDescent="0.35">
      <c r="A143" s="1">
        <v>40787</v>
      </c>
      <c r="B143">
        <v>6180</v>
      </c>
      <c r="C143">
        <f>C142+1</f>
        <v>141</v>
      </c>
      <c r="D143">
        <f>MONTH(A143)</f>
        <v>9</v>
      </c>
      <c r="E143">
        <f>IF($D143=E$1,1,0)</f>
        <v>0</v>
      </c>
      <c r="F143">
        <f>IF($D143=F$1,1,0)</f>
        <v>0</v>
      </c>
      <c r="G143">
        <f>IF($D143=G$1,1,0)</f>
        <v>0</v>
      </c>
      <c r="H143">
        <f>IF($D143=H$1,1,0)</f>
        <v>0</v>
      </c>
      <c r="I143">
        <f>IF($D143=I$1,1,0)</f>
        <v>0</v>
      </c>
      <c r="J143">
        <f>IF($D143=J$1,1,0)</f>
        <v>0</v>
      </c>
      <c r="K143">
        <f>IF($D143=K$1,1,0)</f>
        <v>0</v>
      </c>
      <c r="L143">
        <f>IF($D143=L$1,1,0)</f>
        <v>0</v>
      </c>
      <c r="M143">
        <f>IF($D143=M$1,1,0)</f>
        <v>1</v>
      </c>
      <c r="N143">
        <f>IF($D143=N$1,1,0)</f>
        <v>0</v>
      </c>
      <c r="O143">
        <f>IF($D143=O$1,1,0)</f>
        <v>0</v>
      </c>
      <c r="P143">
        <f>IF($D143=P$1,1,0)</f>
        <v>0</v>
      </c>
    </row>
    <row r="144" spans="1:16" x14ac:dyDescent="0.35">
      <c r="A144" s="1">
        <v>40817</v>
      </c>
      <c r="B144">
        <v>5610</v>
      </c>
      <c r="C144">
        <f>C143+1</f>
        <v>142</v>
      </c>
      <c r="D144">
        <f>MONTH(A144)</f>
        <v>10</v>
      </c>
      <c r="E144">
        <f>IF($D144=E$1,1,0)</f>
        <v>0</v>
      </c>
      <c r="F144">
        <f>IF($D144=F$1,1,0)</f>
        <v>0</v>
      </c>
      <c r="G144">
        <f>IF($D144=G$1,1,0)</f>
        <v>0</v>
      </c>
      <c r="H144">
        <f>IF($D144=H$1,1,0)</f>
        <v>0</v>
      </c>
      <c r="I144">
        <f>IF($D144=I$1,1,0)</f>
        <v>0</v>
      </c>
      <c r="J144">
        <f>IF($D144=J$1,1,0)</f>
        <v>0</v>
      </c>
      <c r="K144">
        <f>IF($D144=K$1,1,0)</f>
        <v>0</v>
      </c>
      <c r="L144">
        <f>IF($D144=L$1,1,0)</f>
        <v>0</v>
      </c>
      <c r="M144">
        <f>IF($D144=M$1,1,0)</f>
        <v>0</v>
      </c>
      <c r="N144">
        <f>IF($D144=N$1,1,0)</f>
        <v>1</v>
      </c>
      <c r="O144">
        <f>IF($D144=O$1,1,0)</f>
        <v>0</v>
      </c>
      <c r="P144">
        <f>IF($D144=P$1,1,0)</f>
        <v>0</v>
      </c>
    </row>
    <row r="145" spans="1:16" x14ac:dyDescent="0.35">
      <c r="A145" s="1">
        <v>40848</v>
      </c>
      <c r="B145">
        <v>4760</v>
      </c>
      <c r="C145">
        <f>C144+1</f>
        <v>143</v>
      </c>
      <c r="D145">
        <f>MONTH(A145)</f>
        <v>11</v>
      </c>
      <c r="E145">
        <f>IF($D145=E$1,1,0)</f>
        <v>0</v>
      </c>
      <c r="F145">
        <f>IF($D145=F$1,1,0)</f>
        <v>0</v>
      </c>
      <c r="G145">
        <f>IF($D145=G$1,1,0)</f>
        <v>0</v>
      </c>
      <c r="H145">
        <f>IF($D145=H$1,1,0)</f>
        <v>0</v>
      </c>
      <c r="I145">
        <f>IF($D145=I$1,1,0)</f>
        <v>0</v>
      </c>
      <c r="J145">
        <f>IF($D145=J$1,1,0)</f>
        <v>0</v>
      </c>
      <c r="K145">
        <f>IF($D145=K$1,1,0)</f>
        <v>0</v>
      </c>
      <c r="L145">
        <f>IF($D145=L$1,1,0)</f>
        <v>0</v>
      </c>
      <c r="M145">
        <f>IF($D145=M$1,1,0)</f>
        <v>0</v>
      </c>
      <c r="N145">
        <f>IF($D145=N$1,1,0)</f>
        <v>0</v>
      </c>
      <c r="O145">
        <f>IF($D145=O$1,1,0)</f>
        <v>1</v>
      </c>
      <c r="P145">
        <f>IF($D145=P$1,1,0)</f>
        <v>0</v>
      </c>
    </row>
    <row r="146" spans="1:16" x14ac:dyDescent="0.35">
      <c r="A146" s="1">
        <v>40878</v>
      </c>
      <c r="B146">
        <v>5260</v>
      </c>
      <c r="C146">
        <f>C145+1</f>
        <v>144</v>
      </c>
      <c r="D146">
        <f>MONTH(A146)</f>
        <v>12</v>
      </c>
      <c r="E146">
        <f>IF($D146=E$1,1,0)</f>
        <v>0</v>
      </c>
      <c r="F146">
        <f>IF($D146=F$1,1,0)</f>
        <v>0</v>
      </c>
      <c r="G146">
        <f>IF($D146=G$1,1,0)</f>
        <v>0</v>
      </c>
      <c r="H146">
        <f>IF($D146=H$1,1,0)</f>
        <v>0</v>
      </c>
      <c r="I146">
        <f>IF($D146=I$1,1,0)</f>
        <v>0</v>
      </c>
      <c r="J146">
        <f>IF($D146=J$1,1,0)</f>
        <v>0</v>
      </c>
      <c r="K146">
        <f>IF($D146=K$1,1,0)</f>
        <v>0</v>
      </c>
      <c r="L146">
        <f>IF($D146=L$1,1,0)</f>
        <v>0</v>
      </c>
      <c r="M146">
        <f>IF($D146=M$1,1,0)</f>
        <v>0</v>
      </c>
      <c r="N146">
        <f>IF($D146=N$1,1,0)</f>
        <v>0</v>
      </c>
      <c r="O146">
        <f>IF($D146=O$1,1,0)</f>
        <v>0</v>
      </c>
      <c r="P146">
        <f>IF($D146=P$1,1,0)</f>
        <v>1</v>
      </c>
    </row>
  </sheetData>
  <conditionalFormatting sqref="E3:P146">
    <cfRule type="cellIs" dxfId="90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B0BB-8C22-4161-A44E-69073C88EBD4}">
  <dimension ref="A1:P6"/>
  <sheetViews>
    <sheetView workbookViewId="0">
      <selection activeCell="D10" sqref="D10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s="2" t="s">
        <v>2</v>
      </c>
      <c r="D1" s="2" t="s">
        <v>364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</row>
    <row r="2" spans="1:16" x14ac:dyDescent="0.35">
      <c r="A2" s="1">
        <v>40909</v>
      </c>
      <c r="B2" s="33">
        <v>5193.5353535353515</v>
      </c>
      <c r="C2">
        <f>'No of calls for Seasonality '!C146+1</f>
        <v>145</v>
      </c>
      <c r="D2">
        <v>1</v>
      </c>
      <c r="E2" s="31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40940</v>
      </c>
      <c r="B3" s="33">
        <v>5174.6464646464638</v>
      </c>
      <c r="C3">
        <f>C2+1</f>
        <v>146</v>
      </c>
      <c r="D3">
        <v>2</v>
      </c>
      <c r="E3">
        <v>0</v>
      </c>
      <c r="F3" s="31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40969</v>
      </c>
      <c r="B4" s="34">
        <v>5554.6464646464638</v>
      </c>
      <c r="C4">
        <f>C3+1</f>
        <v>147</v>
      </c>
      <c r="D4">
        <v>3</v>
      </c>
      <c r="E4">
        <v>0</v>
      </c>
      <c r="F4">
        <v>0</v>
      </c>
      <c r="G4" s="31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6" spans="1:16" x14ac:dyDescent="0.35">
      <c r="B6" s="31" t="s">
        <v>403</v>
      </c>
      <c r="C6" s="31"/>
      <c r="D6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9CBE-E8E9-4FA3-BD8E-9CD474E2929B}">
  <dimension ref="B1:CV181"/>
  <sheetViews>
    <sheetView showGridLines="0" workbookViewId="0"/>
  </sheetViews>
  <sheetFormatPr defaultRowHeight="14.5" x14ac:dyDescent="0.35"/>
  <cols>
    <col min="3" max="4" width="10.90625" customWidth="1"/>
    <col min="5" max="5" width="11.36328125" customWidth="1"/>
    <col min="10" max="10" width="15.26953125" bestFit="1" customWidth="1"/>
  </cols>
  <sheetData>
    <row r="1" spans="2:100" ht="18.5" x14ac:dyDescent="0.45">
      <c r="B1" s="4" t="s">
        <v>4</v>
      </c>
      <c r="N1" t="s">
        <v>363</v>
      </c>
      <c r="CV1" s="11" t="s">
        <v>36</v>
      </c>
    </row>
    <row r="3" spans="2:100" ht="15.5" x14ac:dyDescent="0.35">
      <c r="B3" s="16" t="s">
        <v>6</v>
      </c>
      <c r="C3" s="17"/>
      <c r="D3" s="17"/>
      <c r="E3" s="17"/>
      <c r="F3" s="17"/>
      <c r="G3" s="18"/>
      <c r="J3" s="16" t="s">
        <v>7</v>
      </c>
      <c r="K3" s="17"/>
      <c r="L3" s="17"/>
      <c r="M3" s="18"/>
    </row>
    <row r="4" spans="2:100" x14ac:dyDescent="0.35">
      <c r="B4" s="28" t="s">
        <v>12</v>
      </c>
      <c r="C4" s="24"/>
      <c r="D4" s="28" t="s">
        <v>31</v>
      </c>
      <c r="E4" s="24"/>
      <c r="F4" s="28" t="s">
        <v>37</v>
      </c>
      <c r="G4" s="24"/>
      <c r="J4" s="10" t="s">
        <v>8</v>
      </c>
      <c r="K4" s="10" t="s">
        <v>9</v>
      </c>
      <c r="L4" s="10" t="s">
        <v>10</v>
      </c>
      <c r="M4" s="10" t="s">
        <v>11</v>
      </c>
    </row>
    <row r="5" spans="2:100" x14ac:dyDescent="0.35">
      <c r="J5" s="8">
        <v>6</v>
      </c>
      <c r="K5" s="8">
        <v>1</v>
      </c>
      <c r="L5" s="8">
        <v>4</v>
      </c>
      <c r="M5" s="8">
        <v>11</v>
      </c>
    </row>
    <row r="10" spans="2:100" ht="18.5" x14ac:dyDescent="0.45">
      <c r="B10" s="5" t="s">
        <v>12</v>
      </c>
    </row>
    <row r="12" spans="2:100" ht="15.5" x14ac:dyDescent="0.35">
      <c r="C12" s="16" t="s">
        <v>13</v>
      </c>
      <c r="D12" s="17"/>
      <c r="E12" s="17"/>
      <c r="F12" s="17"/>
      <c r="G12" s="17"/>
      <c r="H12" s="17"/>
      <c r="I12" s="18"/>
    </row>
    <row r="13" spans="2:100" x14ac:dyDescent="0.35">
      <c r="C13" s="19" t="s">
        <v>14</v>
      </c>
      <c r="D13" s="20"/>
      <c r="E13" s="21"/>
      <c r="F13" s="22" t="s">
        <v>357</v>
      </c>
      <c r="G13" s="23"/>
      <c r="H13" s="23"/>
      <c r="I13" s="24"/>
    </row>
    <row r="14" spans="2:100" x14ac:dyDescent="0.35">
      <c r="C14" s="19" t="s">
        <v>16</v>
      </c>
      <c r="D14" s="20"/>
      <c r="E14" s="21"/>
      <c r="F14" s="22" t="s">
        <v>358</v>
      </c>
      <c r="G14" s="23"/>
      <c r="H14" s="23"/>
      <c r="I14" s="24"/>
    </row>
    <row r="15" spans="2:100" x14ac:dyDescent="0.35">
      <c r="C15" s="19" t="s">
        <v>18</v>
      </c>
      <c r="D15" s="20"/>
      <c r="E15" s="21"/>
      <c r="F15" s="22" t="s">
        <v>360</v>
      </c>
      <c r="G15" s="23"/>
      <c r="H15" s="23"/>
      <c r="I15" s="24"/>
    </row>
    <row r="16" spans="2:100" x14ac:dyDescent="0.35">
      <c r="C16" s="19" t="s">
        <v>20</v>
      </c>
      <c r="D16" s="20"/>
      <c r="E16" s="21"/>
      <c r="F16" s="25">
        <v>144</v>
      </c>
      <c r="G16" s="26"/>
      <c r="H16" s="26"/>
      <c r="I16" s="27"/>
    </row>
    <row r="18" spans="2:18" ht="15.5" x14ac:dyDescent="0.35">
      <c r="C18" s="16" t="s">
        <v>21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8"/>
    </row>
    <row r="19" spans="2:18" x14ac:dyDescent="0.35">
      <c r="C19" s="19" t="s">
        <v>22</v>
      </c>
      <c r="D19" s="20"/>
      <c r="E19" s="21"/>
      <c r="F19" s="25">
        <v>13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7"/>
    </row>
    <row r="20" spans="2:18" x14ac:dyDescent="0.35">
      <c r="C20" s="19" t="s">
        <v>23</v>
      </c>
      <c r="D20" s="20"/>
      <c r="E20" s="21"/>
      <c r="F20" s="25" t="s">
        <v>24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7"/>
    </row>
    <row r="21" spans="2:18" x14ac:dyDescent="0.35">
      <c r="C21" s="19" t="s">
        <v>25</v>
      </c>
      <c r="D21" s="20"/>
      <c r="E21" s="21"/>
      <c r="F21" s="8" t="s">
        <v>1</v>
      </c>
      <c r="G21" s="8" t="s">
        <v>298</v>
      </c>
      <c r="H21" s="8" t="s">
        <v>299</v>
      </c>
      <c r="I21" s="8" t="s">
        <v>300</v>
      </c>
      <c r="J21" s="8" t="s">
        <v>301</v>
      </c>
      <c r="K21" s="8" t="s">
        <v>302</v>
      </c>
      <c r="L21" s="8" t="s">
        <v>303</v>
      </c>
      <c r="M21" s="8" t="s">
        <v>304</v>
      </c>
      <c r="N21" s="8" t="s">
        <v>305</v>
      </c>
      <c r="O21" s="8" t="s">
        <v>306</v>
      </c>
      <c r="P21" s="8" t="s">
        <v>307</v>
      </c>
      <c r="Q21" s="8" t="s">
        <v>308</v>
      </c>
      <c r="R21" s="8" t="s">
        <v>309</v>
      </c>
    </row>
    <row r="23" spans="2:18" ht="15.5" x14ac:dyDescent="0.35">
      <c r="C23" s="16" t="s">
        <v>26</v>
      </c>
      <c r="D23" s="17"/>
      <c r="E23" s="17"/>
      <c r="F23" s="17"/>
      <c r="G23" s="17"/>
      <c r="H23" s="17"/>
      <c r="I23" s="18"/>
    </row>
    <row r="24" spans="2:18" x14ac:dyDescent="0.35">
      <c r="C24" s="19" t="s">
        <v>27</v>
      </c>
      <c r="D24" s="20"/>
      <c r="E24" s="21"/>
      <c r="F24" s="25" t="s">
        <v>28</v>
      </c>
      <c r="G24" s="26"/>
      <c r="H24" s="26"/>
      <c r="I24" s="27"/>
    </row>
    <row r="25" spans="2:18" x14ac:dyDescent="0.35">
      <c r="C25" s="19" t="s">
        <v>29</v>
      </c>
      <c r="D25" s="20"/>
      <c r="E25" s="21"/>
      <c r="F25" s="25">
        <v>0.7</v>
      </c>
      <c r="G25" s="26"/>
      <c r="H25" s="26"/>
      <c r="I25" s="27"/>
    </row>
    <row r="26" spans="2:18" x14ac:dyDescent="0.35">
      <c r="C26" s="19" t="s">
        <v>30</v>
      </c>
      <c r="D26" s="20"/>
      <c r="E26" s="21"/>
      <c r="F26" s="25">
        <v>0.3</v>
      </c>
      <c r="G26" s="26"/>
      <c r="H26" s="26"/>
      <c r="I26" s="27"/>
    </row>
    <row r="28" spans="2:18" ht="18.5" x14ac:dyDescent="0.45">
      <c r="B28" s="5" t="s">
        <v>31</v>
      </c>
    </row>
    <row r="30" spans="2:18" x14ac:dyDescent="0.35">
      <c r="C30" s="7" t="s">
        <v>32</v>
      </c>
      <c r="D30" s="3" t="s">
        <v>33</v>
      </c>
    </row>
    <row r="31" spans="2:18" x14ac:dyDescent="0.35">
      <c r="C31" s="7" t="s">
        <v>34</v>
      </c>
      <c r="D31" s="6">
        <v>101</v>
      </c>
    </row>
    <row r="32" spans="2:18" x14ac:dyDescent="0.35">
      <c r="C32" s="7" t="s">
        <v>35</v>
      </c>
      <c r="D32" s="6">
        <v>43</v>
      </c>
    </row>
    <row r="34" spans="2:17" ht="18.5" x14ac:dyDescent="0.45">
      <c r="B34" s="5" t="s">
        <v>37</v>
      </c>
      <c r="D34" s="12"/>
    </row>
    <row r="35" spans="2:17" x14ac:dyDescent="0.35">
      <c r="D35" s="12"/>
    </row>
    <row r="36" spans="2:17" x14ac:dyDescent="0.35">
      <c r="C36" s="7" t="s">
        <v>38</v>
      </c>
      <c r="D36" s="13" t="s">
        <v>24</v>
      </c>
      <c r="E36" s="3" t="s">
        <v>1</v>
      </c>
      <c r="F36" s="3" t="s">
        <v>298</v>
      </c>
      <c r="G36" s="3" t="s">
        <v>299</v>
      </c>
      <c r="H36" s="3" t="s">
        <v>300</v>
      </c>
      <c r="I36" s="3" t="s">
        <v>301</v>
      </c>
      <c r="J36" s="3" t="s">
        <v>302</v>
      </c>
      <c r="K36" s="3" t="s">
        <v>303</v>
      </c>
      <c r="L36" s="3" t="s">
        <v>304</v>
      </c>
      <c r="M36" s="3" t="s">
        <v>305</v>
      </c>
      <c r="N36" s="3" t="s">
        <v>306</v>
      </c>
      <c r="O36" s="3" t="s">
        <v>307</v>
      </c>
      <c r="P36" s="3" t="s">
        <v>308</v>
      </c>
      <c r="Q36" s="3" t="s">
        <v>309</v>
      </c>
    </row>
    <row r="37" spans="2:17" x14ac:dyDescent="0.35">
      <c r="C37" s="7" t="s">
        <v>39</v>
      </c>
      <c r="D37" s="14">
        <v>1</v>
      </c>
      <c r="E37" s="6">
        <v>1420</v>
      </c>
      <c r="F37" s="6">
        <v>1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</row>
    <row r="38" spans="2:17" x14ac:dyDescent="0.35">
      <c r="C38" s="7" t="s">
        <v>40</v>
      </c>
      <c r="D38" s="14">
        <v>2</v>
      </c>
      <c r="E38" s="6">
        <v>1500</v>
      </c>
      <c r="F38" s="6">
        <v>0</v>
      </c>
      <c r="G38" s="6">
        <v>1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</row>
    <row r="39" spans="2:17" x14ac:dyDescent="0.35">
      <c r="C39" s="7" t="s">
        <v>41</v>
      </c>
      <c r="D39" s="14">
        <v>3</v>
      </c>
      <c r="E39" s="6">
        <v>1660</v>
      </c>
      <c r="F39" s="6">
        <v>0</v>
      </c>
      <c r="G39" s="6">
        <v>0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</row>
    <row r="40" spans="2:17" x14ac:dyDescent="0.35">
      <c r="C40" s="7" t="s">
        <v>42</v>
      </c>
      <c r="D40" s="14">
        <v>4</v>
      </c>
      <c r="E40" s="6">
        <v>1630</v>
      </c>
      <c r="F40" s="6">
        <v>0</v>
      </c>
      <c r="G40" s="6">
        <v>0</v>
      </c>
      <c r="H40" s="6">
        <v>0</v>
      </c>
      <c r="I40" s="6">
        <v>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</row>
    <row r="41" spans="2:17" x14ac:dyDescent="0.35">
      <c r="C41" s="7" t="s">
        <v>43</v>
      </c>
      <c r="D41" s="14">
        <v>5</v>
      </c>
      <c r="E41" s="6">
        <v>1530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</row>
    <row r="42" spans="2:17" x14ac:dyDescent="0.35">
      <c r="C42" s="7" t="s">
        <v>44</v>
      </c>
      <c r="D42" s="14">
        <v>6</v>
      </c>
      <c r="E42" s="6">
        <v>1700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</row>
    <row r="43" spans="2:17" x14ac:dyDescent="0.35">
      <c r="C43" s="7" t="s">
        <v>45</v>
      </c>
      <c r="D43" s="14">
        <v>7</v>
      </c>
      <c r="E43" s="6">
        <v>1860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1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</row>
    <row r="44" spans="2:17" x14ac:dyDescent="0.35">
      <c r="C44" s="7" t="s">
        <v>46</v>
      </c>
      <c r="D44" s="14">
        <v>8</v>
      </c>
      <c r="E44" s="6">
        <v>1860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1</v>
      </c>
      <c r="N44" s="6">
        <v>0</v>
      </c>
      <c r="O44" s="6">
        <v>0</v>
      </c>
      <c r="P44" s="6">
        <v>0</v>
      </c>
      <c r="Q44" s="6">
        <v>0</v>
      </c>
    </row>
    <row r="45" spans="2:17" x14ac:dyDescent="0.35">
      <c r="C45" s="7" t="s">
        <v>47</v>
      </c>
      <c r="D45" s="14">
        <v>9</v>
      </c>
      <c r="E45" s="6">
        <v>1710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1</v>
      </c>
      <c r="O45" s="6">
        <v>0</v>
      </c>
      <c r="P45" s="6">
        <v>0</v>
      </c>
      <c r="Q45" s="6">
        <v>0</v>
      </c>
    </row>
    <row r="46" spans="2:17" x14ac:dyDescent="0.35">
      <c r="C46" s="7" t="s">
        <v>48</v>
      </c>
      <c r="D46" s="14">
        <v>10</v>
      </c>
      <c r="E46" s="6">
        <v>1510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1</v>
      </c>
      <c r="P46" s="6">
        <v>0</v>
      </c>
      <c r="Q46" s="6">
        <v>0</v>
      </c>
    </row>
    <row r="47" spans="2:17" x14ac:dyDescent="0.35">
      <c r="C47" s="7" t="s">
        <v>49</v>
      </c>
      <c r="D47" s="14">
        <v>11</v>
      </c>
      <c r="E47" s="6">
        <v>1330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6">
        <v>0</v>
      </c>
    </row>
    <row r="48" spans="2:17" x14ac:dyDescent="0.35">
      <c r="C48" s="7" t="s">
        <v>50</v>
      </c>
      <c r="D48" s="14">
        <v>12</v>
      </c>
      <c r="E48" s="6">
        <v>1500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1</v>
      </c>
    </row>
    <row r="49" spans="3:17" x14ac:dyDescent="0.35">
      <c r="C49" s="7" t="s">
        <v>51</v>
      </c>
      <c r="D49" s="14">
        <v>13</v>
      </c>
      <c r="E49" s="6">
        <v>1460</v>
      </c>
      <c r="F49" s="6">
        <v>1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</row>
    <row r="50" spans="3:17" x14ac:dyDescent="0.35">
      <c r="C50" s="7" t="s">
        <v>52</v>
      </c>
      <c r="D50" s="14">
        <v>14</v>
      </c>
      <c r="E50" s="6">
        <v>1590</v>
      </c>
      <c r="F50" s="6">
        <v>0</v>
      </c>
      <c r="G50" s="6">
        <v>1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</row>
    <row r="51" spans="3:17" x14ac:dyDescent="0.35">
      <c r="C51" s="7" t="s">
        <v>53</v>
      </c>
      <c r="D51" s="14">
        <v>15</v>
      </c>
      <c r="E51" s="6">
        <v>1770</v>
      </c>
      <c r="F51" s="6">
        <v>0</v>
      </c>
      <c r="G51" s="6">
        <v>0</v>
      </c>
      <c r="H51" s="6">
        <v>1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</row>
    <row r="52" spans="3:17" x14ac:dyDescent="0.35">
      <c r="C52" s="7" t="s">
        <v>54</v>
      </c>
      <c r="D52" s="14">
        <v>16</v>
      </c>
      <c r="E52" s="6">
        <v>1700</v>
      </c>
      <c r="F52" s="6">
        <v>0</v>
      </c>
      <c r="G52" s="6">
        <v>0</v>
      </c>
      <c r="H52" s="6">
        <v>0</v>
      </c>
      <c r="I52" s="6">
        <v>1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</row>
    <row r="53" spans="3:17" x14ac:dyDescent="0.35">
      <c r="C53" s="7" t="s">
        <v>55</v>
      </c>
      <c r="D53" s="14">
        <v>17</v>
      </c>
      <c r="E53" s="6">
        <v>1580</v>
      </c>
      <c r="F53" s="6">
        <v>0</v>
      </c>
      <c r="G53" s="6">
        <v>0</v>
      </c>
      <c r="H53" s="6">
        <v>0</v>
      </c>
      <c r="I53" s="6">
        <v>0</v>
      </c>
      <c r="J53" s="6">
        <v>1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</row>
    <row r="54" spans="3:17" x14ac:dyDescent="0.35">
      <c r="C54" s="7" t="s">
        <v>56</v>
      </c>
      <c r="D54" s="14">
        <v>18</v>
      </c>
      <c r="E54" s="6">
        <v>1870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</row>
    <row r="55" spans="3:17" x14ac:dyDescent="0.35">
      <c r="C55" s="7" t="s">
        <v>57</v>
      </c>
      <c r="D55" s="14">
        <v>19</v>
      </c>
      <c r="E55" s="6">
        <v>2120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1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</row>
    <row r="56" spans="3:17" x14ac:dyDescent="0.35">
      <c r="C56" s="7" t="s">
        <v>58</v>
      </c>
      <c r="D56" s="14">
        <v>20</v>
      </c>
      <c r="E56" s="6">
        <v>2120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1</v>
      </c>
      <c r="N56" s="6">
        <v>0</v>
      </c>
      <c r="O56" s="6">
        <v>0</v>
      </c>
      <c r="P56" s="6">
        <v>0</v>
      </c>
      <c r="Q56" s="6">
        <v>0</v>
      </c>
    </row>
    <row r="57" spans="3:17" x14ac:dyDescent="0.35">
      <c r="C57" s="7" t="s">
        <v>59</v>
      </c>
      <c r="D57" s="14">
        <v>21</v>
      </c>
      <c r="E57" s="6">
        <v>1980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</row>
    <row r="58" spans="3:17" x14ac:dyDescent="0.35">
      <c r="C58" s="7" t="s">
        <v>60</v>
      </c>
      <c r="D58" s="14">
        <v>22</v>
      </c>
      <c r="E58" s="6">
        <v>1680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1</v>
      </c>
      <c r="P58" s="6">
        <v>0</v>
      </c>
      <c r="Q58" s="6">
        <v>0</v>
      </c>
    </row>
    <row r="59" spans="3:17" x14ac:dyDescent="0.35">
      <c r="C59" s="7" t="s">
        <v>61</v>
      </c>
      <c r="D59" s="14">
        <v>23</v>
      </c>
      <c r="E59" s="6">
        <v>1450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1</v>
      </c>
      <c r="Q59" s="6">
        <v>0</v>
      </c>
    </row>
    <row r="60" spans="3:17" x14ac:dyDescent="0.35">
      <c r="C60" s="7" t="s">
        <v>62</v>
      </c>
      <c r="D60" s="14">
        <v>24</v>
      </c>
      <c r="E60" s="6">
        <v>1760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1</v>
      </c>
    </row>
    <row r="61" spans="3:17" x14ac:dyDescent="0.35">
      <c r="C61" s="7" t="s">
        <v>63</v>
      </c>
      <c r="D61" s="14">
        <v>25</v>
      </c>
      <c r="E61" s="6">
        <v>1820</v>
      </c>
      <c r="F61" s="6">
        <v>1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</row>
    <row r="62" spans="3:17" x14ac:dyDescent="0.35">
      <c r="C62" s="7" t="s">
        <v>64</v>
      </c>
      <c r="D62" s="14">
        <v>26</v>
      </c>
      <c r="E62" s="6">
        <v>1880</v>
      </c>
      <c r="F62" s="6">
        <v>0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</row>
    <row r="63" spans="3:17" x14ac:dyDescent="0.35">
      <c r="C63" s="7" t="s">
        <v>65</v>
      </c>
      <c r="D63" s="14">
        <v>27</v>
      </c>
      <c r="E63" s="6">
        <v>2220</v>
      </c>
      <c r="F63" s="6">
        <v>0</v>
      </c>
      <c r="G63" s="6">
        <v>0</v>
      </c>
      <c r="H63" s="6">
        <v>1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</row>
    <row r="64" spans="3:17" x14ac:dyDescent="0.35">
      <c r="C64" s="7" t="s">
        <v>66</v>
      </c>
      <c r="D64" s="14">
        <v>28</v>
      </c>
      <c r="E64" s="6">
        <v>2040</v>
      </c>
      <c r="F64" s="6">
        <v>0</v>
      </c>
      <c r="G64" s="6">
        <v>0</v>
      </c>
      <c r="H64" s="6">
        <v>0</v>
      </c>
      <c r="I64" s="6">
        <v>1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</row>
    <row r="65" spans="3:17" x14ac:dyDescent="0.35">
      <c r="C65" s="7" t="s">
        <v>67</v>
      </c>
      <c r="D65" s="14">
        <v>29</v>
      </c>
      <c r="E65" s="6">
        <v>2140</v>
      </c>
      <c r="F65" s="6">
        <v>0</v>
      </c>
      <c r="G65" s="6">
        <v>0</v>
      </c>
      <c r="H65" s="6">
        <v>0</v>
      </c>
      <c r="I65" s="6">
        <v>0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</row>
    <row r="66" spans="3:17" x14ac:dyDescent="0.35">
      <c r="C66" s="7" t="s">
        <v>68</v>
      </c>
      <c r="D66" s="14">
        <v>30</v>
      </c>
      <c r="E66" s="6">
        <v>2220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</row>
    <row r="67" spans="3:17" x14ac:dyDescent="0.35">
      <c r="C67" s="7" t="s">
        <v>69</v>
      </c>
      <c r="D67" s="14">
        <v>31</v>
      </c>
      <c r="E67" s="6">
        <v>2470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1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</row>
    <row r="68" spans="3:17" x14ac:dyDescent="0.35">
      <c r="C68" s="7" t="s">
        <v>70</v>
      </c>
      <c r="D68" s="14">
        <v>32</v>
      </c>
      <c r="E68" s="6">
        <v>2470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1</v>
      </c>
      <c r="N68" s="6">
        <v>0</v>
      </c>
      <c r="O68" s="6">
        <v>0</v>
      </c>
      <c r="P68" s="6">
        <v>0</v>
      </c>
      <c r="Q68" s="6">
        <v>0</v>
      </c>
    </row>
    <row r="69" spans="3:17" x14ac:dyDescent="0.35">
      <c r="C69" s="7" t="s">
        <v>71</v>
      </c>
      <c r="D69" s="14">
        <v>33</v>
      </c>
      <c r="E69" s="6">
        <v>2290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1</v>
      </c>
      <c r="O69" s="6">
        <v>0</v>
      </c>
      <c r="P69" s="6">
        <v>0</v>
      </c>
      <c r="Q69" s="6">
        <v>0</v>
      </c>
    </row>
    <row r="70" spans="3:17" x14ac:dyDescent="0.35">
      <c r="C70" s="7" t="s">
        <v>72</v>
      </c>
      <c r="D70" s="14">
        <v>34</v>
      </c>
      <c r="E70" s="6">
        <v>2020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1</v>
      </c>
      <c r="P70" s="6">
        <v>0</v>
      </c>
      <c r="Q70" s="6">
        <v>0</v>
      </c>
    </row>
    <row r="71" spans="3:17" x14ac:dyDescent="0.35">
      <c r="C71" s="7" t="s">
        <v>73</v>
      </c>
      <c r="D71" s="14">
        <v>35</v>
      </c>
      <c r="E71" s="6">
        <v>1830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1</v>
      </c>
      <c r="Q71" s="6">
        <v>0</v>
      </c>
    </row>
    <row r="72" spans="3:17" x14ac:dyDescent="0.35">
      <c r="C72" s="7" t="s">
        <v>74</v>
      </c>
      <c r="D72" s="14">
        <v>36</v>
      </c>
      <c r="E72" s="6">
        <v>2070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1</v>
      </c>
    </row>
    <row r="73" spans="3:17" x14ac:dyDescent="0.35">
      <c r="C73" s="7" t="s">
        <v>75</v>
      </c>
      <c r="D73" s="14">
        <v>37</v>
      </c>
      <c r="E73" s="6">
        <v>2130</v>
      </c>
      <c r="F73" s="6">
        <v>1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</row>
    <row r="74" spans="3:17" x14ac:dyDescent="0.35">
      <c r="C74" s="7" t="s">
        <v>76</v>
      </c>
      <c r="D74" s="14">
        <v>38</v>
      </c>
      <c r="E74" s="6">
        <v>2240</v>
      </c>
      <c r="F74" s="6">
        <v>0</v>
      </c>
      <c r="G74" s="6">
        <v>1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</row>
    <row r="75" spans="3:17" x14ac:dyDescent="0.35">
      <c r="C75" s="7" t="s">
        <v>77</v>
      </c>
      <c r="D75" s="14">
        <v>39</v>
      </c>
      <c r="E75" s="6">
        <v>2400</v>
      </c>
      <c r="F75" s="6">
        <v>0</v>
      </c>
      <c r="G75" s="6">
        <v>0</v>
      </c>
      <c r="H75" s="6">
        <v>1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</row>
    <row r="76" spans="3:17" x14ac:dyDescent="0.35">
      <c r="C76" s="7" t="s">
        <v>78</v>
      </c>
      <c r="D76" s="14">
        <v>40</v>
      </c>
      <c r="E76" s="6">
        <v>2250</v>
      </c>
      <c r="F76" s="6">
        <v>0</v>
      </c>
      <c r="G76" s="6">
        <v>0</v>
      </c>
      <c r="H76" s="6">
        <v>0</v>
      </c>
      <c r="I76" s="6">
        <v>1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</row>
    <row r="77" spans="3:17" x14ac:dyDescent="0.35">
      <c r="C77" s="7" t="s">
        <v>79</v>
      </c>
      <c r="D77" s="14">
        <v>41</v>
      </c>
      <c r="E77" s="6">
        <v>2280</v>
      </c>
      <c r="F77" s="6">
        <v>0</v>
      </c>
      <c r="G77" s="6">
        <v>0</v>
      </c>
      <c r="H77" s="6">
        <v>0</v>
      </c>
      <c r="I77" s="6">
        <v>0</v>
      </c>
      <c r="J77" s="6">
        <v>1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</row>
    <row r="78" spans="3:17" x14ac:dyDescent="0.35">
      <c r="C78" s="7" t="s">
        <v>80</v>
      </c>
      <c r="D78" s="14">
        <v>42</v>
      </c>
      <c r="E78" s="6">
        <v>2700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</row>
    <row r="79" spans="3:17" x14ac:dyDescent="0.35">
      <c r="C79" s="7" t="s">
        <v>81</v>
      </c>
      <c r="D79" s="14">
        <v>43</v>
      </c>
      <c r="E79" s="6">
        <v>2840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</row>
    <row r="80" spans="3:17" x14ac:dyDescent="0.35">
      <c r="C80" s="7" t="s">
        <v>82</v>
      </c>
      <c r="D80" s="14">
        <v>44</v>
      </c>
      <c r="E80" s="6">
        <v>2980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1</v>
      </c>
      <c r="N80" s="6">
        <v>0</v>
      </c>
      <c r="O80" s="6">
        <v>0</v>
      </c>
      <c r="P80" s="6">
        <v>0</v>
      </c>
      <c r="Q80" s="6">
        <v>0</v>
      </c>
    </row>
    <row r="81" spans="3:17" x14ac:dyDescent="0.35">
      <c r="C81" s="7" t="s">
        <v>83</v>
      </c>
      <c r="D81" s="14">
        <v>45</v>
      </c>
      <c r="E81" s="6">
        <v>2590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1</v>
      </c>
      <c r="O81" s="6">
        <v>0</v>
      </c>
      <c r="P81" s="6">
        <v>0</v>
      </c>
      <c r="Q81" s="6">
        <v>0</v>
      </c>
    </row>
    <row r="82" spans="3:17" x14ac:dyDescent="0.35">
      <c r="C82" s="7" t="s">
        <v>84</v>
      </c>
      <c r="D82" s="14">
        <v>46</v>
      </c>
      <c r="E82" s="6">
        <v>2370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1</v>
      </c>
      <c r="P82" s="6">
        <v>0</v>
      </c>
      <c r="Q82" s="6">
        <v>0</v>
      </c>
    </row>
    <row r="83" spans="3:17" x14ac:dyDescent="0.35">
      <c r="C83" s="7" t="s">
        <v>85</v>
      </c>
      <c r="D83" s="14">
        <v>47</v>
      </c>
      <c r="E83" s="6">
        <v>2140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1</v>
      </c>
      <c r="Q83" s="6">
        <v>0</v>
      </c>
    </row>
    <row r="84" spans="3:17" x14ac:dyDescent="0.35">
      <c r="C84" s="7" t="s">
        <v>86</v>
      </c>
      <c r="D84" s="14">
        <v>48</v>
      </c>
      <c r="E84" s="6">
        <v>2410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1</v>
      </c>
    </row>
    <row r="85" spans="3:17" x14ac:dyDescent="0.35">
      <c r="C85" s="7" t="s">
        <v>87</v>
      </c>
      <c r="D85" s="14">
        <v>49</v>
      </c>
      <c r="E85" s="6">
        <v>2430</v>
      </c>
      <c r="F85" s="6">
        <v>1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</row>
    <row r="86" spans="3:17" x14ac:dyDescent="0.35">
      <c r="C86" s="7" t="s">
        <v>88</v>
      </c>
      <c r="D86" s="14">
        <v>50</v>
      </c>
      <c r="E86" s="6">
        <v>2430</v>
      </c>
      <c r="F86" s="6">
        <v>0</v>
      </c>
      <c r="G86" s="6">
        <v>1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</row>
    <row r="87" spans="3:17" x14ac:dyDescent="0.35">
      <c r="C87" s="7" t="s">
        <v>89</v>
      </c>
      <c r="D87" s="14">
        <v>51</v>
      </c>
      <c r="E87" s="6">
        <v>2910</v>
      </c>
      <c r="F87" s="6">
        <v>0</v>
      </c>
      <c r="G87" s="6">
        <v>0</v>
      </c>
      <c r="H87" s="6">
        <v>1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</row>
    <row r="88" spans="3:17" x14ac:dyDescent="0.35">
      <c r="C88" s="7" t="s">
        <v>90</v>
      </c>
      <c r="D88" s="14">
        <v>52</v>
      </c>
      <c r="E88" s="6">
        <v>2900</v>
      </c>
      <c r="F88" s="6">
        <v>0</v>
      </c>
      <c r="G88" s="6">
        <v>0</v>
      </c>
      <c r="H88" s="6">
        <v>0</v>
      </c>
      <c r="I88" s="6">
        <v>1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</row>
    <row r="89" spans="3:17" x14ac:dyDescent="0.35">
      <c r="C89" s="7" t="s">
        <v>91</v>
      </c>
      <c r="D89" s="14">
        <v>53</v>
      </c>
      <c r="E89" s="6">
        <v>2830</v>
      </c>
      <c r="F89" s="6">
        <v>0</v>
      </c>
      <c r="G89" s="6">
        <v>0</v>
      </c>
      <c r="H89" s="6">
        <v>0</v>
      </c>
      <c r="I89" s="6">
        <v>0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</row>
    <row r="90" spans="3:17" x14ac:dyDescent="0.35">
      <c r="C90" s="7" t="s">
        <v>92</v>
      </c>
      <c r="D90" s="14">
        <v>54</v>
      </c>
      <c r="E90" s="6">
        <v>3000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</row>
    <row r="91" spans="3:17" x14ac:dyDescent="0.35">
      <c r="C91" s="7" t="s">
        <v>93</v>
      </c>
      <c r="D91" s="14">
        <v>55</v>
      </c>
      <c r="E91" s="6">
        <v>3250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1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</row>
    <row r="92" spans="3:17" x14ac:dyDescent="0.35">
      <c r="C92" s="7" t="s">
        <v>94</v>
      </c>
      <c r="D92" s="14">
        <v>56</v>
      </c>
      <c r="E92" s="6">
        <v>3340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1</v>
      </c>
      <c r="N92" s="6">
        <v>0</v>
      </c>
      <c r="O92" s="6">
        <v>0</v>
      </c>
      <c r="P92" s="6">
        <v>0</v>
      </c>
      <c r="Q92" s="6">
        <v>0</v>
      </c>
    </row>
    <row r="93" spans="3:17" x14ac:dyDescent="0.35">
      <c r="C93" s="7" t="s">
        <v>95</v>
      </c>
      <c r="D93" s="14">
        <v>57</v>
      </c>
      <c r="E93" s="6">
        <v>2920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1</v>
      </c>
      <c r="O93" s="6">
        <v>0</v>
      </c>
      <c r="P93" s="6">
        <v>0</v>
      </c>
      <c r="Q93" s="6">
        <v>0</v>
      </c>
    </row>
    <row r="94" spans="3:17" x14ac:dyDescent="0.35">
      <c r="C94" s="7" t="s">
        <v>96</v>
      </c>
      <c r="D94" s="14">
        <v>58</v>
      </c>
      <c r="E94" s="6">
        <v>2610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1</v>
      </c>
      <c r="P94" s="6">
        <v>0</v>
      </c>
      <c r="Q94" s="6">
        <v>0</v>
      </c>
    </row>
    <row r="95" spans="3:17" x14ac:dyDescent="0.35">
      <c r="C95" s="7" t="s">
        <v>97</v>
      </c>
      <c r="D95" s="14">
        <v>59</v>
      </c>
      <c r="E95" s="6">
        <v>2240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1</v>
      </c>
      <c r="Q95" s="6">
        <v>0</v>
      </c>
    </row>
    <row r="96" spans="3:17" x14ac:dyDescent="0.35">
      <c r="C96" s="7" t="s">
        <v>98</v>
      </c>
      <c r="D96" s="14">
        <v>60</v>
      </c>
      <c r="E96" s="6">
        <v>2490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1</v>
      </c>
    </row>
    <row r="97" spans="3:17" x14ac:dyDescent="0.35">
      <c r="C97" s="7" t="s">
        <v>99</v>
      </c>
      <c r="D97" s="14">
        <v>61</v>
      </c>
      <c r="E97" s="6">
        <v>2530</v>
      </c>
      <c r="F97" s="6">
        <v>1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</row>
    <row r="98" spans="3:17" x14ac:dyDescent="0.35">
      <c r="C98" s="7" t="s">
        <v>100</v>
      </c>
      <c r="D98" s="14">
        <v>62</v>
      </c>
      <c r="E98" s="6">
        <v>2340</v>
      </c>
      <c r="F98" s="6">
        <v>0</v>
      </c>
      <c r="G98" s="6">
        <v>1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</row>
    <row r="99" spans="3:17" x14ac:dyDescent="0.35">
      <c r="C99" s="7" t="s">
        <v>101</v>
      </c>
      <c r="D99" s="14">
        <v>63</v>
      </c>
      <c r="E99" s="6">
        <v>2900</v>
      </c>
      <c r="F99" s="6">
        <v>0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</row>
    <row r="100" spans="3:17" x14ac:dyDescent="0.35">
      <c r="C100" s="7" t="s">
        <v>102</v>
      </c>
      <c r="D100" s="14">
        <v>64</v>
      </c>
      <c r="E100" s="6">
        <v>2800</v>
      </c>
      <c r="F100" s="6">
        <v>0</v>
      </c>
      <c r="G100" s="6">
        <v>0</v>
      </c>
      <c r="H100" s="6">
        <v>0</v>
      </c>
      <c r="I100" s="6">
        <v>1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</row>
    <row r="101" spans="3:17" x14ac:dyDescent="0.35">
      <c r="C101" s="7" t="s">
        <v>103</v>
      </c>
      <c r="D101" s="14">
        <v>65</v>
      </c>
      <c r="E101" s="6">
        <v>2890</v>
      </c>
      <c r="F101" s="6">
        <v>0</v>
      </c>
      <c r="G101" s="6">
        <v>0</v>
      </c>
      <c r="H101" s="6">
        <v>0</v>
      </c>
      <c r="I101" s="6">
        <v>0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</row>
    <row r="102" spans="3:17" x14ac:dyDescent="0.35">
      <c r="C102" s="7" t="s">
        <v>104</v>
      </c>
      <c r="D102" s="14">
        <v>66</v>
      </c>
      <c r="E102" s="6">
        <v>3250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</row>
    <row r="103" spans="3:17" x14ac:dyDescent="0.35">
      <c r="C103" s="7" t="s">
        <v>105</v>
      </c>
      <c r="D103" s="14">
        <v>67</v>
      </c>
      <c r="E103" s="6">
        <v>3700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</row>
    <row r="104" spans="3:17" x14ac:dyDescent="0.35">
      <c r="C104" s="7" t="s">
        <v>106</v>
      </c>
      <c r="D104" s="14">
        <v>68</v>
      </c>
      <c r="E104" s="6">
        <v>3600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0</v>
      </c>
      <c r="O104" s="6">
        <v>0</v>
      </c>
      <c r="P104" s="6">
        <v>0</v>
      </c>
      <c r="Q104" s="6">
        <v>0</v>
      </c>
    </row>
    <row r="105" spans="3:17" x14ac:dyDescent="0.35">
      <c r="C105" s="7" t="s">
        <v>107</v>
      </c>
      <c r="D105" s="14">
        <v>69</v>
      </c>
      <c r="E105" s="6">
        <v>3190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1</v>
      </c>
      <c r="O105" s="6">
        <v>0</v>
      </c>
      <c r="P105" s="6">
        <v>0</v>
      </c>
      <c r="Q105" s="6">
        <v>0</v>
      </c>
    </row>
    <row r="106" spans="3:17" x14ac:dyDescent="0.35">
      <c r="C106" s="7" t="s">
        <v>108</v>
      </c>
      <c r="D106" s="14">
        <v>70</v>
      </c>
      <c r="E106" s="6">
        <v>2830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1</v>
      </c>
      <c r="P106" s="6">
        <v>0</v>
      </c>
      <c r="Q106" s="6">
        <v>0</v>
      </c>
    </row>
    <row r="107" spans="3:17" x14ac:dyDescent="0.35">
      <c r="C107" s="7" t="s">
        <v>109</v>
      </c>
      <c r="D107" s="14">
        <v>71</v>
      </c>
      <c r="E107" s="6">
        <v>2520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1</v>
      </c>
      <c r="Q107" s="6">
        <v>0</v>
      </c>
    </row>
    <row r="108" spans="3:17" x14ac:dyDescent="0.35">
      <c r="C108" s="7" t="s">
        <v>110</v>
      </c>
      <c r="D108" s="14">
        <v>72</v>
      </c>
      <c r="E108" s="6">
        <v>2830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1</v>
      </c>
    </row>
    <row r="109" spans="3:17" x14ac:dyDescent="0.35">
      <c r="C109" s="7" t="s">
        <v>111</v>
      </c>
      <c r="D109" s="14">
        <v>73</v>
      </c>
      <c r="E109" s="6">
        <v>2980</v>
      </c>
      <c r="F109" s="6">
        <v>1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</row>
    <row r="110" spans="3:17" x14ac:dyDescent="0.35">
      <c r="C110" s="7" t="s">
        <v>112</v>
      </c>
      <c r="D110" s="14">
        <v>74</v>
      </c>
      <c r="E110" s="6">
        <v>2880</v>
      </c>
      <c r="F110" s="6">
        <v>0</v>
      </c>
      <c r="G110" s="6">
        <v>1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</row>
    <row r="111" spans="3:17" x14ac:dyDescent="0.35">
      <c r="C111" s="7" t="s">
        <v>113</v>
      </c>
      <c r="D111" s="14">
        <v>75</v>
      </c>
      <c r="E111" s="6">
        <v>3280</v>
      </c>
      <c r="F111" s="6">
        <v>0</v>
      </c>
      <c r="G111" s="6">
        <v>0</v>
      </c>
      <c r="H111" s="6">
        <v>1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</row>
    <row r="112" spans="3:17" x14ac:dyDescent="0.35">
      <c r="C112" s="7" t="s">
        <v>114</v>
      </c>
      <c r="D112" s="14">
        <v>76</v>
      </c>
      <c r="E112" s="6">
        <v>3310</v>
      </c>
      <c r="F112" s="6">
        <v>0</v>
      </c>
      <c r="G112" s="6">
        <v>0</v>
      </c>
      <c r="H112" s="6">
        <v>0</v>
      </c>
      <c r="I112" s="6">
        <v>1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</row>
    <row r="113" spans="3:17" x14ac:dyDescent="0.35">
      <c r="C113" s="7" t="s">
        <v>115</v>
      </c>
      <c r="D113" s="14">
        <v>77</v>
      </c>
      <c r="E113" s="6">
        <v>3320</v>
      </c>
      <c r="F113" s="6">
        <v>0</v>
      </c>
      <c r="G113" s="6">
        <v>0</v>
      </c>
      <c r="H113" s="6">
        <v>0</v>
      </c>
      <c r="I113" s="6">
        <v>0</v>
      </c>
      <c r="J113" s="6">
        <v>1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</row>
    <row r="114" spans="3:17" x14ac:dyDescent="0.35">
      <c r="C114" s="7" t="s">
        <v>116</v>
      </c>
      <c r="D114" s="14">
        <v>78</v>
      </c>
      <c r="E114" s="6">
        <v>3860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</row>
    <row r="115" spans="3:17" x14ac:dyDescent="0.35">
      <c r="C115" s="7" t="s">
        <v>117</v>
      </c>
      <c r="D115" s="14">
        <v>79</v>
      </c>
      <c r="E115" s="6">
        <v>4450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1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</row>
    <row r="116" spans="3:17" x14ac:dyDescent="0.35">
      <c r="C116" s="7" t="s">
        <v>118</v>
      </c>
      <c r="D116" s="14">
        <v>80</v>
      </c>
      <c r="E116" s="6">
        <v>4240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1</v>
      </c>
      <c r="N116" s="6">
        <v>0</v>
      </c>
      <c r="O116" s="6">
        <v>0</v>
      </c>
      <c r="P116" s="6">
        <v>0</v>
      </c>
      <c r="Q116" s="6">
        <v>0</v>
      </c>
    </row>
    <row r="117" spans="3:17" x14ac:dyDescent="0.35">
      <c r="C117" s="7" t="s">
        <v>119</v>
      </c>
      <c r="D117" s="14">
        <v>81</v>
      </c>
      <c r="E117" s="6">
        <v>3820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1</v>
      </c>
      <c r="O117" s="6">
        <v>0</v>
      </c>
      <c r="P117" s="6">
        <v>0</v>
      </c>
      <c r="Q117" s="6">
        <v>0</v>
      </c>
    </row>
    <row r="118" spans="3:17" x14ac:dyDescent="0.35">
      <c r="C118" s="7" t="s">
        <v>120</v>
      </c>
      <c r="D118" s="14">
        <v>82</v>
      </c>
      <c r="E118" s="6">
        <v>3370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1</v>
      </c>
      <c r="P118" s="6">
        <v>0</v>
      </c>
      <c r="Q118" s="6">
        <v>0</v>
      </c>
    </row>
    <row r="119" spans="3:17" x14ac:dyDescent="0.35">
      <c r="C119" s="7" t="s">
        <v>121</v>
      </c>
      <c r="D119" s="14">
        <v>83</v>
      </c>
      <c r="E119" s="6">
        <v>2920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1</v>
      </c>
      <c r="Q119" s="6">
        <v>0</v>
      </c>
    </row>
    <row r="120" spans="3:17" x14ac:dyDescent="0.35">
      <c r="C120" s="7" t="s">
        <v>122</v>
      </c>
      <c r="D120" s="14">
        <v>84</v>
      </c>
      <c r="E120" s="6">
        <v>3420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1</v>
      </c>
    </row>
    <row r="121" spans="3:17" x14ac:dyDescent="0.35">
      <c r="C121" s="7" t="s">
        <v>123</v>
      </c>
      <c r="D121" s="14">
        <v>85</v>
      </c>
      <c r="E121" s="6">
        <v>3490</v>
      </c>
      <c r="F121" s="6">
        <v>1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</row>
    <row r="122" spans="3:17" x14ac:dyDescent="0.35">
      <c r="C122" s="7" t="s">
        <v>124</v>
      </c>
      <c r="D122" s="14">
        <v>86</v>
      </c>
      <c r="E122" s="6">
        <v>3400</v>
      </c>
      <c r="F122" s="6">
        <v>0</v>
      </c>
      <c r="G122" s="6">
        <v>1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</row>
    <row r="123" spans="3:17" x14ac:dyDescent="0.35">
      <c r="C123" s="7" t="s">
        <v>125</v>
      </c>
      <c r="D123" s="14">
        <v>87</v>
      </c>
      <c r="E123" s="6">
        <v>3880</v>
      </c>
      <c r="F123" s="6">
        <v>0</v>
      </c>
      <c r="G123" s="6">
        <v>0</v>
      </c>
      <c r="H123" s="6">
        <v>1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</row>
    <row r="124" spans="3:17" x14ac:dyDescent="0.35">
      <c r="C124" s="7" t="s">
        <v>126</v>
      </c>
      <c r="D124" s="14">
        <v>88</v>
      </c>
      <c r="E124" s="6">
        <v>3840</v>
      </c>
      <c r="F124" s="6">
        <v>0</v>
      </c>
      <c r="G124" s="6">
        <v>0</v>
      </c>
      <c r="H124" s="6">
        <v>0</v>
      </c>
      <c r="I124" s="6">
        <v>1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</row>
    <row r="125" spans="3:17" x14ac:dyDescent="0.35">
      <c r="C125" s="7" t="s">
        <v>127</v>
      </c>
      <c r="D125" s="14">
        <v>89</v>
      </c>
      <c r="E125" s="6">
        <v>3900</v>
      </c>
      <c r="F125" s="6">
        <v>0</v>
      </c>
      <c r="G125" s="6">
        <v>0</v>
      </c>
      <c r="H125" s="6">
        <v>0</v>
      </c>
      <c r="I125" s="6">
        <v>0</v>
      </c>
      <c r="J125" s="6">
        <v>1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</row>
    <row r="126" spans="3:17" x14ac:dyDescent="0.35">
      <c r="C126" s="7" t="s">
        <v>128</v>
      </c>
      <c r="D126" s="14">
        <v>90</v>
      </c>
      <c r="E126" s="6">
        <v>4570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1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</row>
    <row r="127" spans="3:17" x14ac:dyDescent="0.35">
      <c r="C127" s="7" t="s">
        <v>129</v>
      </c>
      <c r="D127" s="14">
        <v>91</v>
      </c>
      <c r="E127" s="6">
        <v>5040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</row>
    <row r="128" spans="3:17" x14ac:dyDescent="0.35">
      <c r="C128" s="7" t="s">
        <v>130</v>
      </c>
      <c r="D128" s="14">
        <v>92</v>
      </c>
      <c r="E128" s="6">
        <v>4940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1</v>
      </c>
      <c r="N128" s="6">
        <v>0</v>
      </c>
      <c r="O128" s="6">
        <v>0</v>
      </c>
      <c r="P128" s="6">
        <v>0</v>
      </c>
      <c r="Q128" s="6">
        <v>0</v>
      </c>
    </row>
    <row r="129" spans="3:17" x14ac:dyDescent="0.35">
      <c r="C129" s="7" t="s">
        <v>131</v>
      </c>
      <c r="D129" s="14">
        <v>93</v>
      </c>
      <c r="E129" s="6">
        <v>4340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1</v>
      </c>
      <c r="O129" s="6">
        <v>0</v>
      </c>
      <c r="P129" s="6">
        <v>0</v>
      </c>
      <c r="Q129" s="6">
        <v>0</v>
      </c>
    </row>
    <row r="130" spans="3:17" x14ac:dyDescent="0.35">
      <c r="C130" s="7" t="s">
        <v>132</v>
      </c>
      <c r="D130" s="14">
        <v>94</v>
      </c>
      <c r="E130" s="6">
        <v>3750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1</v>
      </c>
      <c r="P130" s="6">
        <v>0</v>
      </c>
      <c r="Q130" s="6">
        <v>0</v>
      </c>
    </row>
    <row r="131" spans="3:17" x14ac:dyDescent="0.35">
      <c r="C131" s="7" t="s">
        <v>133</v>
      </c>
      <c r="D131" s="14">
        <v>95</v>
      </c>
      <c r="E131" s="6">
        <v>3330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1</v>
      </c>
      <c r="Q131" s="6">
        <v>0</v>
      </c>
    </row>
    <row r="132" spans="3:17" x14ac:dyDescent="0.35">
      <c r="C132" s="7" t="s">
        <v>134</v>
      </c>
      <c r="D132" s="14">
        <v>96</v>
      </c>
      <c r="E132" s="6">
        <v>3750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1</v>
      </c>
    </row>
    <row r="133" spans="3:17" x14ac:dyDescent="0.35">
      <c r="C133" s="7" t="s">
        <v>135</v>
      </c>
      <c r="D133" s="14">
        <v>97</v>
      </c>
      <c r="E133" s="6">
        <v>3860</v>
      </c>
      <c r="F133" s="6">
        <v>1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</row>
    <row r="134" spans="3:17" x14ac:dyDescent="0.35">
      <c r="C134" s="7" t="s">
        <v>136</v>
      </c>
      <c r="D134" s="14">
        <v>98</v>
      </c>
      <c r="E134" s="6">
        <v>3690</v>
      </c>
      <c r="F134" s="6">
        <v>0</v>
      </c>
      <c r="G134" s="6">
        <v>1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</row>
    <row r="135" spans="3:17" x14ac:dyDescent="0.35">
      <c r="C135" s="7" t="s">
        <v>137</v>
      </c>
      <c r="D135" s="14">
        <v>99</v>
      </c>
      <c r="E135" s="6">
        <v>4350</v>
      </c>
      <c r="F135" s="6">
        <v>0</v>
      </c>
      <c r="G135" s="6">
        <v>0</v>
      </c>
      <c r="H135" s="6">
        <v>1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</row>
    <row r="136" spans="3:17" x14ac:dyDescent="0.35">
      <c r="C136" s="7" t="s">
        <v>138</v>
      </c>
      <c r="D136" s="14">
        <v>100</v>
      </c>
      <c r="E136" s="6">
        <v>4260</v>
      </c>
      <c r="F136" s="6">
        <v>0</v>
      </c>
      <c r="G136" s="6">
        <v>0</v>
      </c>
      <c r="H136" s="6">
        <v>0</v>
      </c>
      <c r="I136" s="6">
        <v>1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</row>
    <row r="137" spans="3:17" x14ac:dyDescent="0.35">
      <c r="C137" s="7" t="s">
        <v>139</v>
      </c>
      <c r="D137" s="14">
        <v>101</v>
      </c>
      <c r="E137" s="6">
        <v>4340</v>
      </c>
      <c r="F137" s="6">
        <v>0</v>
      </c>
      <c r="G137" s="6">
        <v>0</v>
      </c>
      <c r="H137" s="6">
        <v>0</v>
      </c>
      <c r="I137" s="6">
        <v>0</v>
      </c>
      <c r="J137" s="6">
        <v>1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</row>
    <row r="138" spans="3:17" x14ac:dyDescent="0.35">
      <c r="C138" s="7" t="s">
        <v>140</v>
      </c>
      <c r="D138" s="14">
        <v>102</v>
      </c>
      <c r="E138" s="6">
        <v>5140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1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</row>
    <row r="139" spans="3:17" x14ac:dyDescent="0.35">
      <c r="C139" s="7" t="s">
        <v>141</v>
      </c>
      <c r="D139" s="14">
        <v>103</v>
      </c>
      <c r="E139" s="6">
        <v>5660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1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</row>
    <row r="140" spans="3:17" x14ac:dyDescent="0.35">
      <c r="C140" s="7" t="s">
        <v>142</v>
      </c>
      <c r="D140" s="14">
        <v>104</v>
      </c>
      <c r="E140" s="6">
        <v>5680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1</v>
      </c>
      <c r="N140" s="6">
        <v>0</v>
      </c>
      <c r="O140" s="6">
        <v>0</v>
      </c>
      <c r="P140" s="6">
        <v>0</v>
      </c>
      <c r="Q140" s="6">
        <v>0</v>
      </c>
    </row>
    <row r="141" spans="3:17" x14ac:dyDescent="0.35">
      <c r="C141" s="7" t="s">
        <v>143</v>
      </c>
      <c r="D141" s="14">
        <v>105</v>
      </c>
      <c r="E141" s="6">
        <v>4930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1</v>
      </c>
      <c r="O141" s="6">
        <v>0</v>
      </c>
      <c r="P141" s="6">
        <v>0</v>
      </c>
      <c r="Q141" s="6">
        <v>0</v>
      </c>
    </row>
    <row r="142" spans="3:17" x14ac:dyDescent="0.35">
      <c r="C142" s="7" t="s">
        <v>144</v>
      </c>
      <c r="D142" s="14">
        <v>106</v>
      </c>
      <c r="E142" s="6">
        <v>4240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1</v>
      </c>
      <c r="P142" s="6">
        <v>0</v>
      </c>
      <c r="Q142" s="6">
        <v>0</v>
      </c>
    </row>
    <row r="143" spans="3:17" x14ac:dyDescent="0.35">
      <c r="C143" s="7" t="s">
        <v>145</v>
      </c>
      <c r="D143" s="14">
        <v>107</v>
      </c>
      <c r="E143" s="6">
        <v>3740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1</v>
      </c>
      <c r="Q143" s="6">
        <v>0</v>
      </c>
    </row>
    <row r="144" spans="3:17" x14ac:dyDescent="0.35">
      <c r="C144" s="7" t="s">
        <v>146</v>
      </c>
      <c r="D144" s="14">
        <v>108</v>
      </c>
      <c r="E144" s="6">
        <v>4110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1</v>
      </c>
    </row>
    <row r="145" spans="3:17" x14ac:dyDescent="0.35">
      <c r="C145" s="7" t="s">
        <v>147</v>
      </c>
      <c r="D145" s="14">
        <v>109</v>
      </c>
      <c r="E145" s="6">
        <v>4160</v>
      </c>
      <c r="F145" s="6">
        <v>1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</row>
    <row r="146" spans="3:17" x14ac:dyDescent="0.35">
      <c r="C146" s="7" t="s">
        <v>148</v>
      </c>
      <c r="D146" s="14">
        <v>110</v>
      </c>
      <c r="E146" s="6">
        <v>3900</v>
      </c>
      <c r="F146" s="6">
        <v>0</v>
      </c>
      <c r="G146" s="6">
        <v>1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</row>
    <row r="147" spans="3:17" x14ac:dyDescent="0.35">
      <c r="C147" s="7" t="s">
        <v>149</v>
      </c>
      <c r="D147" s="14">
        <v>111</v>
      </c>
      <c r="E147" s="6">
        <v>4420</v>
      </c>
      <c r="F147" s="6">
        <v>0</v>
      </c>
      <c r="G147" s="6">
        <v>0</v>
      </c>
      <c r="H147" s="6">
        <v>1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</row>
    <row r="148" spans="3:17" x14ac:dyDescent="0.35">
      <c r="C148" s="7" t="s">
        <v>150</v>
      </c>
      <c r="D148" s="14">
        <v>112</v>
      </c>
      <c r="E148" s="6">
        <v>4260</v>
      </c>
      <c r="F148" s="6">
        <v>0</v>
      </c>
      <c r="G148" s="6">
        <v>0</v>
      </c>
      <c r="H148" s="6">
        <v>0</v>
      </c>
      <c r="I148" s="6">
        <v>1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</row>
    <row r="149" spans="3:17" x14ac:dyDescent="0.35">
      <c r="C149" s="7" t="s">
        <v>151</v>
      </c>
      <c r="D149" s="14">
        <v>113</v>
      </c>
      <c r="E149" s="6">
        <v>4440</v>
      </c>
      <c r="F149" s="6">
        <v>0</v>
      </c>
      <c r="G149" s="6">
        <v>0</v>
      </c>
      <c r="H149" s="6">
        <v>0</v>
      </c>
      <c r="I149" s="6">
        <v>0</v>
      </c>
      <c r="J149" s="6">
        <v>1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</row>
    <row r="150" spans="3:17" x14ac:dyDescent="0.35">
      <c r="C150" s="7" t="s">
        <v>152</v>
      </c>
      <c r="D150" s="14">
        <v>114</v>
      </c>
      <c r="E150" s="6">
        <v>5300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</row>
    <row r="151" spans="3:17" x14ac:dyDescent="0.35">
      <c r="C151" s="7" t="s">
        <v>153</v>
      </c>
      <c r="D151" s="14">
        <v>115</v>
      </c>
      <c r="E151" s="6">
        <v>5970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1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</row>
    <row r="152" spans="3:17" x14ac:dyDescent="0.35">
      <c r="C152" s="7" t="s">
        <v>154</v>
      </c>
      <c r="D152" s="14">
        <v>116</v>
      </c>
      <c r="E152" s="6">
        <v>6140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1</v>
      </c>
      <c r="N152" s="6">
        <v>0</v>
      </c>
      <c r="O152" s="6">
        <v>0</v>
      </c>
      <c r="P152" s="6">
        <v>0</v>
      </c>
      <c r="Q152" s="6">
        <v>0</v>
      </c>
    </row>
    <row r="153" spans="3:17" x14ac:dyDescent="0.35">
      <c r="C153" s="7" t="s">
        <v>155</v>
      </c>
      <c r="D153" s="14">
        <v>117</v>
      </c>
      <c r="E153" s="6">
        <v>4930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1</v>
      </c>
      <c r="O153" s="6">
        <v>0</v>
      </c>
      <c r="P153" s="6">
        <v>0</v>
      </c>
      <c r="Q153" s="6">
        <v>0</v>
      </c>
    </row>
    <row r="154" spans="3:17" x14ac:dyDescent="0.35">
      <c r="C154" s="7" t="s">
        <v>156</v>
      </c>
      <c r="D154" s="14">
        <v>118</v>
      </c>
      <c r="E154" s="6">
        <v>4390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1</v>
      </c>
      <c r="P154" s="6">
        <v>0</v>
      </c>
      <c r="Q154" s="6">
        <v>0</v>
      </c>
    </row>
    <row r="155" spans="3:17" x14ac:dyDescent="0.35">
      <c r="C155" s="7" t="s">
        <v>157</v>
      </c>
      <c r="D155" s="14">
        <v>119</v>
      </c>
      <c r="E155" s="6">
        <v>3800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1</v>
      </c>
      <c r="Q155" s="6">
        <v>0</v>
      </c>
    </row>
    <row r="156" spans="3:17" x14ac:dyDescent="0.35">
      <c r="C156" s="7" t="s">
        <v>158</v>
      </c>
      <c r="D156" s="14">
        <v>120</v>
      </c>
      <c r="E156" s="6">
        <v>4120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1</v>
      </c>
    </row>
    <row r="157" spans="3:17" x14ac:dyDescent="0.35">
      <c r="C157" s="7" t="s">
        <v>159</v>
      </c>
      <c r="D157" s="14">
        <v>121</v>
      </c>
      <c r="E157" s="6">
        <v>4400</v>
      </c>
      <c r="F157" s="6">
        <v>1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</row>
    <row r="158" spans="3:17" x14ac:dyDescent="0.35">
      <c r="C158" s="7" t="s">
        <v>160</v>
      </c>
      <c r="D158" s="14">
        <v>122</v>
      </c>
      <c r="E158" s="6">
        <v>4180</v>
      </c>
      <c r="F158" s="6">
        <v>0</v>
      </c>
      <c r="G158" s="6">
        <v>1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</row>
    <row r="159" spans="3:17" x14ac:dyDescent="0.35">
      <c r="C159" s="7" t="s">
        <v>161</v>
      </c>
      <c r="D159" s="14">
        <v>123</v>
      </c>
      <c r="E159" s="6">
        <v>4950</v>
      </c>
      <c r="F159" s="6">
        <v>0</v>
      </c>
      <c r="G159" s="6">
        <v>0</v>
      </c>
      <c r="H159" s="6">
        <v>1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</row>
    <row r="160" spans="3:17" x14ac:dyDescent="0.35">
      <c r="C160" s="7" t="s">
        <v>162</v>
      </c>
      <c r="D160" s="14">
        <v>124</v>
      </c>
      <c r="E160" s="6">
        <v>4830</v>
      </c>
      <c r="F160" s="6">
        <v>0</v>
      </c>
      <c r="G160" s="6">
        <v>0</v>
      </c>
      <c r="H160" s="6">
        <v>0</v>
      </c>
      <c r="I160" s="6">
        <v>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</row>
    <row r="161" spans="3:17" x14ac:dyDescent="0.35">
      <c r="C161" s="7" t="s">
        <v>163</v>
      </c>
      <c r="D161" s="14">
        <v>125</v>
      </c>
      <c r="E161" s="6">
        <v>5120</v>
      </c>
      <c r="F161" s="6">
        <v>0</v>
      </c>
      <c r="G161" s="6">
        <v>0</v>
      </c>
      <c r="H161" s="6">
        <v>0</v>
      </c>
      <c r="I161" s="6">
        <v>0</v>
      </c>
      <c r="J161" s="6">
        <v>1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</row>
    <row r="162" spans="3:17" x14ac:dyDescent="0.35">
      <c r="C162" s="7" t="s">
        <v>164</v>
      </c>
      <c r="D162" s="14">
        <v>126</v>
      </c>
      <c r="E162" s="6">
        <v>5740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1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</row>
    <row r="163" spans="3:17" x14ac:dyDescent="0.35">
      <c r="C163" s="7" t="s">
        <v>165</v>
      </c>
      <c r="D163" s="14">
        <v>127</v>
      </c>
      <c r="E163" s="6">
        <v>6660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1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</row>
    <row r="164" spans="3:17" x14ac:dyDescent="0.35">
      <c r="C164" s="7" t="s">
        <v>166</v>
      </c>
      <c r="D164" s="14">
        <v>128</v>
      </c>
      <c r="E164" s="6">
        <v>6790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1</v>
      </c>
      <c r="N164" s="6">
        <v>0</v>
      </c>
      <c r="O164" s="6">
        <v>0</v>
      </c>
      <c r="P164" s="6">
        <v>0</v>
      </c>
      <c r="Q164" s="6">
        <v>0</v>
      </c>
    </row>
    <row r="165" spans="3:17" x14ac:dyDescent="0.35">
      <c r="C165" s="7" t="s">
        <v>167</v>
      </c>
      <c r="D165" s="14">
        <v>129</v>
      </c>
      <c r="E165" s="6">
        <v>5640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1</v>
      </c>
      <c r="O165" s="6">
        <v>0</v>
      </c>
      <c r="P165" s="6">
        <v>0</v>
      </c>
      <c r="Q165" s="6">
        <v>0</v>
      </c>
    </row>
    <row r="166" spans="3:17" x14ac:dyDescent="0.35">
      <c r="C166" s="7" t="s">
        <v>168</v>
      </c>
      <c r="D166" s="14">
        <v>130</v>
      </c>
      <c r="E166" s="6">
        <v>4960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1</v>
      </c>
      <c r="P166" s="6">
        <v>0</v>
      </c>
      <c r="Q166" s="6">
        <v>0</v>
      </c>
    </row>
    <row r="167" spans="3:17" x14ac:dyDescent="0.35">
      <c r="C167" s="7" t="s">
        <v>169</v>
      </c>
      <c r="D167" s="14">
        <v>131</v>
      </c>
      <c r="E167" s="6">
        <v>4420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1</v>
      </c>
      <c r="Q167" s="6">
        <v>0</v>
      </c>
    </row>
    <row r="168" spans="3:17" x14ac:dyDescent="0.35">
      <c r="C168" s="7" t="s">
        <v>170</v>
      </c>
      <c r="D168" s="14">
        <v>132</v>
      </c>
      <c r="E168" s="6">
        <v>4940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1</v>
      </c>
    </row>
    <row r="169" spans="3:17" x14ac:dyDescent="0.35">
      <c r="C169" s="7" t="s">
        <v>171</v>
      </c>
      <c r="D169" s="14">
        <v>133</v>
      </c>
      <c r="E169" s="6">
        <v>5080</v>
      </c>
      <c r="F169" s="6">
        <v>1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</row>
    <row r="170" spans="3:17" x14ac:dyDescent="0.35">
      <c r="C170" s="7" t="s">
        <v>172</v>
      </c>
      <c r="D170" s="14">
        <v>134</v>
      </c>
      <c r="E170" s="6">
        <v>4770</v>
      </c>
      <c r="F170" s="6">
        <v>0</v>
      </c>
      <c r="G170" s="6">
        <v>1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</row>
    <row r="171" spans="3:17" x14ac:dyDescent="0.35">
      <c r="C171" s="7" t="s">
        <v>173</v>
      </c>
      <c r="D171" s="14">
        <v>135</v>
      </c>
      <c r="E171" s="6">
        <v>5110</v>
      </c>
      <c r="F171" s="6">
        <v>0</v>
      </c>
      <c r="G171" s="6">
        <v>0</v>
      </c>
      <c r="H171" s="6">
        <v>1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</row>
    <row r="172" spans="3:17" x14ac:dyDescent="0.35">
      <c r="C172" s="7" t="s">
        <v>174</v>
      </c>
      <c r="D172" s="14">
        <v>136</v>
      </c>
      <c r="E172" s="6">
        <v>5610</v>
      </c>
      <c r="F172" s="6">
        <v>0</v>
      </c>
      <c r="G172" s="6">
        <v>0</v>
      </c>
      <c r="H172" s="6">
        <v>0</v>
      </c>
      <c r="I172" s="6">
        <v>1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</row>
    <row r="173" spans="3:17" x14ac:dyDescent="0.35">
      <c r="C173" s="7" t="s">
        <v>175</v>
      </c>
      <c r="D173" s="14">
        <v>137</v>
      </c>
      <c r="E173" s="6">
        <v>5740</v>
      </c>
      <c r="F173" s="6">
        <v>0</v>
      </c>
      <c r="G173" s="6">
        <v>0</v>
      </c>
      <c r="H173" s="6">
        <v>0</v>
      </c>
      <c r="I173" s="6">
        <v>0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</row>
    <row r="174" spans="3:17" x14ac:dyDescent="0.35">
      <c r="C174" s="7" t="s">
        <v>176</v>
      </c>
      <c r="D174" s="14">
        <v>138</v>
      </c>
      <c r="E174" s="6">
        <v>6500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1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</row>
    <row r="175" spans="3:17" x14ac:dyDescent="0.35">
      <c r="C175" s="7" t="s">
        <v>177</v>
      </c>
      <c r="D175" s="14">
        <v>139</v>
      </c>
      <c r="E175" s="6">
        <v>7540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1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</row>
    <row r="176" spans="3:17" x14ac:dyDescent="0.35">
      <c r="C176" s="7" t="s">
        <v>178</v>
      </c>
      <c r="D176" s="14">
        <v>140</v>
      </c>
      <c r="E176" s="6">
        <v>7350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1</v>
      </c>
      <c r="N176" s="6">
        <v>0</v>
      </c>
      <c r="O176" s="6">
        <v>0</v>
      </c>
      <c r="P176" s="6">
        <v>0</v>
      </c>
      <c r="Q176" s="6">
        <v>0</v>
      </c>
    </row>
    <row r="177" spans="3:17" x14ac:dyDescent="0.35">
      <c r="C177" s="7" t="s">
        <v>179</v>
      </c>
      <c r="D177" s="14">
        <v>141</v>
      </c>
      <c r="E177" s="6">
        <v>6180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1</v>
      </c>
      <c r="O177" s="6">
        <v>0</v>
      </c>
      <c r="P177" s="6">
        <v>0</v>
      </c>
      <c r="Q177" s="6">
        <v>0</v>
      </c>
    </row>
    <row r="178" spans="3:17" x14ac:dyDescent="0.35">
      <c r="C178" s="7" t="s">
        <v>180</v>
      </c>
      <c r="D178" s="14">
        <v>142</v>
      </c>
      <c r="E178" s="6">
        <v>5610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1</v>
      </c>
      <c r="P178" s="6">
        <v>0</v>
      </c>
      <c r="Q178" s="6">
        <v>0</v>
      </c>
    </row>
    <row r="179" spans="3:17" x14ac:dyDescent="0.35">
      <c r="C179" s="7" t="s">
        <v>181</v>
      </c>
      <c r="D179" s="14">
        <v>143</v>
      </c>
      <c r="E179" s="6">
        <v>4760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1</v>
      </c>
      <c r="Q179" s="6">
        <v>0</v>
      </c>
    </row>
    <row r="180" spans="3:17" x14ac:dyDescent="0.35">
      <c r="C180" s="7" t="s">
        <v>182</v>
      </c>
      <c r="D180" s="14">
        <v>144</v>
      </c>
      <c r="E180" s="6">
        <v>5260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1</v>
      </c>
    </row>
    <row r="181" spans="3:17" x14ac:dyDescent="0.35">
      <c r="D181" s="12"/>
    </row>
  </sheetData>
  <mergeCells count="27">
    <mergeCell ref="B4:C4"/>
    <mergeCell ref="D4:E4"/>
    <mergeCell ref="F4:G4"/>
    <mergeCell ref="B3:G3"/>
    <mergeCell ref="J3:M3"/>
    <mergeCell ref="C23:I23"/>
    <mergeCell ref="C24:E24"/>
    <mergeCell ref="C25:E25"/>
    <mergeCell ref="C26:E26"/>
    <mergeCell ref="F24:I24"/>
    <mergeCell ref="F25:I25"/>
    <mergeCell ref="F26:I26"/>
    <mergeCell ref="C18:R18"/>
    <mergeCell ref="C19:E19"/>
    <mergeCell ref="C20:E20"/>
    <mergeCell ref="C21:E21"/>
    <mergeCell ref="F19:R19"/>
    <mergeCell ref="F20:R20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TSPartition1'!$B$10:$B$10" display="Inputs" xr:uid="{5E80F9ED-3768-4585-805D-03958D6AC2D9}"/>
    <hyperlink ref="D4" location="'TSPartition1'!$B$28:$B$28" display="Partition Summary" xr:uid="{34674B5B-19EB-46A4-90FF-49E26CF35573}"/>
    <hyperlink ref="F4" location="'TSPartition1'!$B$34:$B$34" display="Partitioned Data" xr:uid="{917FF6BB-F1CD-45B0-9AE2-E0C944D9A23B}"/>
  </hyperlink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2651-A714-42B2-BF11-D8088B76B38C}">
  <dimension ref="B1:CV134"/>
  <sheetViews>
    <sheetView showGridLines="0" topLeftCell="E64" workbookViewId="0">
      <selection activeCell="I77" sqref="I77"/>
    </sheetView>
  </sheetViews>
  <sheetFormatPr defaultRowHeight="14.5" x14ac:dyDescent="0.35"/>
  <cols>
    <col min="3" max="3" width="10.54296875" customWidth="1"/>
    <col min="4" max="4" width="14.1796875" customWidth="1"/>
    <col min="5" max="5" width="25.1796875" customWidth="1"/>
    <col min="6" max="6" width="25.26953125" customWidth="1"/>
    <col min="7" max="7" width="15.1796875" customWidth="1"/>
    <col min="8" max="12" width="14.1796875" customWidth="1"/>
    <col min="13" max="15" width="15.1796875" customWidth="1"/>
    <col min="16" max="16" width="15.26953125" bestFit="1" customWidth="1"/>
  </cols>
  <sheetData>
    <row r="1" spans="2:100" ht="18.5" x14ac:dyDescent="0.45">
      <c r="B1" s="4" t="s">
        <v>249</v>
      </c>
      <c r="N1" t="s">
        <v>365</v>
      </c>
      <c r="CV1" s="11" t="s">
        <v>266</v>
      </c>
    </row>
    <row r="3" spans="2:100" ht="15.5" x14ac:dyDescent="0.35">
      <c r="B3" s="16" t="s">
        <v>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7</v>
      </c>
      <c r="Q3" s="17"/>
      <c r="R3" s="17"/>
      <c r="S3" s="18"/>
    </row>
    <row r="4" spans="2:100" x14ac:dyDescent="0.35">
      <c r="B4" s="28" t="s">
        <v>211</v>
      </c>
      <c r="C4" s="24"/>
      <c r="D4" s="28" t="s">
        <v>212</v>
      </c>
      <c r="E4" s="24"/>
      <c r="F4" s="28" t="s">
        <v>380</v>
      </c>
      <c r="G4" s="24"/>
      <c r="H4" s="28" t="s">
        <v>381</v>
      </c>
      <c r="I4" s="24"/>
      <c r="J4" s="28" t="s">
        <v>12</v>
      </c>
      <c r="K4" s="24"/>
      <c r="L4" s="28" t="s">
        <v>213</v>
      </c>
      <c r="M4" s="24"/>
      <c r="P4" s="10" t="s">
        <v>8</v>
      </c>
      <c r="Q4" s="10" t="s">
        <v>9</v>
      </c>
      <c r="R4" s="10" t="s">
        <v>10</v>
      </c>
      <c r="S4" s="10" t="s">
        <v>11</v>
      </c>
    </row>
    <row r="5" spans="2:100" x14ac:dyDescent="0.35">
      <c r="B5" s="28" t="s">
        <v>214</v>
      </c>
      <c r="C5" s="24"/>
      <c r="D5" s="28" t="s">
        <v>215</v>
      </c>
      <c r="E5" s="24"/>
      <c r="F5" s="28" t="s">
        <v>216</v>
      </c>
      <c r="G5" s="24"/>
      <c r="H5" s="28" t="s">
        <v>382</v>
      </c>
      <c r="I5" s="24"/>
      <c r="J5" s="28" t="s">
        <v>217</v>
      </c>
      <c r="K5" s="24"/>
      <c r="L5" s="28" t="s">
        <v>218</v>
      </c>
      <c r="M5" s="24"/>
      <c r="P5" s="8">
        <v>6</v>
      </c>
      <c r="Q5" s="8">
        <v>2</v>
      </c>
      <c r="R5" s="8">
        <v>11</v>
      </c>
      <c r="S5" s="8">
        <v>19</v>
      </c>
    </row>
    <row r="6" spans="2:100" x14ac:dyDescent="0.35">
      <c r="B6" s="28" t="s">
        <v>185</v>
      </c>
      <c r="C6" s="24"/>
      <c r="D6" s="28" t="s">
        <v>219</v>
      </c>
      <c r="E6" s="24"/>
      <c r="F6" s="28" t="s">
        <v>220</v>
      </c>
      <c r="G6" s="24"/>
      <c r="H6" s="28" t="s">
        <v>221</v>
      </c>
      <c r="I6" s="24"/>
      <c r="J6" s="28" t="s">
        <v>222</v>
      </c>
      <c r="K6" s="24"/>
      <c r="L6" s="22"/>
      <c r="M6" s="24"/>
    </row>
    <row r="10" spans="2:100" ht="18.5" x14ac:dyDescent="0.45">
      <c r="B10" s="5" t="s">
        <v>12</v>
      </c>
    </row>
    <row r="12" spans="2:100" ht="15.5" x14ac:dyDescent="0.35">
      <c r="C12" s="16" t="s">
        <v>13</v>
      </c>
      <c r="D12" s="17"/>
      <c r="E12" s="17"/>
      <c r="F12" s="17"/>
      <c r="G12" s="17"/>
      <c r="H12" s="17"/>
      <c r="I12" s="17"/>
      <c r="J12" s="17"/>
      <c r="K12" s="18"/>
    </row>
    <row r="13" spans="2:100" x14ac:dyDescent="0.35">
      <c r="C13" s="19" t="s">
        <v>14</v>
      </c>
      <c r="D13" s="20"/>
      <c r="E13" s="20"/>
      <c r="F13" s="21"/>
      <c r="G13" s="25" t="s">
        <v>357</v>
      </c>
      <c r="H13" s="26"/>
      <c r="I13" s="26"/>
      <c r="J13" s="26"/>
      <c r="K13" s="27"/>
    </row>
    <row r="14" spans="2:100" x14ac:dyDescent="0.35">
      <c r="C14" s="19" t="s">
        <v>16</v>
      </c>
      <c r="D14" s="20"/>
      <c r="E14" s="20"/>
      <c r="F14" s="21"/>
      <c r="G14" s="25" t="s">
        <v>384</v>
      </c>
      <c r="H14" s="26"/>
      <c r="I14" s="26"/>
      <c r="J14" s="26"/>
      <c r="K14" s="27"/>
    </row>
    <row r="15" spans="2:100" x14ac:dyDescent="0.35">
      <c r="C15" s="19" t="s">
        <v>251</v>
      </c>
      <c r="D15" s="20"/>
      <c r="E15" s="20"/>
      <c r="F15" s="21"/>
      <c r="G15" s="25" t="s">
        <v>385</v>
      </c>
      <c r="H15" s="26"/>
      <c r="I15" s="26"/>
      <c r="J15" s="26"/>
      <c r="K15" s="27"/>
    </row>
    <row r="16" spans="2:100" x14ac:dyDescent="0.35">
      <c r="C16" s="19" t="s">
        <v>253</v>
      </c>
      <c r="D16" s="20"/>
      <c r="E16" s="20"/>
      <c r="F16" s="21"/>
      <c r="G16" s="25">
        <v>101</v>
      </c>
      <c r="H16" s="26"/>
      <c r="I16" s="26"/>
      <c r="J16" s="26"/>
      <c r="K16" s="27"/>
    </row>
    <row r="17" spans="3:17" x14ac:dyDescent="0.35">
      <c r="C17" s="19" t="s">
        <v>254</v>
      </c>
      <c r="D17" s="20"/>
      <c r="E17" s="20"/>
      <c r="F17" s="21"/>
      <c r="G17" s="25" t="s">
        <v>386</v>
      </c>
      <c r="H17" s="26"/>
      <c r="I17" s="26"/>
      <c r="J17" s="26"/>
      <c r="K17" s="27"/>
    </row>
    <row r="18" spans="3:17" x14ac:dyDescent="0.35">
      <c r="C18" s="19" t="s">
        <v>256</v>
      </c>
      <c r="D18" s="20"/>
      <c r="E18" s="20"/>
      <c r="F18" s="21"/>
      <c r="G18" s="25">
        <v>43</v>
      </c>
      <c r="H18" s="26"/>
      <c r="I18" s="26"/>
      <c r="J18" s="26"/>
      <c r="K18" s="27"/>
    </row>
    <row r="20" spans="3:17" ht="15.5" x14ac:dyDescent="0.35">
      <c r="C20" s="16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8"/>
    </row>
    <row r="21" spans="3:17" x14ac:dyDescent="0.35">
      <c r="C21" s="19" t="s">
        <v>257</v>
      </c>
      <c r="D21" s="21"/>
      <c r="E21" s="25">
        <v>13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3:17" x14ac:dyDescent="0.35">
      <c r="C22" s="19" t="s">
        <v>258</v>
      </c>
      <c r="D22" s="21"/>
      <c r="E22" s="8" t="s">
        <v>24</v>
      </c>
      <c r="F22" s="8" t="s">
        <v>298</v>
      </c>
      <c r="G22" s="8" t="s">
        <v>299</v>
      </c>
      <c r="H22" s="8" t="s">
        <v>300</v>
      </c>
      <c r="I22" s="8" t="s">
        <v>301</v>
      </c>
      <c r="J22" s="8" t="s">
        <v>302</v>
      </c>
      <c r="K22" s="8" t="s">
        <v>303</v>
      </c>
      <c r="L22" s="8" t="s">
        <v>304</v>
      </c>
      <c r="M22" s="8" t="s">
        <v>305</v>
      </c>
      <c r="N22" s="8" t="s">
        <v>306</v>
      </c>
      <c r="O22" s="8" t="s">
        <v>307</v>
      </c>
      <c r="P22" s="8" t="s">
        <v>308</v>
      </c>
      <c r="Q22" s="8" t="s">
        <v>309</v>
      </c>
    </row>
    <row r="23" spans="3:17" x14ac:dyDescent="0.35">
      <c r="C23" s="19" t="s">
        <v>259</v>
      </c>
      <c r="D23" s="2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3:17" x14ac:dyDescent="0.35">
      <c r="C24" s="19" t="s">
        <v>260</v>
      </c>
      <c r="D24" s="21"/>
      <c r="E24" s="22" t="s">
        <v>1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4"/>
    </row>
    <row r="26" spans="3:17" ht="15.5" x14ac:dyDescent="0.35">
      <c r="C26" s="16" t="s">
        <v>261</v>
      </c>
      <c r="D26" s="17"/>
      <c r="E26" s="17"/>
      <c r="F26" s="17"/>
      <c r="G26" s="17"/>
      <c r="H26" s="17"/>
      <c r="I26" s="18"/>
    </row>
    <row r="27" spans="3:17" x14ac:dyDescent="0.35">
      <c r="C27" s="19" t="s">
        <v>262</v>
      </c>
      <c r="D27" s="20"/>
      <c r="E27" s="21"/>
      <c r="F27" s="25" t="b">
        <v>0</v>
      </c>
      <c r="G27" s="26"/>
      <c r="H27" s="26"/>
      <c r="I27" s="27"/>
    </row>
    <row r="29" spans="3:17" ht="15.5" x14ac:dyDescent="0.35">
      <c r="C29" s="16" t="s">
        <v>263</v>
      </c>
      <c r="D29" s="17"/>
      <c r="E29" s="17"/>
      <c r="F29" s="17"/>
      <c r="G29" s="17"/>
      <c r="H29" s="17"/>
      <c r="I29" s="18"/>
    </row>
    <row r="30" spans="3:17" x14ac:dyDescent="0.35">
      <c r="C30" s="19" t="s">
        <v>264</v>
      </c>
      <c r="D30" s="20"/>
      <c r="E30" s="21"/>
      <c r="F30" s="25" t="b">
        <v>1</v>
      </c>
      <c r="G30" s="26"/>
      <c r="H30" s="26"/>
      <c r="I30" s="27"/>
    </row>
    <row r="32" spans="3:17" ht="15.5" x14ac:dyDescent="0.35">
      <c r="C32" s="16" t="s">
        <v>265</v>
      </c>
      <c r="D32" s="17"/>
      <c r="E32" s="17"/>
      <c r="F32" s="17"/>
      <c r="G32" s="17"/>
      <c r="H32" s="17"/>
      <c r="I32" s="18"/>
    </row>
    <row r="33" spans="3:9" x14ac:dyDescent="0.35">
      <c r="C33" s="19" t="s">
        <v>267</v>
      </c>
      <c r="D33" s="20"/>
      <c r="E33" s="21"/>
      <c r="F33" s="25" t="b">
        <v>1</v>
      </c>
      <c r="G33" s="26"/>
      <c r="H33" s="26"/>
      <c r="I33" s="27"/>
    </row>
    <row r="34" spans="3:9" x14ac:dyDescent="0.35">
      <c r="C34" s="19" t="s">
        <v>268</v>
      </c>
      <c r="D34" s="20"/>
      <c r="E34" s="21"/>
      <c r="F34" s="25" t="b">
        <v>1</v>
      </c>
      <c r="G34" s="26"/>
      <c r="H34" s="26"/>
      <c r="I34" s="27"/>
    </row>
    <row r="35" spans="3:9" x14ac:dyDescent="0.35">
      <c r="C35" s="19" t="s">
        <v>269</v>
      </c>
      <c r="D35" s="20"/>
      <c r="E35" s="21"/>
      <c r="F35" s="25" t="b">
        <v>1</v>
      </c>
      <c r="G35" s="26"/>
      <c r="H35" s="26"/>
      <c r="I35" s="27"/>
    </row>
    <row r="37" spans="3:9" ht="15.5" x14ac:dyDescent="0.35">
      <c r="C37" s="16" t="s">
        <v>270</v>
      </c>
      <c r="D37" s="17"/>
      <c r="E37" s="17"/>
      <c r="F37" s="17"/>
      <c r="G37" s="17"/>
      <c r="H37" s="17"/>
      <c r="I37" s="18"/>
    </row>
    <row r="38" spans="3:9" x14ac:dyDescent="0.35">
      <c r="C38" s="19" t="s">
        <v>271</v>
      </c>
      <c r="D38" s="20"/>
      <c r="E38" s="21"/>
      <c r="F38" s="25" t="b">
        <v>0</v>
      </c>
      <c r="G38" s="26"/>
      <c r="H38" s="26"/>
      <c r="I38" s="27"/>
    </row>
    <row r="39" spans="3:9" x14ac:dyDescent="0.35">
      <c r="C39" s="19" t="s">
        <v>272</v>
      </c>
      <c r="D39" s="20"/>
      <c r="E39" s="21"/>
      <c r="F39" s="25" t="b">
        <v>1</v>
      </c>
      <c r="G39" s="26"/>
      <c r="H39" s="26"/>
      <c r="I39" s="27"/>
    </row>
    <row r="40" spans="3:9" x14ac:dyDescent="0.35">
      <c r="C40" s="19" t="s">
        <v>273</v>
      </c>
      <c r="D40" s="20"/>
      <c r="E40" s="21"/>
      <c r="F40" s="25" t="b">
        <v>1</v>
      </c>
      <c r="G40" s="26"/>
      <c r="H40" s="26"/>
      <c r="I40" s="27"/>
    </row>
    <row r="41" spans="3:9" x14ac:dyDescent="0.35">
      <c r="C41" s="19" t="s">
        <v>274</v>
      </c>
      <c r="D41" s="20"/>
      <c r="E41" s="21"/>
      <c r="F41" s="25" t="b">
        <v>1</v>
      </c>
      <c r="G41" s="26"/>
      <c r="H41" s="26"/>
      <c r="I41" s="27"/>
    </row>
    <row r="43" spans="3:9" ht="15.5" x14ac:dyDescent="0.35">
      <c r="C43" s="16" t="s">
        <v>275</v>
      </c>
      <c r="D43" s="17"/>
      <c r="E43" s="17"/>
      <c r="F43" s="17"/>
      <c r="G43" s="18"/>
    </row>
    <row r="44" spans="3:9" x14ac:dyDescent="0.35">
      <c r="C44" s="22" t="s">
        <v>276</v>
      </c>
      <c r="D44" s="23"/>
      <c r="E44" s="23"/>
      <c r="F44" s="23"/>
      <c r="G44" s="24"/>
    </row>
    <row r="45" spans="3:9" x14ac:dyDescent="0.35">
      <c r="C45" s="22" t="s">
        <v>277</v>
      </c>
      <c r="D45" s="23"/>
      <c r="E45" s="23"/>
      <c r="F45" s="23"/>
      <c r="G45" s="24"/>
    </row>
    <row r="46" spans="3:9" x14ac:dyDescent="0.35">
      <c r="C46" s="22" t="s">
        <v>278</v>
      </c>
      <c r="D46" s="23"/>
      <c r="E46" s="23"/>
      <c r="F46" s="23"/>
      <c r="G46" s="24"/>
    </row>
    <row r="47" spans="3:9" x14ac:dyDescent="0.35">
      <c r="C47" s="22" t="s">
        <v>279</v>
      </c>
      <c r="D47" s="23"/>
      <c r="E47" s="23"/>
      <c r="F47" s="23"/>
      <c r="G47" s="24"/>
    </row>
    <row r="48" spans="3:9" x14ac:dyDescent="0.35">
      <c r="C48" s="22" t="s">
        <v>387</v>
      </c>
      <c r="D48" s="23"/>
      <c r="E48" s="23"/>
      <c r="F48" s="23"/>
      <c r="G48" s="24"/>
    </row>
    <row r="51" spans="2:5" ht="18.5" x14ac:dyDescent="0.45">
      <c r="B51" s="5" t="s">
        <v>213</v>
      </c>
    </row>
    <row r="53" spans="2:5" x14ac:dyDescent="0.35">
      <c r="C53" s="7" t="s">
        <v>224</v>
      </c>
      <c r="D53" s="3" t="s">
        <v>225</v>
      </c>
    </row>
    <row r="54" spans="2:5" x14ac:dyDescent="0.35">
      <c r="C54" s="7" t="s">
        <v>280</v>
      </c>
      <c r="D54" s="6">
        <v>88</v>
      </c>
    </row>
    <row r="55" spans="2:5" x14ac:dyDescent="0.35">
      <c r="C55" s="7" t="s">
        <v>230</v>
      </c>
      <c r="D55" s="6">
        <v>0.95700217639453389</v>
      </c>
    </row>
    <row r="56" spans="2:5" x14ac:dyDescent="0.35">
      <c r="C56" s="7" t="s">
        <v>281</v>
      </c>
      <c r="D56" s="6">
        <v>0.95113883681197031</v>
      </c>
    </row>
    <row r="57" spans="2:5" x14ac:dyDescent="0.35">
      <c r="C57" s="7" t="s">
        <v>282</v>
      </c>
      <c r="D57" s="6">
        <v>199.15116299145083</v>
      </c>
    </row>
    <row r="58" spans="2:5" x14ac:dyDescent="0.35">
      <c r="C58" s="7" t="s">
        <v>283</v>
      </c>
      <c r="D58" s="6">
        <v>3490184.3434345722</v>
      </c>
    </row>
    <row r="60" spans="2:5" ht="18.5" x14ac:dyDescent="0.45">
      <c r="B60" s="5" t="s">
        <v>214</v>
      </c>
    </row>
    <row r="62" spans="2:5" x14ac:dyDescent="0.35">
      <c r="C62" s="7" t="s">
        <v>284</v>
      </c>
      <c r="D62" s="3" t="s">
        <v>285</v>
      </c>
      <c r="E62" s="3" t="s">
        <v>286</v>
      </c>
    </row>
    <row r="63" spans="2:5" x14ac:dyDescent="0.35">
      <c r="C63" s="7" t="s">
        <v>287</v>
      </c>
      <c r="D63" s="6">
        <v>4.9876695250026719</v>
      </c>
      <c r="E63" s="6" t="b">
        <v>1</v>
      </c>
    </row>
    <row r="64" spans="2:5" x14ac:dyDescent="0.35">
      <c r="C64" s="7" t="s">
        <v>24</v>
      </c>
      <c r="D64" s="6">
        <v>590.382079673833</v>
      </c>
      <c r="E64" s="6" t="b">
        <v>1</v>
      </c>
    </row>
    <row r="65" spans="3:5" x14ac:dyDescent="0.35">
      <c r="C65" s="7" t="s">
        <v>298</v>
      </c>
      <c r="D65" s="6">
        <v>2.7840694969407824</v>
      </c>
      <c r="E65" s="6" t="b">
        <v>1</v>
      </c>
    </row>
    <row r="66" spans="3:5" x14ac:dyDescent="0.35">
      <c r="C66" s="7" t="s">
        <v>299</v>
      </c>
      <c r="D66" s="6">
        <v>2.8493195172314363</v>
      </c>
      <c r="E66" s="6" t="b">
        <v>1</v>
      </c>
    </row>
    <row r="67" spans="3:5" x14ac:dyDescent="0.35">
      <c r="C67" s="7" t="s">
        <v>300</v>
      </c>
      <c r="D67" s="6">
        <v>2.8632184342065483</v>
      </c>
      <c r="E67" s="6" t="b">
        <v>1</v>
      </c>
    </row>
    <row r="68" spans="3:5" x14ac:dyDescent="0.35">
      <c r="C68" s="7" t="s">
        <v>301</v>
      </c>
      <c r="D68" s="6">
        <v>2.832551202436528</v>
      </c>
      <c r="E68" s="6" t="b">
        <v>1</v>
      </c>
    </row>
    <row r="69" spans="3:5" x14ac:dyDescent="0.35">
      <c r="C69" s="7" t="s">
        <v>302</v>
      </c>
      <c r="D69" s="6">
        <v>2.8109839183968903</v>
      </c>
      <c r="E69" s="6" t="b">
        <v>1</v>
      </c>
    </row>
    <row r="70" spans="3:5" x14ac:dyDescent="0.35">
      <c r="C70" s="7" t="s">
        <v>303</v>
      </c>
      <c r="D70" s="6">
        <v>1.9983186209722337</v>
      </c>
      <c r="E70" s="6" t="b">
        <v>1</v>
      </c>
    </row>
    <row r="71" spans="3:5" x14ac:dyDescent="0.35">
      <c r="C71" s="7" t="s">
        <v>304</v>
      </c>
      <c r="D71" s="6">
        <v>2.3091136232999889</v>
      </c>
      <c r="E71" s="6" t="b">
        <v>1</v>
      </c>
    </row>
    <row r="72" spans="3:5" x14ac:dyDescent="0.35">
      <c r="C72" s="7" t="s">
        <v>305</v>
      </c>
      <c r="D72" s="6">
        <v>2.5818443791231784</v>
      </c>
      <c r="E72" s="6" t="b">
        <v>1</v>
      </c>
    </row>
    <row r="73" spans="3:5" x14ac:dyDescent="0.35">
      <c r="C73" s="7" t="s">
        <v>306</v>
      </c>
      <c r="D73" s="6">
        <v>2.6186146828319083</v>
      </c>
      <c r="E73" s="6" t="b">
        <v>1</v>
      </c>
    </row>
    <row r="74" spans="3:5" x14ac:dyDescent="0.35">
      <c r="C74" s="7" t="s">
        <v>307</v>
      </c>
      <c r="D74" s="6">
        <v>2.5297277194571146</v>
      </c>
      <c r="E74" s="6" t="b">
        <v>1</v>
      </c>
    </row>
    <row r="75" spans="3:5" x14ac:dyDescent="0.35">
      <c r="C75" s="7" t="s">
        <v>308</v>
      </c>
      <c r="D75" s="6">
        <v>2.4488802274411676</v>
      </c>
      <c r="E75" s="6" t="b">
        <v>1</v>
      </c>
    </row>
    <row r="76" spans="3:5" x14ac:dyDescent="0.35">
      <c r="C76" s="7" t="s">
        <v>309</v>
      </c>
      <c r="D76" s="6">
        <v>2.3917422982311633E-15</v>
      </c>
      <c r="E76" s="6" t="b">
        <v>0</v>
      </c>
    </row>
    <row r="79" spans="3:5" x14ac:dyDescent="0.35">
      <c r="C79" s="7" t="s">
        <v>288</v>
      </c>
      <c r="D79" s="6">
        <v>1.3239932134048567E-11</v>
      </c>
    </row>
    <row r="81" spans="2:9" ht="18.5" x14ac:dyDescent="0.45">
      <c r="B81" s="5" t="s">
        <v>215</v>
      </c>
    </row>
    <row r="83" spans="2:9" x14ac:dyDescent="0.35">
      <c r="C83" s="7" t="s">
        <v>284</v>
      </c>
      <c r="D83" s="3" t="s">
        <v>289</v>
      </c>
      <c r="E83" s="3" t="s">
        <v>290</v>
      </c>
      <c r="F83" s="3" t="s">
        <v>291</v>
      </c>
      <c r="G83" s="3" t="s">
        <v>292</v>
      </c>
      <c r="H83" s="3" t="s">
        <v>293</v>
      </c>
      <c r="I83" s="3" t="s">
        <v>294</v>
      </c>
    </row>
    <row r="84" spans="2:9" x14ac:dyDescent="0.35">
      <c r="C84" s="7" t="s">
        <v>287</v>
      </c>
      <c r="D84" s="6">
        <v>989.88636363636397</v>
      </c>
      <c r="E84" s="6">
        <v>832.02830905233236</v>
      </c>
      <c r="F84" s="6">
        <v>1147.7444182203956</v>
      </c>
      <c r="G84" s="6">
        <v>79.433834679895682</v>
      </c>
      <c r="H84" s="6">
        <v>12.461772337007663</v>
      </c>
      <c r="I84" s="6">
        <v>3.8956126322061174E-21</v>
      </c>
    </row>
    <row r="85" spans="2:9" x14ac:dyDescent="0.35">
      <c r="C85" s="7" t="s">
        <v>24</v>
      </c>
      <c r="D85" s="6">
        <v>28.49747474747474</v>
      </c>
      <c r="E85" s="6">
        <v>27.144251045207248</v>
      </c>
      <c r="F85" s="6">
        <v>29.850698449742232</v>
      </c>
      <c r="G85" s="6">
        <v>0.68093926619127199</v>
      </c>
      <c r="H85" s="6">
        <v>41.850244452594048</v>
      </c>
      <c r="I85" s="6">
        <v>7.0779462290812296E-60</v>
      </c>
    </row>
    <row r="86" spans="2:9" x14ac:dyDescent="0.35">
      <c r="C86" s="7" t="s">
        <v>298</v>
      </c>
      <c r="D86" s="6">
        <v>71.515151515150094</v>
      </c>
      <c r="E86" s="6">
        <v>-120.91402025306782</v>
      </c>
      <c r="F86" s="6">
        <v>263.94432328336802</v>
      </c>
      <c r="G86" s="6">
        <v>96.829946739835819</v>
      </c>
      <c r="H86" s="6">
        <v>0.73856439999185475</v>
      </c>
      <c r="I86" s="6">
        <v>0.46213680330209894</v>
      </c>
    </row>
    <row r="87" spans="2:9" x14ac:dyDescent="0.35">
      <c r="C87" s="7" t="s">
        <v>299</v>
      </c>
      <c r="D87" s="6">
        <v>24.128787878788032</v>
      </c>
      <c r="E87" s="6">
        <v>-168.25755575793403</v>
      </c>
      <c r="F87" s="6">
        <v>216.51513151551012</v>
      </c>
      <c r="G87" s="6">
        <v>96.808395715874113</v>
      </c>
      <c r="H87" s="6">
        <v>0.24924272012113846</v>
      </c>
      <c r="I87" s="6">
        <v>0.80375386701234242</v>
      </c>
    </row>
    <row r="88" spans="2:9" x14ac:dyDescent="0.35">
      <c r="C88" s="7" t="s">
        <v>300</v>
      </c>
      <c r="D88" s="6">
        <v>375.63131313131299</v>
      </c>
      <c r="E88" s="6">
        <v>183.27828685621569</v>
      </c>
      <c r="F88" s="6">
        <v>567.9843394064103</v>
      </c>
      <c r="G88" s="6">
        <v>96.791630490924092</v>
      </c>
      <c r="H88" s="6">
        <v>3.8808243153475446</v>
      </c>
      <c r="I88" s="6">
        <v>2.0067919448897673E-4</v>
      </c>
    </row>
    <row r="89" spans="2:9" x14ac:dyDescent="0.35">
      <c r="C89" s="7" t="s">
        <v>301</v>
      </c>
      <c r="D89" s="6">
        <v>276.02272727272674</v>
      </c>
      <c r="E89" s="6">
        <v>83.69350264670598</v>
      </c>
      <c r="F89" s="6">
        <v>468.35195189874753</v>
      </c>
      <c r="G89" s="6">
        <v>96.779653552130341</v>
      </c>
      <c r="H89" s="6">
        <v>2.8520739343631476</v>
      </c>
      <c r="I89" s="6">
        <v>5.4121760626024071E-3</v>
      </c>
    </row>
    <row r="90" spans="2:9" x14ac:dyDescent="0.35">
      <c r="C90" s="7" t="s">
        <v>302</v>
      </c>
      <c r="D90" s="6">
        <v>256.4141414141418</v>
      </c>
      <c r="E90" s="6">
        <v>64.099199191543732</v>
      </c>
      <c r="F90" s="6">
        <v>448.72908363673986</v>
      </c>
      <c r="G90" s="6">
        <v>96.772466677343999</v>
      </c>
      <c r="H90" s="6">
        <v>2.6496600760324784</v>
      </c>
      <c r="I90" s="6">
        <v>9.5515580999187746E-3</v>
      </c>
    </row>
    <row r="91" spans="2:9" x14ac:dyDescent="0.35">
      <c r="C91" s="7" t="s">
        <v>303</v>
      </c>
      <c r="D91" s="6">
        <v>538.48484848484838</v>
      </c>
      <c r="E91" s="6">
        <v>340.43280431698781</v>
      </c>
      <c r="F91" s="6">
        <v>736.53689265270896</v>
      </c>
      <c r="G91" s="6">
        <v>99.659364078066105</v>
      </c>
      <c r="H91" s="6">
        <v>5.4032539086145226</v>
      </c>
      <c r="I91" s="6">
        <v>5.5203238003298654E-7</v>
      </c>
    </row>
    <row r="92" spans="2:9" x14ac:dyDescent="0.35">
      <c r="C92" s="7" t="s">
        <v>304</v>
      </c>
      <c r="D92" s="6">
        <v>829.98737373737379</v>
      </c>
      <c r="E92" s="6">
        <v>631.98618979950936</v>
      </c>
      <c r="F92" s="6">
        <v>1027.9885576752381</v>
      </c>
      <c r="G92" s="6">
        <v>99.633771319356754</v>
      </c>
      <c r="H92" s="6">
        <v>8.3303819854114529</v>
      </c>
      <c r="I92" s="6">
        <v>9.7718857692848434E-13</v>
      </c>
    </row>
    <row r="93" spans="2:9" x14ac:dyDescent="0.35">
      <c r="C93" s="7" t="s">
        <v>305</v>
      </c>
      <c r="D93" s="6">
        <v>778.98989898989862</v>
      </c>
      <c r="E93" s="6">
        <v>581.03033768683702</v>
      </c>
      <c r="F93" s="6">
        <v>976.94946029296023</v>
      </c>
      <c r="G93" s="6">
        <v>99.61282689874686</v>
      </c>
      <c r="H93" s="6">
        <v>7.8201766102041868</v>
      </c>
      <c r="I93" s="6">
        <v>1.0777762565930618E-11</v>
      </c>
    </row>
    <row r="94" spans="2:9" x14ac:dyDescent="0.35">
      <c r="C94" s="7" t="s">
        <v>306</v>
      </c>
      <c r="D94" s="6">
        <v>411.74242424242459</v>
      </c>
      <c r="E94" s="6">
        <v>213.81524215117679</v>
      </c>
      <c r="F94" s="6">
        <v>609.66960633367239</v>
      </c>
      <c r="G94" s="6">
        <v>99.59653374877071</v>
      </c>
      <c r="H94" s="6">
        <v>4.1341039566801854</v>
      </c>
      <c r="I94" s="6">
        <v>8.113014478750553E-5</v>
      </c>
    </row>
    <row r="95" spans="2:9" x14ac:dyDescent="0.35">
      <c r="C95" s="7" t="s">
        <v>307</v>
      </c>
      <c r="D95" s="6">
        <v>45.744949494949388</v>
      </c>
      <c r="E95" s="6">
        <v>-152.15910134444113</v>
      </c>
      <c r="F95" s="6">
        <v>243.64900033433992</v>
      </c>
      <c r="G95" s="6">
        <v>99.584894152420603</v>
      </c>
      <c r="H95" s="6">
        <v>0.45935630985291825</v>
      </c>
      <c r="I95" s="6">
        <v>0.64711105566333793</v>
      </c>
    </row>
    <row r="96" spans="2:9" x14ac:dyDescent="0.35">
      <c r="C96" s="7" t="s">
        <v>308</v>
      </c>
      <c r="D96" s="6">
        <v>-280.25252525252529</v>
      </c>
      <c r="E96" s="6">
        <v>-478.14269604297897</v>
      </c>
      <c r="F96" s="6">
        <v>-82.362354462071607</v>
      </c>
      <c r="G96" s="6">
        <v>99.577909741549064</v>
      </c>
      <c r="H96" s="6">
        <v>-2.8144045800912147</v>
      </c>
      <c r="I96" s="6">
        <v>6.0284542248179168E-3</v>
      </c>
    </row>
    <row r="97" spans="2:17" x14ac:dyDescent="0.35">
      <c r="C97" s="30" t="s">
        <v>309</v>
      </c>
      <c r="D97" s="29">
        <v>0</v>
      </c>
      <c r="E97" s="29">
        <v>0</v>
      </c>
      <c r="F97" s="29">
        <v>0</v>
      </c>
      <c r="G97" s="29">
        <v>0</v>
      </c>
      <c r="H97" s="29" t="s">
        <v>362</v>
      </c>
      <c r="I97" s="29" t="s">
        <v>362</v>
      </c>
    </row>
    <row r="99" spans="2:17" ht="18.5" x14ac:dyDescent="0.45">
      <c r="B99" s="5" t="s">
        <v>216</v>
      </c>
    </row>
    <row r="101" spans="2:17" x14ac:dyDescent="0.35">
      <c r="C101" s="7" t="s">
        <v>284</v>
      </c>
      <c r="D101" s="3" t="s">
        <v>287</v>
      </c>
      <c r="E101" s="3" t="s">
        <v>24</v>
      </c>
      <c r="F101" s="3" t="s">
        <v>298</v>
      </c>
      <c r="G101" s="3" t="s">
        <v>299</v>
      </c>
      <c r="H101" s="3" t="s">
        <v>300</v>
      </c>
      <c r="I101" s="3" t="s">
        <v>301</v>
      </c>
      <c r="J101" s="3" t="s">
        <v>302</v>
      </c>
      <c r="K101" s="3" t="s">
        <v>303</v>
      </c>
      <c r="L101" s="3" t="s">
        <v>304</v>
      </c>
      <c r="M101" s="3" t="s">
        <v>305</v>
      </c>
      <c r="N101" s="3" t="s">
        <v>306</v>
      </c>
      <c r="O101" s="3" t="s">
        <v>307</v>
      </c>
      <c r="P101" s="3" t="s">
        <v>308</v>
      </c>
      <c r="Q101" s="3" t="s">
        <v>309</v>
      </c>
    </row>
    <row r="102" spans="2:17" x14ac:dyDescent="0.35">
      <c r="C102" s="7" t="s">
        <v>287</v>
      </c>
      <c r="D102" s="6">
        <v>6309.7340919529988</v>
      </c>
      <c r="E102" s="6">
        <v>-25.038627349019855</v>
      </c>
      <c r="F102" s="6">
        <v>-5082.8413518510233</v>
      </c>
      <c r="G102" s="6">
        <v>-5057.8027245020066</v>
      </c>
      <c r="H102" s="6">
        <v>-5032.7640971529854</v>
      </c>
      <c r="I102" s="6">
        <v>-5007.7254698039642</v>
      </c>
      <c r="J102" s="6">
        <v>-4982.6868424549457</v>
      </c>
      <c r="K102" s="6">
        <v>-5107.8799792000455</v>
      </c>
      <c r="L102" s="6">
        <v>-5082.8413518510242</v>
      </c>
      <c r="M102" s="6">
        <v>-5057.8027245020039</v>
      </c>
      <c r="N102" s="6">
        <v>-5032.7640971529854</v>
      </c>
      <c r="O102" s="6">
        <v>-5007.7254698039651</v>
      </c>
      <c r="P102" s="6">
        <v>-4982.6868424549457</v>
      </c>
      <c r="Q102" s="6">
        <v>0</v>
      </c>
    </row>
    <row r="103" spans="2:17" x14ac:dyDescent="0.35">
      <c r="C103" s="7" t="s">
        <v>24</v>
      </c>
      <c r="D103" s="6">
        <v>-25.038627349019855</v>
      </c>
      <c r="E103" s="6">
        <v>0.46367828424110791</v>
      </c>
      <c r="F103" s="6">
        <v>2.3183914212055532</v>
      </c>
      <c r="G103" s="6">
        <v>1.8547131369644538</v>
      </c>
      <c r="H103" s="6">
        <v>1.3910348527233451</v>
      </c>
      <c r="I103" s="6">
        <v>0.92735656848223547</v>
      </c>
      <c r="J103" s="6">
        <v>0.4636782842411305</v>
      </c>
      <c r="K103" s="6">
        <v>2.7820697054466739</v>
      </c>
      <c r="L103" s="6">
        <v>2.3183914212055603</v>
      </c>
      <c r="M103" s="6">
        <v>1.8547131369644492</v>
      </c>
      <c r="N103" s="6">
        <v>1.3910348527233465</v>
      </c>
      <c r="O103" s="6">
        <v>0.92735656848224157</v>
      </c>
      <c r="P103" s="6">
        <v>0.46367828424112628</v>
      </c>
      <c r="Q103" s="6">
        <v>0</v>
      </c>
    </row>
    <row r="104" spans="2:17" x14ac:dyDescent="0.35">
      <c r="C104" s="7" t="s">
        <v>298</v>
      </c>
      <c r="D104" s="6">
        <v>-5082.8413518510233</v>
      </c>
      <c r="E104" s="6">
        <v>2.3183914212055532</v>
      </c>
      <c r="F104" s="6">
        <v>9376.0385856394405</v>
      </c>
      <c r="G104" s="6">
        <v>4966.9217807907471</v>
      </c>
      <c r="H104" s="6">
        <v>4964.6033893695412</v>
      </c>
      <c r="I104" s="6">
        <v>4962.2849979483335</v>
      </c>
      <c r="J104" s="6">
        <v>4959.9666065271294</v>
      </c>
      <c r="K104" s="6">
        <v>4971.5585636331571</v>
      </c>
      <c r="L104" s="6">
        <v>4969.2401722119512</v>
      </c>
      <c r="M104" s="6">
        <v>4966.9217807907444</v>
      </c>
      <c r="N104" s="6">
        <v>4964.6033893695403</v>
      </c>
      <c r="O104" s="6">
        <v>4962.2849979483344</v>
      </c>
      <c r="P104" s="6">
        <v>4959.9666065271294</v>
      </c>
      <c r="Q104" s="6">
        <v>0</v>
      </c>
    </row>
    <row r="105" spans="2:17" x14ac:dyDescent="0.35">
      <c r="C105" s="7" t="s">
        <v>299</v>
      </c>
      <c r="D105" s="6">
        <v>-5057.8027245020066</v>
      </c>
      <c r="E105" s="6">
        <v>1.8547131369644538</v>
      </c>
      <c r="F105" s="6">
        <v>4966.9217807907471</v>
      </c>
      <c r="G105" s="6">
        <v>9371.8654810812732</v>
      </c>
      <c r="H105" s="6">
        <v>4963.2123545168188</v>
      </c>
      <c r="I105" s="6">
        <v>4961.3576413798528</v>
      </c>
      <c r="J105" s="6">
        <v>4959.5029282428886</v>
      </c>
      <c r="K105" s="6">
        <v>4968.7764939277113</v>
      </c>
      <c r="L105" s="6">
        <v>4966.9217807907471</v>
      </c>
      <c r="M105" s="6">
        <v>4965.067067653782</v>
      </c>
      <c r="N105" s="6">
        <v>4963.2123545168188</v>
      </c>
      <c r="O105" s="6">
        <v>4961.3576413798528</v>
      </c>
      <c r="P105" s="6">
        <v>4959.5029282428886</v>
      </c>
      <c r="Q105" s="6">
        <v>0</v>
      </c>
    </row>
    <row r="106" spans="2:17" x14ac:dyDescent="0.35">
      <c r="C106" s="7" t="s">
        <v>300</v>
      </c>
      <c r="D106" s="6">
        <v>-5032.7640971529854</v>
      </c>
      <c r="E106" s="6">
        <v>1.3910348527233451</v>
      </c>
      <c r="F106" s="6">
        <v>4964.6033893695412</v>
      </c>
      <c r="G106" s="6">
        <v>4963.2123545168188</v>
      </c>
      <c r="H106" s="6">
        <v>9368.6197330915875</v>
      </c>
      <c r="I106" s="6">
        <v>4960.4302848113703</v>
      </c>
      <c r="J106" s="6">
        <v>4959.0392499586478</v>
      </c>
      <c r="K106" s="6">
        <v>4965.9944242222655</v>
      </c>
      <c r="L106" s="6">
        <v>4964.6033893695412</v>
      </c>
      <c r="M106" s="6">
        <v>4963.2123545168179</v>
      </c>
      <c r="N106" s="6">
        <v>4961.8213196640954</v>
      </c>
      <c r="O106" s="6">
        <v>4960.4302848113703</v>
      </c>
      <c r="P106" s="6">
        <v>4959.0392499586487</v>
      </c>
      <c r="Q106" s="6">
        <v>0</v>
      </c>
    </row>
    <row r="107" spans="2:17" x14ac:dyDescent="0.35">
      <c r="C107" s="7" t="s">
        <v>301</v>
      </c>
      <c r="D107" s="6">
        <v>-5007.7254698039642</v>
      </c>
      <c r="E107" s="6">
        <v>0.92735656848223547</v>
      </c>
      <c r="F107" s="6">
        <v>4962.2849979483335</v>
      </c>
      <c r="G107" s="6">
        <v>4961.3576413798528</v>
      </c>
      <c r="H107" s="6">
        <v>4960.4302848113703</v>
      </c>
      <c r="I107" s="6">
        <v>9366.3013416703761</v>
      </c>
      <c r="J107" s="6">
        <v>4958.5755716744052</v>
      </c>
      <c r="K107" s="6">
        <v>4963.212354516817</v>
      </c>
      <c r="L107" s="6">
        <v>4962.2849979483335</v>
      </c>
      <c r="M107" s="6">
        <v>4961.357641379851</v>
      </c>
      <c r="N107" s="6">
        <v>4960.4302848113703</v>
      </c>
      <c r="O107" s="6">
        <v>4959.5029282428868</v>
      </c>
      <c r="P107" s="6">
        <v>4958.5755716744052</v>
      </c>
      <c r="Q107" s="6">
        <v>0</v>
      </c>
    </row>
    <row r="108" spans="2:17" x14ac:dyDescent="0.35">
      <c r="C108" s="7" t="s">
        <v>302</v>
      </c>
      <c r="D108" s="6">
        <v>-4982.6868424549457</v>
      </c>
      <c r="E108" s="6">
        <v>0.4636782842411305</v>
      </c>
      <c r="F108" s="6">
        <v>4959.9666065271294</v>
      </c>
      <c r="G108" s="6">
        <v>4959.5029282428886</v>
      </c>
      <c r="H108" s="6">
        <v>4959.0392499586478</v>
      </c>
      <c r="I108" s="6">
        <v>4958.5755716744052</v>
      </c>
      <c r="J108" s="6">
        <v>9364.9103068176537</v>
      </c>
      <c r="K108" s="6">
        <v>4960.4302848113712</v>
      </c>
      <c r="L108" s="6">
        <v>4959.9666065271294</v>
      </c>
      <c r="M108" s="6">
        <v>4959.5029282428868</v>
      </c>
      <c r="N108" s="6">
        <v>4959.0392499586478</v>
      </c>
      <c r="O108" s="6">
        <v>4958.5755716744052</v>
      </c>
      <c r="P108" s="6">
        <v>4958.1118933901653</v>
      </c>
      <c r="Q108" s="6">
        <v>0</v>
      </c>
    </row>
    <row r="109" spans="2:17" x14ac:dyDescent="0.35">
      <c r="C109" s="7" t="s">
        <v>303</v>
      </c>
      <c r="D109" s="6">
        <v>-5107.8799792000455</v>
      </c>
      <c r="E109" s="6">
        <v>2.7820697054466739</v>
      </c>
      <c r="F109" s="6">
        <v>4971.5585636331571</v>
      </c>
      <c r="G109" s="6">
        <v>4968.7764939277113</v>
      </c>
      <c r="H109" s="6">
        <v>4965.9944242222655</v>
      </c>
      <c r="I109" s="6">
        <v>4963.212354516817</v>
      </c>
      <c r="J109" s="6">
        <v>4960.4302848113712</v>
      </c>
      <c r="K109" s="6">
        <v>9931.9888484445328</v>
      </c>
      <c r="L109" s="6">
        <v>4971.5585636331571</v>
      </c>
      <c r="M109" s="6">
        <v>4968.7764939277095</v>
      </c>
      <c r="N109" s="6">
        <v>4965.9944242222655</v>
      </c>
      <c r="O109" s="6">
        <v>4963.212354516817</v>
      </c>
      <c r="P109" s="6">
        <v>4960.4302848113712</v>
      </c>
      <c r="Q109" s="6">
        <v>0</v>
      </c>
    </row>
    <row r="110" spans="2:17" x14ac:dyDescent="0.35">
      <c r="C110" s="7" t="s">
        <v>304</v>
      </c>
      <c r="D110" s="6">
        <v>-5082.8413518510242</v>
      </c>
      <c r="E110" s="6">
        <v>2.3183914212055603</v>
      </c>
      <c r="F110" s="6">
        <v>4969.2401722119512</v>
      </c>
      <c r="G110" s="6">
        <v>4966.9217807907471</v>
      </c>
      <c r="H110" s="6">
        <v>4964.6033893695412</v>
      </c>
      <c r="I110" s="6">
        <v>4962.2849979483335</v>
      </c>
      <c r="J110" s="6">
        <v>4959.9666065271294</v>
      </c>
      <c r="K110" s="6">
        <v>4971.5585636331571</v>
      </c>
      <c r="L110" s="6">
        <v>9926.8883873178765</v>
      </c>
      <c r="M110" s="6">
        <v>4966.9217807907444</v>
      </c>
      <c r="N110" s="6">
        <v>4964.6033893695412</v>
      </c>
      <c r="O110" s="6">
        <v>4962.2849979483344</v>
      </c>
      <c r="P110" s="6">
        <v>4959.9666065271294</v>
      </c>
      <c r="Q110" s="6">
        <v>0</v>
      </c>
    </row>
    <row r="111" spans="2:17" x14ac:dyDescent="0.35">
      <c r="C111" s="7" t="s">
        <v>305</v>
      </c>
      <c r="D111" s="6">
        <v>-5057.8027245020039</v>
      </c>
      <c r="E111" s="6">
        <v>1.8547131369644492</v>
      </c>
      <c r="F111" s="6">
        <v>4966.9217807907444</v>
      </c>
      <c r="G111" s="6">
        <v>4965.067067653782</v>
      </c>
      <c r="H111" s="6">
        <v>4963.2123545168179</v>
      </c>
      <c r="I111" s="6">
        <v>4961.357641379851</v>
      </c>
      <c r="J111" s="6">
        <v>4959.5029282428868</v>
      </c>
      <c r="K111" s="6">
        <v>4968.7764939277095</v>
      </c>
      <c r="L111" s="6">
        <v>4966.9217807907444</v>
      </c>
      <c r="M111" s="6">
        <v>9922.7152827597056</v>
      </c>
      <c r="N111" s="6">
        <v>4963.212354516817</v>
      </c>
      <c r="O111" s="6">
        <v>4961.357641379851</v>
      </c>
      <c r="P111" s="6">
        <v>4959.5029282428877</v>
      </c>
      <c r="Q111" s="6">
        <v>0</v>
      </c>
    </row>
    <row r="112" spans="2:17" x14ac:dyDescent="0.35">
      <c r="C112" s="7" t="s">
        <v>306</v>
      </c>
      <c r="D112" s="6">
        <v>-5032.7640971529854</v>
      </c>
      <c r="E112" s="6">
        <v>1.3910348527233465</v>
      </c>
      <c r="F112" s="6">
        <v>4964.6033893695403</v>
      </c>
      <c r="G112" s="6">
        <v>4963.2123545168188</v>
      </c>
      <c r="H112" s="6">
        <v>4961.8213196640954</v>
      </c>
      <c r="I112" s="6">
        <v>4960.4302848113703</v>
      </c>
      <c r="J112" s="6">
        <v>4959.0392499586478</v>
      </c>
      <c r="K112" s="6">
        <v>4965.9944242222655</v>
      </c>
      <c r="L112" s="6">
        <v>4964.6033893695412</v>
      </c>
      <c r="M112" s="6">
        <v>4963.212354516817</v>
      </c>
      <c r="N112" s="6">
        <v>9919.4695347700235</v>
      </c>
      <c r="O112" s="6">
        <v>4960.4302848113703</v>
      </c>
      <c r="P112" s="6">
        <v>4959.0392499586487</v>
      </c>
      <c r="Q112" s="6">
        <v>0</v>
      </c>
    </row>
    <row r="113" spans="2:17" x14ac:dyDescent="0.35">
      <c r="C113" s="7" t="s">
        <v>307</v>
      </c>
      <c r="D113" s="6">
        <v>-5007.7254698039651</v>
      </c>
      <c r="E113" s="6">
        <v>0.92735656848224157</v>
      </c>
      <c r="F113" s="6">
        <v>4962.2849979483344</v>
      </c>
      <c r="G113" s="6">
        <v>4961.3576413798528</v>
      </c>
      <c r="H113" s="6">
        <v>4960.4302848113703</v>
      </c>
      <c r="I113" s="6">
        <v>4959.5029282428868</v>
      </c>
      <c r="J113" s="6">
        <v>4958.5755716744052</v>
      </c>
      <c r="K113" s="6">
        <v>4963.212354516817</v>
      </c>
      <c r="L113" s="6">
        <v>4962.2849979483344</v>
      </c>
      <c r="M113" s="6">
        <v>4961.357641379851</v>
      </c>
      <c r="N113" s="6">
        <v>4960.4302848113703</v>
      </c>
      <c r="O113" s="6">
        <v>9917.151143348814</v>
      </c>
      <c r="P113" s="6">
        <v>4958.5755716744052</v>
      </c>
      <c r="Q113" s="6">
        <v>0</v>
      </c>
    </row>
    <row r="114" spans="2:17" x14ac:dyDescent="0.35">
      <c r="C114" s="7" t="s">
        <v>308</v>
      </c>
      <c r="D114" s="6">
        <v>-4982.6868424549457</v>
      </c>
      <c r="E114" s="6">
        <v>0.46367828424112628</v>
      </c>
      <c r="F114" s="6">
        <v>4959.9666065271294</v>
      </c>
      <c r="G114" s="6">
        <v>4959.5029282428886</v>
      </c>
      <c r="H114" s="6">
        <v>4959.0392499586487</v>
      </c>
      <c r="I114" s="6">
        <v>4958.5755716744052</v>
      </c>
      <c r="J114" s="6">
        <v>4958.1118933901653</v>
      </c>
      <c r="K114" s="6">
        <v>4960.4302848113712</v>
      </c>
      <c r="L114" s="6">
        <v>4959.9666065271294</v>
      </c>
      <c r="M114" s="6">
        <v>4959.5029282428877</v>
      </c>
      <c r="N114" s="6">
        <v>4959.0392499586487</v>
      </c>
      <c r="O114" s="6">
        <v>4958.5755716744052</v>
      </c>
      <c r="P114" s="6">
        <v>9915.7601084960934</v>
      </c>
      <c r="Q114" s="6">
        <v>0</v>
      </c>
    </row>
    <row r="115" spans="2:17" x14ac:dyDescent="0.35">
      <c r="C115" s="7" t="s">
        <v>309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</row>
    <row r="117" spans="2:17" ht="18.5" x14ac:dyDescent="0.45">
      <c r="B117" s="5" t="s">
        <v>382</v>
      </c>
    </row>
    <row r="119" spans="2:17" x14ac:dyDescent="0.35">
      <c r="C119" s="7" t="s">
        <v>361</v>
      </c>
      <c r="D119" s="3" t="s">
        <v>388</v>
      </c>
      <c r="E119" s="3" t="s">
        <v>389</v>
      </c>
      <c r="F119" s="3" t="s">
        <v>390</v>
      </c>
      <c r="G119" s="3" t="s">
        <v>391</v>
      </c>
      <c r="H119" s="3" t="s">
        <v>392</v>
      </c>
      <c r="I119" s="3" t="s">
        <v>393</v>
      </c>
      <c r="J119" s="3" t="s">
        <v>394</v>
      </c>
      <c r="K119" s="3" t="s">
        <v>395</v>
      </c>
      <c r="L119" s="3" t="s">
        <v>396</v>
      </c>
      <c r="M119" s="3" t="s">
        <v>397</v>
      </c>
      <c r="N119" s="3" t="s">
        <v>398</v>
      </c>
      <c r="O119" s="3" t="s">
        <v>399</v>
      </c>
      <c r="P119" s="3" t="s">
        <v>400</v>
      </c>
    </row>
    <row r="120" spans="2:17" x14ac:dyDescent="0.35">
      <c r="C120" s="7" t="s">
        <v>401</v>
      </c>
      <c r="D120" s="6">
        <v>3.6804568383906007E-2</v>
      </c>
      <c r="E120" s="6">
        <v>0.19041864541222303</v>
      </c>
      <c r="F120" s="6">
        <v>0.99999999999999933</v>
      </c>
      <c r="G120" s="6">
        <v>1</v>
      </c>
      <c r="H120" s="6">
        <v>1</v>
      </c>
      <c r="I120" s="6">
        <v>1</v>
      </c>
      <c r="J120" s="6">
        <v>1</v>
      </c>
      <c r="K120" s="6">
        <v>1.0000000000000004</v>
      </c>
      <c r="L120" s="6">
        <v>1.0000000000000004</v>
      </c>
      <c r="M120" s="6">
        <v>1.0000000000000004</v>
      </c>
      <c r="N120" s="6">
        <v>1.0000000000000009</v>
      </c>
      <c r="O120" s="6">
        <v>1.000450746533041</v>
      </c>
      <c r="P120" s="6">
        <v>2.7723260396708311</v>
      </c>
    </row>
    <row r="121" spans="2:17" x14ac:dyDescent="0.35">
      <c r="C121" s="7" t="s">
        <v>402</v>
      </c>
      <c r="D121" s="6">
        <v>8.6790319590045115</v>
      </c>
      <c r="E121" s="6">
        <v>3.81564020632683</v>
      </c>
      <c r="F121" s="6">
        <v>1.6650303419670265</v>
      </c>
      <c r="G121" s="6">
        <v>1.6650303419670258</v>
      </c>
      <c r="H121" s="6">
        <v>1.6650303419670258</v>
      </c>
      <c r="I121" s="6">
        <v>1.6650303419670258</v>
      </c>
      <c r="J121" s="6">
        <v>1.6650303419670258</v>
      </c>
      <c r="K121" s="6">
        <v>1.6650303419670254</v>
      </c>
      <c r="L121" s="6">
        <v>1.6650303419670254</v>
      </c>
      <c r="M121" s="6">
        <v>1.6650303419670254</v>
      </c>
      <c r="N121" s="6">
        <v>1.6650303419670252</v>
      </c>
      <c r="O121" s="6">
        <v>1.6646552154504712</v>
      </c>
      <c r="P121" s="6">
        <v>1</v>
      </c>
    </row>
    <row r="122" spans="2:17" x14ac:dyDescent="0.35">
      <c r="C122" s="7" t="s">
        <v>287</v>
      </c>
      <c r="D122" s="6">
        <v>0.96562937036172858</v>
      </c>
      <c r="E122" s="6">
        <v>2.6556594249761256E-2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1.3941033715851291E-5</v>
      </c>
      <c r="P122" s="6">
        <v>7.8000943547943775E-3</v>
      </c>
    </row>
    <row r="123" spans="2:17" x14ac:dyDescent="0.35">
      <c r="C123" s="7" t="s">
        <v>24</v>
      </c>
      <c r="D123" s="6">
        <v>0.11028114697463533</v>
      </c>
      <c r="E123" s="6">
        <v>0.86181039177296825</v>
      </c>
      <c r="F123" s="6">
        <v>3.9729163833591897E-34</v>
      </c>
      <c r="G123" s="6">
        <v>4.970227130509378E-34</v>
      </c>
      <c r="H123" s="6">
        <v>1.6260830261211752E-33</v>
      </c>
      <c r="I123" s="6">
        <v>1.3752545468365469E-33</v>
      </c>
      <c r="J123" s="6">
        <v>1.1377616653236024E-33</v>
      </c>
      <c r="K123" s="6">
        <v>2.0223747803458111E-35</v>
      </c>
      <c r="L123" s="6">
        <v>9.336933200427639E-33</v>
      </c>
      <c r="M123" s="6">
        <v>1.9460138958212352E-34</v>
      </c>
      <c r="N123" s="6">
        <v>2.3488652288962104E-33</v>
      </c>
      <c r="O123" s="6">
        <v>7.3608468096424527E-5</v>
      </c>
      <c r="P123" s="6">
        <v>2.7834852784300066E-2</v>
      </c>
    </row>
    <row r="124" spans="2:17" x14ac:dyDescent="0.35">
      <c r="C124" s="7" t="s">
        <v>298</v>
      </c>
      <c r="D124" s="6">
        <v>0.51569811547180988</v>
      </c>
      <c r="E124" s="6">
        <v>5.2900832015059296E-2</v>
      </c>
      <c r="F124" s="6">
        <v>4.6718887321205362E-2</v>
      </c>
      <c r="G124" s="6">
        <v>1.6763005893880887E-2</v>
      </c>
      <c r="H124" s="6">
        <v>2.9246771030454815E-3</v>
      </c>
      <c r="I124" s="6">
        <v>7.7010250648676577E-4</v>
      </c>
      <c r="J124" s="6">
        <v>0.12324018590581891</v>
      </c>
      <c r="K124" s="6">
        <v>6.4214336084757889E-4</v>
      </c>
      <c r="L124" s="6">
        <v>5.3629270930184908E-2</v>
      </c>
      <c r="M124" s="6">
        <v>1.2086046616416671E-2</v>
      </c>
      <c r="N124" s="6">
        <v>0.11331555793991371</v>
      </c>
      <c r="O124" s="6">
        <v>5.5935859102219633E-2</v>
      </c>
      <c r="P124" s="6">
        <v>5.3753158331110214E-3</v>
      </c>
    </row>
    <row r="125" spans="2:17" x14ac:dyDescent="0.35">
      <c r="C125" s="7" t="s">
        <v>299</v>
      </c>
      <c r="D125" s="6">
        <v>0.5124498042372273</v>
      </c>
      <c r="E125" s="6">
        <v>5.6700508468508097E-2</v>
      </c>
      <c r="F125" s="6">
        <v>1.6122802959743162E-2</v>
      </c>
      <c r="G125" s="6">
        <v>4.0596109172451348E-3</v>
      </c>
      <c r="H125" s="6">
        <v>4.8454098061502283E-2</v>
      </c>
      <c r="I125" s="6">
        <v>4.960672508072093E-4</v>
      </c>
      <c r="J125" s="6">
        <v>2.5055414868556544E-2</v>
      </c>
      <c r="K125" s="6">
        <v>1.3472885624680441E-2</v>
      </c>
      <c r="L125" s="6">
        <v>9.3585966943034241E-3</v>
      </c>
      <c r="M125" s="6">
        <v>5.2353858437487424E-2</v>
      </c>
      <c r="N125" s="6">
        <v>0.24545855792970117</v>
      </c>
      <c r="O125" s="6">
        <v>1.0542534335603411E-2</v>
      </c>
      <c r="P125" s="6">
        <v>5.4752602146343685E-3</v>
      </c>
    </row>
    <row r="126" spans="2:17" x14ac:dyDescent="0.35">
      <c r="C126" s="7" t="s">
        <v>300</v>
      </c>
      <c r="D126" s="6">
        <v>0.50915996207031056</v>
      </c>
      <c r="E126" s="6">
        <v>6.0627736603924523E-2</v>
      </c>
      <c r="F126" s="6">
        <v>0.12843412024062595</v>
      </c>
      <c r="G126" s="6">
        <v>2.8688007643263912E-2</v>
      </c>
      <c r="H126" s="6">
        <v>1.260339574910653E-2</v>
      </c>
      <c r="I126" s="6">
        <v>5.1175988378476901E-2</v>
      </c>
      <c r="J126" s="6">
        <v>4.4683248743089612E-2</v>
      </c>
      <c r="K126" s="6">
        <v>2.6961429697444308E-4</v>
      </c>
      <c r="L126" s="6">
        <v>1.8750606429209254E-6</v>
      </c>
      <c r="M126" s="6">
        <v>0.13816578108971922</v>
      </c>
      <c r="N126" s="6">
        <v>1.9640462438017942E-2</v>
      </c>
      <c r="O126" s="6">
        <v>9.7418876832381935E-4</v>
      </c>
      <c r="P126" s="6">
        <v>5.5756189175235433E-3</v>
      </c>
    </row>
    <row r="127" spans="2:17" x14ac:dyDescent="0.35">
      <c r="C127" s="7" t="s">
        <v>301</v>
      </c>
      <c r="D127" s="6">
        <v>0.50582952297618022</v>
      </c>
      <c r="E127" s="6">
        <v>6.4681482521135716E-2</v>
      </c>
      <c r="F127" s="6">
        <v>0.10768404654435444</v>
      </c>
      <c r="G127" s="6">
        <v>3.7112034872167012E-3</v>
      </c>
      <c r="H127" s="6">
        <v>1.6821462655497025E-3</v>
      </c>
      <c r="I127" s="6">
        <v>1.8684134722728937E-2</v>
      </c>
      <c r="J127" s="6">
        <v>1.6767232445833338E-3</v>
      </c>
      <c r="K127" s="6">
        <v>0.14707887554572702</v>
      </c>
      <c r="L127" s="6">
        <v>6.2401164929981316E-2</v>
      </c>
      <c r="M127" s="6">
        <v>5.3489790877221513E-2</v>
      </c>
      <c r="N127" s="6">
        <v>1.33638048847758E-4</v>
      </c>
      <c r="O127" s="6">
        <v>2.7270908273480415E-2</v>
      </c>
      <c r="P127" s="6">
        <v>5.6763625629929716E-3</v>
      </c>
    </row>
    <row r="128" spans="2:17" x14ac:dyDescent="0.35">
      <c r="C128" s="7" t="s">
        <v>302</v>
      </c>
      <c r="D128" s="6">
        <v>0.5024594461903984</v>
      </c>
      <c r="E128" s="6">
        <v>6.886063592114787E-2</v>
      </c>
      <c r="F128" s="6">
        <v>1.3969956058484947E-4</v>
      </c>
      <c r="G128" s="6">
        <v>2.4780620451699483E-2</v>
      </c>
      <c r="H128" s="6">
        <v>6.5111293836748699E-2</v>
      </c>
      <c r="I128" s="6">
        <v>1.8024933970301277E-2</v>
      </c>
      <c r="J128" s="6">
        <v>5.9154670768679987E-2</v>
      </c>
      <c r="K128" s="6">
        <v>8.0562328717598303E-2</v>
      </c>
      <c r="L128" s="6">
        <v>4.7190011789615856E-2</v>
      </c>
      <c r="M128" s="6">
        <v>2.3085028622229612E-2</v>
      </c>
      <c r="N128" s="6">
        <v>1.5402351448313041E-2</v>
      </c>
      <c r="O128" s="6">
        <v>8.9451517214048912E-2</v>
      </c>
      <c r="P128" s="6">
        <v>5.7774615086336658E-3</v>
      </c>
    </row>
    <row r="129" spans="3:16" x14ac:dyDescent="0.35">
      <c r="C129" s="7" t="s">
        <v>303</v>
      </c>
      <c r="D129" s="6">
        <v>0.49012443897145291</v>
      </c>
      <c r="E129" s="6">
        <v>4.649927913703903E-2</v>
      </c>
      <c r="F129" s="6">
        <v>4.358336860779021E-3</v>
      </c>
      <c r="G129" s="6">
        <v>9.7767321959427236E-3</v>
      </c>
      <c r="H129" s="6">
        <v>7.4502319862311664E-2</v>
      </c>
      <c r="I129" s="6">
        <v>2.5871271761153867E-2</v>
      </c>
      <c r="J129" s="6">
        <v>9.4217789728299139E-2</v>
      </c>
      <c r="K129" s="6">
        <v>1.9831013590507568E-2</v>
      </c>
      <c r="L129" s="6">
        <v>1.3100898001650971E-4</v>
      </c>
      <c r="M129" s="6">
        <v>8.9516686400506418E-2</v>
      </c>
      <c r="N129" s="6">
        <v>1.0698495105532562E-2</v>
      </c>
      <c r="O129" s="6">
        <v>0.1294894207660289</v>
      </c>
      <c r="P129" s="6">
        <v>4.9832066404298537E-3</v>
      </c>
    </row>
    <row r="130" spans="3:16" x14ac:dyDescent="0.35">
      <c r="C130" s="7" t="s">
        <v>304</v>
      </c>
      <c r="D130" s="6">
        <v>0.48708167560163795</v>
      </c>
      <c r="E130" s="6">
        <v>4.9965328795203483E-2</v>
      </c>
      <c r="F130" s="6">
        <v>2.5175923284192395E-2</v>
      </c>
      <c r="G130" s="6">
        <v>4.0101087786788073E-2</v>
      </c>
      <c r="H130" s="6">
        <v>7.7581591276510847E-2</v>
      </c>
      <c r="I130" s="6">
        <v>1.9368379013835452E-2</v>
      </c>
      <c r="J130" s="6">
        <v>1.6040784844911071E-2</v>
      </c>
      <c r="K130" s="6">
        <v>1.2169579210777185E-2</v>
      </c>
      <c r="L130" s="6">
        <v>0.15363552420411108</v>
      </c>
      <c r="M130" s="6">
        <v>6.0922038145880666E-2</v>
      </c>
      <c r="N130" s="6">
        <v>4.9111780879034196E-5</v>
      </c>
      <c r="O130" s="6">
        <v>5.2831940160960079E-2</v>
      </c>
      <c r="P130" s="6">
        <v>5.0770358943125794E-3</v>
      </c>
    </row>
    <row r="131" spans="3:16" x14ac:dyDescent="0.35">
      <c r="C131" s="7" t="s">
        <v>305</v>
      </c>
      <c r="D131" s="6">
        <v>0.48400165622630081</v>
      </c>
      <c r="E131" s="6">
        <v>5.3552835381564683E-2</v>
      </c>
      <c r="F131" s="6">
        <v>4.2583131994607453E-3</v>
      </c>
      <c r="G131" s="6">
        <v>0.1890404469224109</v>
      </c>
      <c r="H131" s="6">
        <v>5.381508687236772E-3</v>
      </c>
      <c r="I131" s="6">
        <v>0.15881280899553019</v>
      </c>
      <c r="J131" s="6">
        <v>5.6948304187229284E-3</v>
      </c>
      <c r="K131" s="6">
        <v>6.6384750148483704E-2</v>
      </c>
      <c r="L131" s="6">
        <v>1.3848361421442445E-2</v>
      </c>
      <c r="M131" s="6">
        <v>3.7549402691212071E-3</v>
      </c>
      <c r="N131" s="6">
        <v>1.4096592554794021E-4</v>
      </c>
      <c r="O131" s="6">
        <v>9.9572758874399495E-3</v>
      </c>
      <c r="P131" s="6">
        <v>5.1713065167378475E-3</v>
      </c>
    </row>
    <row r="132" spans="3:16" x14ac:dyDescent="0.35">
      <c r="C132" s="7" t="s">
        <v>306</v>
      </c>
      <c r="D132" s="6">
        <v>0.48088519766421844</v>
      </c>
      <c r="E132" s="6">
        <v>5.7260946014223997E-2</v>
      </c>
      <c r="F132" s="6">
        <v>6.6048972114249788E-2</v>
      </c>
      <c r="G132" s="6">
        <v>0.12208919091239143</v>
      </c>
      <c r="H132" s="6">
        <v>1.4025801344156815E-2</v>
      </c>
      <c r="I132" s="6">
        <v>0.15218677248285292</v>
      </c>
      <c r="J132" s="6">
        <v>5.9638475960775768E-2</v>
      </c>
      <c r="K132" s="6">
        <v>1.1720046372402874E-3</v>
      </c>
      <c r="L132" s="6">
        <v>2.8495998156871007E-2</v>
      </c>
      <c r="M132" s="6">
        <v>4.0429487270600452E-3</v>
      </c>
      <c r="N132" s="6">
        <v>7.9676094219175847E-3</v>
      </c>
      <c r="O132" s="6">
        <v>9.200899389511767E-4</v>
      </c>
      <c r="P132" s="6">
        <v>5.2659926250906031E-3</v>
      </c>
    </row>
    <row r="133" spans="3:16" x14ac:dyDescent="0.35">
      <c r="C133" s="7" t="s">
        <v>307</v>
      </c>
      <c r="D133" s="6">
        <v>0.47773313840091836</v>
      </c>
      <c r="E133" s="6">
        <v>6.108873886884892E-2</v>
      </c>
      <c r="F133" s="6">
        <v>1.2565191794313074E-2</v>
      </c>
      <c r="G133" s="6">
        <v>5.5567856123116321E-2</v>
      </c>
      <c r="H133" s="6">
        <v>0.18847684669920209</v>
      </c>
      <c r="I133" s="6">
        <v>2.8590066720464072E-4</v>
      </c>
      <c r="J133" s="6">
        <v>5.4006515468044185E-2</v>
      </c>
      <c r="K133" s="6">
        <v>8.0435094640147642E-2</v>
      </c>
      <c r="L133" s="6">
        <v>1.2301023492342252E-2</v>
      </c>
      <c r="M133" s="6">
        <v>5.9079400512381149E-4</v>
      </c>
      <c r="N133" s="6">
        <v>2.5831690616091224E-2</v>
      </c>
      <c r="O133" s="6">
        <v>2.5756141159729812E-2</v>
      </c>
      <c r="P133" s="6">
        <v>5.3610680649176174E-3</v>
      </c>
    </row>
    <row r="134" spans="3:16" x14ac:dyDescent="0.35">
      <c r="C134" s="7" t="s">
        <v>308</v>
      </c>
      <c r="D134" s="6">
        <v>0.47454633783995676</v>
      </c>
      <c r="E134" s="6">
        <v>6.5035223927959962E-2</v>
      </c>
      <c r="F134" s="6">
        <v>6.9568127730404244E-2</v>
      </c>
      <c r="G134" s="6">
        <v>2.3937666109390658E-4</v>
      </c>
      <c r="H134" s="6">
        <v>7.6711900880134423E-4</v>
      </c>
      <c r="I134" s="6">
        <v>4.8469749909848439E-2</v>
      </c>
      <c r="J134" s="6">
        <v>3.0357087987724736E-4</v>
      </c>
      <c r="K134" s="6">
        <v>6.2691838028034866E-2</v>
      </c>
      <c r="L134" s="6">
        <v>0.1079172909145768</v>
      </c>
      <c r="M134" s="6">
        <v>4.4176837285532192E-2</v>
      </c>
      <c r="N134" s="6">
        <v>3.6345800516179035E-2</v>
      </c>
      <c r="O134" s="6">
        <v>8.4482220863791951E-2</v>
      </c>
      <c r="P134" s="6">
        <v>5.4565064339431495E-3</v>
      </c>
    </row>
  </sheetData>
  <mergeCells count="68">
    <mergeCell ref="B3:M3"/>
    <mergeCell ref="P3:S3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C43:G43"/>
    <mergeCell ref="C44:G44"/>
    <mergeCell ref="C45:G45"/>
    <mergeCell ref="C46:G46"/>
    <mergeCell ref="C47:G47"/>
    <mergeCell ref="C48:G48"/>
    <mergeCell ref="C37:I37"/>
    <mergeCell ref="C38:E38"/>
    <mergeCell ref="C39:E39"/>
    <mergeCell ref="C40:E40"/>
    <mergeCell ref="C41:E41"/>
    <mergeCell ref="F38:I38"/>
    <mergeCell ref="F39:I39"/>
    <mergeCell ref="F40:I40"/>
    <mergeCell ref="F41:I41"/>
    <mergeCell ref="C32:I32"/>
    <mergeCell ref="C33:E33"/>
    <mergeCell ref="C34:E34"/>
    <mergeCell ref="C35:E35"/>
    <mergeCell ref="F33:I33"/>
    <mergeCell ref="F34:I34"/>
    <mergeCell ref="F35:I35"/>
    <mergeCell ref="C26:I26"/>
    <mergeCell ref="C27:E27"/>
    <mergeCell ref="F27:I27"/>
    <mergeCell ref="C29:I29"/>
    <mergeCell ref="C30:E30"/>
    <mergeCell ref="F30:I30"/>
    <mergeCell ref="C20:Q20"/>
    <mergeCell ref="C21:D21"/>
    <mergeCell ref="C22:D22"/>
    <mergeCell ref="C23:D23"/>
    <mergeCell ref="C24:D24"/>
    <mergeCell ref="E21:Q21"/>
    <mergeCell ref="E24:Q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LinReg_Intervals2'!$B$10:$B$10" display="Intervals: Training" xr:uid="{E79A6240-B9A1-4CBE-BBAF-52D6DBACED57}"/>
    <hyperlink ref="D4" location="'LinReg_Intervals2'!$I$10:$I$10" display="Intervals: Validation" xr:uid="{902B9CC1-A71A-4087-83C2-0BBE4D05EFCF}"/>
    <hyperlink ref="F4" location="'LinReg_Intervals2'!$P$10:$P$10" display="Intervals: New" xr:uid="{11E785EC-D1CF-4C62-A3CC-50DBFB903907}"/>
    <hyperlink ref="H4" location="'LinReg_NewScore'!$B$10:$B$10" display="New: Prediction Details" xr:uid="{40359458-4F48-49AB-9546-DDD72DFC3BB8}"/>
    <hyperlink ref="J4" location="'LinReg_Output2'!$B$10:$B$10" display="Inputs" xr:uid="{6E6637C6-073F-4D41-8015-DEE7DBB62C29}"/>
    <hyperlink ref="L4" location="'LinReg_Output2'!$B$51:$B$51" display="Regression Summary" xr:uid="{B9FFB4E3-4E0C-468E-9ABE-7281B9746EAD}"/>
    <hyperlink ref="B5" location="'LinReg_Output2'!$B$60:$B$60" display="Predictor Screening" xr:uid="{58FAF7A3-CF53-49E6-AF1B-8E04D119262E}"/>
    <hyperlink ref="D5" location="'LinReg_Output2'!$B$81:$B$81" display="Coefficients" xr:uid="{E03A3E50-9021-4C44-A2BC-CF0F1C0F4276}"/>
    <hyperlink ref="F5" location="'LinReg_Output2'!$B$99:$B$99" display="Variance-Covariance Matrix of Coefficients" xr:uid="{FBB6A799-F914-4C6A-AA2B-2D05C53E3DA1}"/>
    <hyperlink ref="H5" location="'LinReg_Output2'!$B$117:$B$117" display="Multicollinearity Diagnostics" xr:uid="{4C6C04B7-02FF-451D-A21F-591D0F81243C}"/>
    <hyperlink ref="J5" location="'LinReg_ResidInfluence2'!$B$10:$B$10" display="Residuals" xr:uid="{91A7D90E-230D-4453-9524-59EC41152D1F}"/>
    <hyperlink ref="L5" location="'LinReg_ResidInfluence2'!$B$115:$B$115" display="Influence Diagnostics" xr:uid="{ADF815A6-7C6E-4558-BAED-470DC124D5B5}"/>
    <hyperlink ref="B6" location="'LinReg_Stored2'!$B$10:$B$10" display="PMML Model" xr:uid="{407FA541-D4FA-42DB-BD81-D30AD58EEBC9}"/>
    <hyperlink ref="D6" location="'LinReg_TrainingScore2'!$B$10:$B$10" display="Training: Prediction Summary" xr:uid="{BDEF83C3-5E93-43EA-AF50-4EF70B0061CC}"/>
    <hyperlink ref="F6" location="'LinReg_TrainingScore2'!$B$19:$B$19" display="Training: Prediction Details" xr:uid="{344D192F-3B5A-4319-BE57-84BD54583919}"/>
    <hyperlink ref="H6" location="'LinReg_ValidationScore1'!$B$10:$B$10" display="Validation: Prediction Summary" xr:uid="{10577AA4-C390-4C12-A781-8ED57D36C14F}"/>
    <hyperlink ref="J6" location="'LinReg_ValidationScore1'!$B$19:$B$19" display="Validation: Prediction Details" xr:uid="{991C53F9-9748-4C20-B8E4-5C397E0F4850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B246-00C5-4B26-9813-BA7B45E3A6BF}">
  <dimension ref="B1:S218"/>
  <sheetViews>
    <sheetView showGridLines="0" topLeftCell="A52" workbookViewId="0"/>
  </sheetViews>
  <sheetFormatPr defaultRowHeight="14.5" x14ac:dyDescent="0.35"/>
  <cols>
    <col min="3" max="3" width="10.90625" customWidth="1"/>
    <col min="4" max="4" width="16" customWidth="1"/>
    <col min="5" max="5" width="13.81640625" customWidth="1"/>
    <col min="6" max="6" width="16.81640625" customWidth="1"/>
    <col min="7" max="7" width="10.1796875" customWidth="1"/>
    <col min="8" max="8" width="17.6328125" customWidth="1"/>
    <col min="16" max="16" width="15.26953125" bestFit="1" customWidth="1"/>
  </cols>
  <sheetData>
    <row r="1" spans="2:19" ht="18.5" x14ac:dyDescent="0.45">
      <c r="B1" s="4" t="s">
        <v>239</v>
      </c>
      <c r="N1" t="s">
        <v>365</v>
      </c>
    </row>
    <row r="3" spans="2:19" ht="15.5" x14ac:dyDescent="0.35">
      <c r="B3" s="16" t="s">
        <v>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7</v>
      </c>
      <c r="Q3" s="17"/>
      <c r="R3" s="17"/>
      <c r="S3" s="18"/>
    </row>
    <row r="4" spans="2:19" x14ac:dyDescent="0.35">
      <c r="B4" s="28" t="s">
        <v>211</v>
      </c>
      <c r="C4" s="24"/>
      <c r="D4" s="28" t="s">
        <v>212</v>
      </c>
      <c r="E4" s="24"/>
      <c r="F4" s="28" t="s">
        <v>380</v>
      </c>
      <c r="G4" s="24"/>
      <c r="H4" s="28" t="s">
        <v>381</v>
      </c>
      <c r="I4" s="24"/>
      <c r="J4" s="28" t="s">
        <v>12</v>
      </c>
      <c r="K4" s="24"/>
      <c r="L4" s="28" t="s">
        <v>213</v>
      </c>
      <c r="M4" s="24"/>
      <c r="P4" s="10" t="s">
        <v>8</v>
      </c>
      <c r="Q4" s="10" t="s">
        <v>9</v>
      </c>
      <c r="R4" s="10" t="s">
        <v>10</v>
      </c>
      <c r="S4" s="10" t="s">
        <v>11</v>
      </c>
    </row>
    <row r="5" spans="2:19" x14ac:dyDescent="0.35">
      <c r="B5" s="28" t="s">
        <v>214</v>
      </c>
      <c r="C5" s="24"/>
      <c r="D5" s="28" t="s">
        <v>215</v>
      </c>
      <c r="E5" s="24"/>
      <c r="F5" s="28" t="s">
        <v>216</v>
      </c>
      <c r="G5" s="24"/>
      <c r="H5" s="28" t="s">
        <v>382</v>
      </c>
      <c r="I5" s="24"/>
      <c r="J5" s="28" t="s">
        <v>217</v>
      </c>
      <c r="K5" s="24"/>
      <c r="L5" s="28" t="s">
        <v>218</v>
      </c>
      <c r="M5" s="24"/>
      <c r="P5" s="8">
        <v>6</v>
      </c>
      <c r="Q5" s="8">
        <v>2</v>
      </c>
      <c r="R5" s="8">
        <v>11</v>
      </c>
      <c r="S5" s="8">
        <v>19</v>
      </c>
    </row>
    <row r="6" spans="2:19" x14ac:dyDescent="0.35">
      <c r="B6" s="28" t="s">
        <v>185</v>
      </c>
      <c r="C6" s="24"/>
      <c r="D6" s="28" t="s">
        <v>219</v>
      </c>
      <c r="E6" s="24"/>
      <c r="F6" s="28" t="s">
        <v>220</v>
      </c>
      <c r="G6" s="24"/>
      <c r="H6" s="28" t="s">
        <v>221</v>
      </c>
      <c r="I6" s="24"/>
      <c r="J6" s="28" t="s">
        <v>222</v>
      </c>
      <c r="K6" s="24"/>
      <c r="L6" s="22"/>
      <c r="M6" s="24"/>
    </row>
    <row r="10" spans="2:19" ht="18.5" x14ac:dyDescent="0.45">
      <c r="B10" s="5" t="s">
        <v>217</v>
      </c>
    </row>
    <row r="12" spans="2:19" x14ac:dyDescent="0.35">
      <c r="C12" s="7" t="s">
        <v>38</v>
      </c>
      <c r="D12" s="3" t="s">
        <v>240</v>
      </c>
      <c r="E12" s="3" t="s">
        <v>241</v>
      </c>
      <c r="F12" s="3" t="s">
        <v>242</v>
      </c>
      <c r="G12" s="3" t="s">
        <v>243</v>
      </c>
    </row>
    <row r="13" spans="2:19" x14ac:dyDescent="0.35">
      <c r="C13" s="7" t="s">
        <v>39</v>
      </c>
      <c r="D13" s="6">
        <v>330.1010101010113</v>
      </c>
      <c r="E13" s="6">
        <v>1.6575399567974498</v>
      </c>
      <c r="F13" s="6">
        <v>1.7853453976805411</v>
      </c>
      <c r="G13" s="6">
        <v>1.8082223591315971</v>
      </c>
    </row>
    <row r="14" spans="2:19" x14ac:dyDescent="0.35">
      <c r="C14" s="7" t="s">
        <v>40</v>
      </c>
      <c r="D14" s="6">
        <v>428.98989898989862</v>
      </c>
      <c r="E14" s="6">
        <v>2.1540918593998586</v>
      </c>
      <c r="F14" s="6">
        <v>2.3201841811350139</v>
      </c>
      <c r="G14" s="6">
        <v>2.3809377819047381</v>
      </c>
    </row>
    <row r="15" spans="2:19" x14ac:dyDescent="0.35">
      <c r="C15" s="7" t="s">
        <v>41</v>
      </c>
      <c r="D15" s="6">
        <v>208.98989898989885</v>
      </c>
      <c r="E15" s="6">
        <v>1.0494033569810002</v>
      </c>
      <c r="F15" s="6">
        <v>1.1303181235621249</v>
      </c>
      <c r="G15" s="6">
        <v>1.1321258871277284</v>
      </c>
    </row>
    <row r="16" spans="2:19" x14ac:dyDescent="0.35">
      <c r="C16" s="7" t="s">
        <v>42</v>
      </c>
      <c r="D16" s="6">
        <v>250.10101010101039</v>
      </c>
      <c r="E16" s="6">
        <v>1.2558350468269508</v>
      </c>
      <c r="F16" s="6">
        <v>1.3526668312903947</v>
      </c>
      <c r="G16" s="6">
        <v>1.3591634391923673</v>
      </c>
    </row>
    <row r="17" spans="3:7" x14ac:dyDescent="0.35">
      <c r="C17" s="7" t="s">
        <v>43</v>
      </c>
      <c r="D17" s="6">
        <v>141.21212121212056</v>
      </c>
      <c r="E17" s="6">
        <v>0.70907003047821782</v>
      </c>
      <c r="F17" s="6">
        <v>0.76374322703714081</v>
      </c>
      <c r="G17" s="6">
        <v>0.76192075410023496</v>
      </c>
    </row>
    <row r="18" spans="3:7" x14ac:dyDescent="0.35">
      <c r="C18" s="7" t="s">
        <v>44</v>
      </c>
      <c r="D18" s="6">
        <v>0.64393939393903565</v>
      </c>
      <c r="E18" s="6">
        <v>3.2334202033591874E-3</v>
      </c>
      <c r="F18" s="6">
        <v>3.4981412910106476E-3</v>
      </c>
      <c r="G18" s="6">
        <v>3.4782089415834549E-3</v>
      </c>
    </row>
    <row r="19" spans="3:7" x14ac:dyDescent="0.35">
      <c r="C19" s="7" t="s">
        <v>45</v>
      </c>
      <c r="D19" s="6">
        <v>-159.35606060606096</v>
      </c>
      <c r="E19" s="6">
        <v>-0.80017639973762944</v>
      </c>
      <c r="F19" s="6">
        <v>-0.86568708301705977</v>
      </c>
      <c r="G19" s="6">
        <v>-0.86444305162854518</v>
      </c>
    </row>
    <row r="20" spans="3:7" x14ac:dyDescent="0.35">
      <c r="C20" s="7" t="s">
        <v>46</v>
      </c>
      <c r="D20" s="6">
        <v>-136.85606060606051</v>
      </c>
      <c r="E20" s="6">
        <v>-0.68719689380842564</v>
      </c>
      <c r="F20" s="6">
        <v>-0.74345791084873503</v>
      </c>
      <c r="G20" s="6">
        <v>-0.74155417528657297</v>
      </c>
    </row>
    <row r="21" spans="3:7" x14ac:dyDescent="0.35">
      <c r="C21" s="7" t="s">
        <v>47</v>
      </c>
      <c r="D21" s="6">
        <v>51.893939393938581</v>
      </c>
      <c r="E21" s="6">
        <v>0.26057562815320484</v>
      </c>
      <c r="F21" s="6">
        <v>0.28190903345218699</v>
      </c>
      <c r="G21" s="6">
        <v>0.28042935742186303</v>
      </c>
    </row>
    <row r="22" spans="3:7" x14ac:dyDescent="0.35">
      <c r="C22" s="7" t="s">
        <v>48</v>
      </c>
      <c r="D22" s="6">
        <v>189.39393939393926</v>
      </c>
      <c r="E22" s="6">
        <v>0.95100594216499534</v>
      </c>
      <c r="F22" s="6">
        <v>1.0288650855919388</v>
      </c>
      <c r="G22" s="6">
        <v>1.0292115467268639</v>
      </c>
    </row>
    <row r="23" spans="3:7" x14ac:dyDescent="0.35">
      <c r="C23" s="7" t="s">
        <v>49</v>
      </c>
      <c r="D23" s="6">
        <v>306.89393939393915</v>
      </c>
      <c r="E23" s="6">
        <v>1.5410100286841584</v>
      </c>
      <c r="F23" s="6">
        <v>1.6671729846931773</v>
      </c>
      <c r="G23" s="6">
        <v>1.6844889419900411</v>
      </c>
    </row>
    <row r="24" spans="3:7" x14ac:dyDescent="0.35">
      <c r="C24" s="7" t="s">
        <v>50</v>
      </c>
      <c r="D24" s="6">
        <v>168.14393939393904</v>
      </c>
      <c r="E24" s="6">
        <v>0.84430307545408168</v>
      </c>
      <c r="F24" s="6">
        <v>0.91342642298852206</v>
      </c>
      <c r="G24" s="6">
        <v>0.91255805900263476</v>
      </c>
    </row>
    <row r="25" spans="3:7" x14ac:dyDescent="0.35">
      <c r="C25" s="7" t="s">
        <v>51</v>
      </c>
      <c r="D25" s="6">
        <v>28.1313131313143</v>
      </c>
      <c r="E25" s="6">
        <v>0.14125608260957995</v>
      </c>
      <c r="F25" s="6">
        <v>0.15111817549802711</v>
      </c>
      <c r="G25" s="6">
        <v>0.15027659651753947</v>
      </c>
    </row>
    <row r="26" spans="3:7" x14ac:dyDescent="0.35">
      <c r="C26" s="7" t="s">
        <v>52</v>
      </c>
      <c r="D26" s="6">
        <v>177.02020202020162</v>
      </c>
      <c r="E26" s="6">
        <v>0.88887355394354761</v>
      </c>
      <c r="F26" s="6">
        <v>0.95093214563835149</v>
      </c>
      <c r="G26" s="6">
        <v>0.95040941098041154</v>
      </c>
    </row>
    <row r="27" spans="3:7" x14ac:dyDescent="0.35">
      <c r="C27" s="7" t="s">
        <v>53</v>
      </c>
      <c r="D27" s="6">
        <v>-22.979797979797922</v>
      </c>
      <c r="E27" s="6">
        <v>-0.11538872098268589</v>
      </c>
      <c r="F27" s="6">
        <v>-0.1234448291770185</v>
      </c>
      <c r="G27" s="6">
        <v>-0.12275206282574927</v>
      </c>
    </row>
    <row r="28" spans="3:7" x14ac:dyDescent="0.35">
      <c r="C28" s="7" t="s">
        <v>54</v>
      </c>
      <c r="D28" s="6">
        <v>-21.868686868686609</v>
      </c>
      <c r="E28" s="6">
        <v>-0.10980948612198357</v>
      </c>
      <c r="F28" s="6">
        <v>-0.1174760682058209</v>
      </c>
      <c r="G28" s="6">
        <v>-0.11681584365011091</v>
      </c>
    </row>
    <row r="29" spans="3:7" x14ac:dyDescent="0.35">
      <c r="C29" s="7" t="s">
        <v>55</v>
      </c>
      <c r="D29" s="6">
        <v>-150.75757575757643</v>
      </c>
      <c r="E29" s="6">
        <v>-0.75700072996334022</v>
      </c>
      <c r="F29" s="6">
        <v>-0.80985234086462154</v>
      </c>
      <c r="G29" s="6">
        <v>-0.80825534194674298</v>
      </c>
    </row>
    <row r="30" spans="3:7" x14ac:dyDescent="0.35">
      <c r="C30" s="7" t="s">
        <v>56</v>
      </c>
      <c r="D30" s="6">
        <v>-171.32575757575751</v>
      </c>
      <c r="E30" s="6">
        <v>-0.86027997528245503</v>
      </c>
      <c r="F30" s="6">
        <v>-0.92525792262727025</v>
      </c>
      <c r="G30" s="6">
        <v>-0.92449368341982352</v>
      </c>
    </row>
    <row r="31" spans="3:7" x14ac:dyDescent="0.35">
      <c r="C31" s="7" t="s">
        <v>57</v>
      </c>
      <c r="D31" s="6">
        <v>-241.32575757575796</v>
      </c>
      <c r="E31" s="6">
        <v>-1.2117717715066398</v>
      </c>
      <c r="F31" s="6">
        <v>-1.3032983031303009</v>
      </c>
      <c r="G31" s="6">
        <v>-1.3085625939727727</v>
      </c>
    </row>
    <row r="32" spans="3:7" x14ac:dyDescent="0.35">
      <c r="C32" s="7" t="s">
        <v>58</v>
      </c>
      <c r="D32" s="6">
        <v>-218.82575757575705</v>
      </c>
      <c r="E32" s="6">
        <v>-1.0987922655774338</v>
      </c>
      <c r="F32" s="6">
        <v>-1.1817853236828941</v>
      </c>
      <c r="G32" s="6">
        <v>-1.1844883370247281</v>
      </c>
    </row>
    <row r="33" spans="3:7" x14ac:dyDescent="0.35">
      <c r="C33" s="7" t="s">
        <v>59</v>
      </c>
      <c r="D33" s="6">
        <v>-20.075757575757962</v>
      </c>
      <c r="E33" s="6">
        <v>-0.10080662986949152</v>
      </c>
      <c r="F33" s="6">
        <v>-0.10842067189751556</v>
      </c>
      <c r="G33" s="6">
        <v>-0.10781008613985042</v>
      </c>
    </row>
    <row r="34" spans="3:7" x14ac:dyDescent="0.35">
      <c r="C34" s="7" t="s">
        <v>60</v>
      </c>
      <c r="D34" s="6">
        <v>17.424242424242266</v>
      </c>
      <c r="E34" s="6">
        <v>8.7492546679178843E-2</v>
      </c>
      <c r="F34" s="6">
        <v>9.4100960514822155E-2</v>
      </c>
      <c r="G34" s="6">
        <v>9.3569476168773327E-2</v>
      </c>
    </row>
    <row r="35" spans="3:7" x14ac:dyDescent="0.35">
      <c r="C35" s="7" t="s">
        <v>61</v>
      </c>
      <c r="D35" s="6">
        <v>84.924242424242493</v>
      </c>
      <c r="E35" s="6">
        <v>0.42643106446678458</v>
      </c>
      <c r="F35" s="6">
        <v>0.45863989885702905</v>
      </c>
      <c r="G35" s="6">
        <v>0.45657255478300224</v>
      </c>
    </row>
    <row r="36" spans="3:7" x14ac:dyDescent="0.35">
      <c r="C36" s="7" t="s">
        <v>62</v>
      </c>
      <c r="D36" s="6">
        <v>86.174242424242266</v>
      </c>
      <c r="E36" s="6">
        <v>0.43270770368507239</v>
      </c>
      <c r="F36" s="6">
        <v>0.46539061993743908</v>
      </c>
      <c r="G36" s="6">
        <v>0.46330930708190904</v>
      </c>
    </row>
    <row r="37" spans="3:7" x14ac:dyDescent="0.35">
      <c r="C37" s="7" t="s">
        <v>63</v>
      </c>
      <c r="D37" s="6">
        <v>46.161616161617303</v>
      </c>
      <c r="E37" s="6">
        <v>0.23179184830368743</v>
      </c>
      <c r="F37" s="6">
        <v>0.24678896553202204</v>
      </c>
      <c r="G37" s="6">
        <v>0.24546770794732878</v>
      </c>
    </row>
    <row r="38" spans="3:7" x14ac:dyDescent="0.35">
      <c r="C38" s="7" t="s">
        <v>64</v>
      </c>
      <c r="D38" s="6">
        <v>125.05050505050485</v>
      </c>
      <c r="E38" s="6">
        <v>0.62791752341347373</v>
      </c>
      <c r="F38" s="6">
        <v>0.66854428737119309</v>
      </c>
      <c r="G38" s="6">
        <v>0.66642943712143565</v>
      </c>
    </row>
    <row r="39" spans="3:7" x14ac:dyDescent="0.35">
      <c r="C39" s="7" t="s">
        <v>65</v>
      </c>
      <c r="D39" s="6">
        <v>85.050505050504853</v>
      </c>
      <c r="E39" s="6">
        <v>0.42706506842822656</v>
      </c>
      <c r="F39" s="6">
        <v>0.45469651855132803</v>
      </c>
      <c r="G39" s="6">
        <v>0.45263766468073596</v>
      </c>
    </row>
    <row r="40" spans="3:7" x14ac:dyDescent="0.35">
      <c r="C40" s="7" t="s">
        <v>66</v>
      </c>
      <c r="D40" s="6">
        <v>-23.838383838383379</v>
      </c>
      <c r="E40" s="6">
        <v>-0.11969994792049853</v>
      </c>
      <c r="F40" s="6">
        <v>-0.12744462990274538</v>
      </c>
      <c r="G40" s="6">
        <v>-0.1267301395758548</v>
      </c>
    </row>
    <row r="41" spans="3:7" x14ac:dyDescent="0.35">
      <c r="C41" s="7" t="s">
        <v>67</v>
      </c>
      <c r="D41" s="6">
        <v>67.272727272727025</v>
      </c>
      <c r="E41" s="6">
        <v>0.33779731065700536</v>
      </c>
      <c r="F41" s="6">
        <v>0.35965306574249889</v>
      </c>
      <c r="G41" s="6">
        <v>0.35786685303386861</v>
      </c>
    </row>
    <row r="42" spans="3:7" x14ac:dyDescent="0.35">
      <c r="C42" s="7" t="s">
        <v>68</v>
      </c>
      <c r="D42" s="6">
        <v>-163.2954545454545</v>
      </c>
      <c r="E42" s="6">
        <v>-0.81995732333465932</v>
      </c>
      <c r="F42" s="6">
        <v>-0.87847477307026611</v>
      </c>
      <c r="G42" s="6">
        <v>-0.87732450726128985</v>
      </c>
    </row>
    <row r="43" spans="3:7" x14ac:dyDescent="0.35">
      <c r="C43" s="7" t="s">
        <v>69</v>
      </c>
      <c r="D43" s="6">
        <v>-233.2954545454545</v>
      </c>
      <c r="E43" s="6">
        <v>-1.1714491195588419</v>
      </c>
      <c r="F43" s="6">
        <v>-1.2550512937461771</v>
      </c>
      <c r="G43" s="6">
        <v>-1.2592205257592179</v>
      </c>
    </row>
    <row r="44" spans="3:7" x14ac:dyDescent="0.35">
      <c r="C44" s="7" t="s">
        <v>70</v>
      </c>
      <c r="D44" s="6">
        <v>-210.79545454545405</v>
      </c>
      <c r="E44" s="6">
        <v>-1.0584696136296381</v>
      </c>
      <c r="F44" s="6">
        <v>-1.1340088406717745</v>
      </c>
      <c r="G44" s="6">
        <v>-1.135877237595933</v>
      </c>
    </row>
    <row r="45" spans="3:7" x14ac:dyDescent="0.35">
      <c r="C45" s="7" t="s">
        <v>71</v>
      </c>
      <c r="D45" s="6">
        <v>-52.045454545454959</v>
      </c>
      <c r="E45" s="6">
        <v>-0.26133643290694297</v>
      </c>
      <c r="F45" s="6">
        <v>-0.27998708842462433</v>
      </c>
      <c r="G45" s="6">
        <v>-0.27851578973573538</v>
      </c>
    </row>
    <row r="46" spans="3:7" x14ac:dyDescent="0.35">
      <c r="C46" s="7" t="s">
        <v>72</v>
      </c>
      <c r="D46" s="6">
        <v>15.454545454545496</v>
      </c>
      <c r="E46" s="6">
        <v>7.7602084880663877E-2</v>
      </c>
      <c r="F46" s="6">
        <v>8.314027079857797E-2</v>
      </c>
      <c r="G46" s="6">
        <v>8.2669780080150704E-2</v>
      </c>
    </row>
    <row r="47" spans="3:7" x14ac:dyDescent="0.35">
      <c r="C47" s="7" t="s">
        <v>73</v>
      </c>
      <c r="D47" s="6">
        <v>122.9545454545455</v>
      </c>
      <c r="E47" s="6">
        <v>0.6173930576535156</v>
      </c>
      <c r="F47" s="6">
        <v>0.66145421326515552</v>
      </c>
      <c r="G47" s="6">
        <v>0.65932628652778991</v>
      </c>
    </row>
    <row r="48" spans="3:7" x14ac:dyDescent="0.35">
      <c r="C48" s="7" t="s">
        <v>74</v>
      </c>
      <c r="D48" s="6">
        <v>54.204545454545496</v>
      </c>
      <c r="E48" s="6">
        <v>0.2721779006476221</v>
      </c>
      <c r="F48" s="6">
        <v>0.29160227331560012</v>
      </c>
      <c r="G48" s="6">
        <v>0.29008089068562642</v>
      </c>
    </row>
    <row r="49" spans="3:7" x14ac:dyDescent="0.35">
      <c r="C49" s="7" t="s">
        <v>75</v>
      </c>
      <c r="D49" s="6">
        <v>14.191919191920533</v>
      </c>
      <c r="E49" s="6">
        <v>7.1262045266237098E-2</v>
      </c>
      <c r="F49" s="6">
        <v>7.5656491533031139E-2</v>
      </c>
      <c r="G49" s="6">
        <v>7.5227843517736259E-2</v>
      </c>
    </row>
    <row r="50" spans="3:7" x14ac:dyDescent="0.35">
      <c r="C50" s="7" t="s">
        <v>76</v>
      </c>
      <c r="D50" s="6">
        <v>143.08080808080786</v>
      </c>
      <c r="E50" s="6">
        <v>0.71845328910758122</v>
      </c>
      <c r="F50" s="6">
        <v>0.76275743954824438</v>
      </c>
      <c r="G50" s="6">
        <v>0.76093076956971528</v>
      </c>
    </row>
    <row r="51" spans="3:7" x14ac:dyDescent="0.35">
      <c r="C51" s="7" t="s">
        <v>77</v>
      </c>
      <c r="D51" s="6">
        <v>-76.919191919192144</v>
      </c>
      <c r="E51" s="6">
        <v>-0.38623521331127819</v>
      </c>
      <c r="F51" s="6">
        <v>-0.41005279930532346</v>
      </c>
      <c r="G51" s="6">
        <v>-0.40810637187922011</v>
      </c>
    </row>
    <row r="52" spans="3:7" x14ac:dyDescent="0.35">
      <c r="C52" s="7" t="s">
        <v>78</v>
      </c>
      <c r="D52" s="6">
        <v>-155.80808080807992</v>
      </c>
      <c r="E52" s="6">
        <v>-0.78236088842106566</v>
      </c>
      <c r="F52" s="6">
        <v>-0.8306059657629099</v>
      </c>
      <c r="G52" s="6">
        <v>-0.8291296484624513</v>
      </c>
    </row>
    <row r="53" spans="3:7" x14ac:dyDescent="0.35">
      <c r="C53" s="7" t="s">
        <v>79</v>
      </c>
      <c r="D53" s="6">
        <v>-134.69696969696997</v>
      </c>
      <c r="E53" s="6">
        <v>-0.67635542606774657</v>
      </c>
      <c r="F53" s="6">
        <v>-0.71806356910525049</v>
      </c>
      <c r="G53" s="6">
        <v>-0.71607291783027271</v>
      </c>
    </row>
    <row r="54" spans="3:7" x14ac:dyDescent="0.35">
      <c r="C54" s="7" t="s">
        <v>80</v>
      </c>
      <c r="D54" s="6">
        <v>-25.265151515151501</v>
      </c>
      <c r="E54" s="6">
        <v>-0.12686419268481039</v>
      </c>
      <c r="F54" s="6">
        <v>-0.1356561560269326</v>
      </c>
      <c r="G54" s="6">
        <v>-0.13489728580756521</v>
      </c>
    </row>
    <row r="55" spans="3:7" x14ac:dyDescent="0.35">
      <c r="C55" s="7" t="s">
        <v>81</v>
      </c>
      <c r="D55" s="6">
        <v>-205.2651515151515</v>
      </c>
      <c r="E55" s="6">
        <v>-1.0307002401184227</v>
      </c>
      <c r="F55" s="6">
        <v>-1.1021299992652895</v>
      </c>
      <c r="G55" s="6">
        <v>-1.1034923883911607</v>
      </c>
    </row>
    <row r="56" spans="3:7" x14ac:dyDescent="0.35">
      <c r="C56" s="7" t="s">
        <v>82</v>
      </c>
      <c r="D56" s="6">
        <v>-42.765151515151047</v>
      </c>
      <c r="E56" s="6">
        <v>-0.21473714174085376</v>
      </c>
      <c r="F56" s="6">
        <v>-0.22961889078621486</v>
      </c>
      <c r="G56" s="6">
        <v>-0.2283789367850832</v>
      </c>
    </row>
    <row r="57" spans="3:7" x14ac:dyDescent="0.35">
      <c r="C57" s="7" t="s">
        <v>83</v>
      </c>
      <c r="D57" s="6">
        <v>-94.015151515151956</v>
      </c>
      <c r="E57" s="6">
        <v>-0.47207934969070625</v>
      </c>
      <c r="F57" s="6">
        <v>-0.50479547115269641</v>
      </c>
      <c r="G57" s="6">
        <v>-0.50264739694942318</v>
      </c>
    </row>
    <row r="58" spans="3:7" x14ac:dyDescent="0.35">
      <c r="C58" s="7" t="s">
        <v>84</v>
      </c>
      <c r="D58" s="6">
        <v>23.484848484848953</v>
      </c>
      <c r="E58" s="6">
        <v>0.11792473682846186</v>
      </c>
      <c r="F58" s="6">
        <v>0.1260971765167915</v>
      </c>
      <c r="G58" s="6">
        <v>0.12538999695060674</v>
      </c>
    </row>
    <row r="59" spans="3:7" x14ac:dyDescent="0.35">
      <c r="C59" s="7" t="s">
        <v>85</v>
      </c>
      <c r="D59" s="6">
        <v>90.984848484848499</v>
      </c>
      <c r="E59" s="6">
        <v>0.45686325461606414</v>
      </c>
      <c r="F59" s="6">
        <v>0.48852486773117293</v>
      </c>
      <c r="G59" s="6">
        <v>0.48640123697074156</v>
      </c>
    </row>
    <row r="60" spans="3:7" x14ac:dyDescent="0.35">
      <c r="C60" s="7" t="s">
        <v>86</v>
      </c>
      <c r="D60" s="6">
        <v>52.234848484848499</v>
      </c>
      <c r="E60" s="6">
        <v>0.26228743884910599</v>
      </c>
      <c r="F60" s="6">
        <v>0.28046452647847109</v>
      </c>
      <c r="G60" s="6">
        <v>0.27899114345130294</v>
      </c>
    </row>
    <row r="61" spans="3:7" x14ac:dyDescent="0.35">
      <c r="C61" s="7" t="s">
        <v>87</v>
      </c>
      <c r="D61" s="6">
        <v>-27.777777777776464</v>
      </c>
      <c r="E61" s="6">
        <v>-0.13948087151752617</v>
      </c>
      <c r="F61" s="6">
        <v>-0.1479418051437785</v>
      </c>
      <c r="G61" s="6">
        <v>-0.14711712116932521</v>
      </c>
    </row>
    <row r="62" spans="3:7" x14ac:dyDescent="0.35">
      <c r="C62" s="7" t="s">
        <v>88</v>
      </c>
      <c r="D62" s="6">
        <v>-8.8888888888891415</v>
      </c>
      <c r="E62" s="6">
        <v>-4.4633878885611745E-2</v>
      </c>
      <c r="F62" s="6">
        <v>-4.7341377646012699E-2</v>
      </c>
      <c r="G62" s="6">
        <v>-4.7072223438023475E-2</v>
      </c>
    </row>
    <row r="63" spans="3:7" x14ac:dyDescent="0.35">
      <c r="C63" s="7" t="s">
        <v>89</v>
      </c>
      <c r="D63" s="6">
        <v>91.111111111111313</v>
      </c>
      <c r="E63" s="6">
        <v>0.45749725857750845</v>
      </c>
      <c r="F63" s="6">
        <v>0.48524912087161748</v>
      </c>
      <c r="G63" s="6">
        <v>0.48313094983783567</v>
      </c>
    </row>
    <row r="64" spans="3:7" x14ac:dyDescent="0.35">
      <c r="C64" s="7" t="s">
        <v>90</v>
      </c>
      <c r="D64" s="6">
        <v>152.22222222222308</v>
      </c>
      <c r="E64" s="6">
        <v>0.76435517591608382</v>
      </c>
      <c r="F64" s="6">
        <v>0.81072109218794908</v>
      </c>
      <c r="G64" s="6">
        <v>0.80912890121001979</v>
      </c>
    </row>
    <row r="65" spans="3:7" x14ac:dyDescent="0.35">
      <c r="C65" s="7" t="s">
        <v>91</v>
      </c>
      <c r="D65" s="6">
        <v>73.33333333333303</v>
      </c>
      <c r="E65" s="6">
        <v>0.36822950080628492</v>
      </c>
      <c r="F65" s="6">
        <v>0.39056636557959207</v>
      </c>
      <c r="G65" s="6">
        <v>0.3886779177257243</v>
      </c>
    </row>
    <row r="66" spans="3:7" x14ac:dyDescent="0.35">
      <c r="C66" s="7" t="s">
        <v>92</v>
      </c>
      <c r="D66" s="6">
        <v>-67.234848484848499</v>
      </c>
      <c r="E66" s="6">
        <v>-0.33760710946857364</v>
      </c>
      <c r="F66" s="6">
        <v>-0.36100401341500082</v>
      </c>
      <c r="G66" s="6">
        <v>-0.35921308121146472</v>
      </c>
    </row>
    <row r="67" spans="3:7" x14ac:dyDescent="0.35">
      <c r="C67" s="7" t="s">
        <v>93</v>
      </c>
      <c r="D67" s="6">
        <v>-137.2348484848485</v>
      </c>
      <c r="E67" s="6">
        <v>-0.68909890569275623</v>
      </c>
      <c r="F67" s="6">
        <v>-0.73685495245213961</v>
      </c>
      <c r="G67" s="6">
        <v>-0.73492705256037472</v>
      </c>
    </row>
    <row r="68" spans="3:7" x14ac:dyDescent="0.35">
      <c r="C68" s="7" t="s">
        <v>94</v>
      </c>
      <c r="D68" s="6">
        <v>-24.734848484848044</v>
      </c>
      <c r="E68" s="6">
        <v>-0.12420137604674626</v>
      </c>
      <c r="F68" s="6">
        <v>-0.13280880042816409</v>
      </c>
      <c r="G68" s="6">
        <v>-0.13206528480557186</v>
      </c>
    </row>
    <row r="69" spans="3:7" x14ac:dyDescent="0.35">
      <c r="C69" s="7" t="s">
        <v>95</v>
      </c>
      <c r="D69" s="6">
        <v>-105.9848484848485</v>
      </c>
      <c r="E69" s="6">
        <v>-0.5321829252355319</v>
      </c>
      <c r="F69" s="6">
        <v>-0.56906435466770267</v>
      </c>
      <c r="G69" s="6">
        <v>-0.56686577213142975</v>
      </c>
    </row>
    <row r="70" spans="3:7" x14ac:dyDescent="0.35">
      <c r="C70" s="7" t="s">
        <v>96</v>
      </c>
      <c r="D70" s="6">
        <v>-78.484848484848044</v>
      </c>
      <c r="E70" s="6">
        <v>-0.39409686243317216</v>
      </c>
      <c r="F70" s="6">
        <v>-0.4214086286173957</v>
      </c>
      <c r="G70" s="6">
        <v>-0.41943084268722303</v>
      </c>
    </row>
    <row r="71" spans="3:7" x14ac:dyDescent="0.35">
      <c r="C71" s="7" t="s">
        <v>97</v>
      </c>
      <c r="D71" s="6">
        <v>-150.9848484848485</v>
      </c>
      <c r="E71" s="6">
        <v>-0.75814193709393496</v>
      </c>
      <c r="F71" s="6">
        <v>-0.81068281547729193</v>
      </c>
      <c r="G71" s="6">
        <v>-0.80909041221927647</v>
      </c>
    </row>
    <row r="72" spans="3:7" x14ac:dyDescent="0.35">
      <c r="C72" s="7" t="s">
        <v>98</v>
      </c>
      <c r="D72" s="6">
        <v>-209.7348484848485</v>
      </c>
      <c r="E72" s="6">
        <v>-1.0531439803535168</v>
      </c>
      <c r="F72" s="6">
        <v>-1.1261291393120334</v>
      </c>
      <c r="G72" s="6">
        <v>-1.127868739458902</v>
      </c>
    </row>
    <row r="73" spans="3:7" x14ac:dyDescent="0.35">
      <c r="C73" s="7" t="s">
        <v>99</v>
      </c>
      <c r="D73" s="6">
        <v>-269.74747474747346</v>
      </c>
      <c r="E73" s="6">
        <v>-1.3544860632275253</v>
      </c>
      <c r="F73" s="6">
        <v>-1.438011819494232</v>
      </c>
      <c r="G73" s="6">
        <v>-1.4469193139566372</v>
      </c>
    </row>
    <row r="74" spans="3:7" x14ac:dyDescent="0.35">
      <c r="C74" s="7" t="s">
        <v>100</v>
      </c>
      <c r="D74" s="6">
        <v>-440.85858585858568</v>
      </c>
      <c r="E74" s="6">
        <v>-2.2136882317755324</v>
      </c>
      <c r="F74" s="6">
        <v>-2.3501975608247907</v>
      </c>
      <c r="G74" s="6">
        <v>-2.4137856332073708</v>
      </c>
    </row>
    <row r="75" spans="3:7" x14ac:dyDescent="0.35">
      <c r="C75" s="7" t="s">
        <v>101</v>
      </c>
      <c r="D75" s="6">
        <v>-260.85858585858568</v>
      </c>
      <c r="E75" s="6">
        <v>-1.3098521843419204</v>
      </c>
      <c r="F75" s="6">
        <v>-1.3906255472173261</v>
      </c>
      <c r="G75" s="6">
        <v>-1.3981495109127124</v>
      </c>
    </row>
    <row r="76" spans="3:7" x14ac:dyDescent="0.35">
      <c r="C76" s="7" t="s">
        <v>102</v>
      </c>
      <c r="D76" s="6">
        <v>-289.74747474747392</v>
      </c>
      <c r="E76" s="6">
        <v>-1.454912290720151</v>
      </c>
      <c r="F76" s="6">
        <v>-1.544630932117286</v>
      </c>
      <c r="G76" s="6">
        <v>-1.5570826563760551</v>
      </c>
    </row>
    <row r="77" spans="3:7" x14ac:dyDescent="0.35">
      <c r="C77" s="7" t="s">
        <v>103</v>
      </c>
      <c r="D77" s="6">
        <v>-208.63636363636397</v>
      </c>
      <c r="E77" s="6">
        <v>-1.0476281458889614</v>
      </c>
      <c r="F77" s="6">
        <v>-1.112231197590472</v>
      </c>
      <c r="G77" s="6">
        <v>-1.1137496091850081</v>
      </c>
    </row>
    <row r="78" spans="3:7" x14ac:dyDescent="0.35">
      <c r="C78" s="7" t="s">
        <v>104</v>
      </c>
      <c r="D78" s="6">
        <v>-159.2045454545455</v>
      </c>
      <c r="E78" s="6">
        <v>-0.79941559498389592</v>
      </c>
      <c r="F78" s="6">
        <v>-0.85646705432946657</v>
      </c>
      <c r="G78" s="6">
        <v>-0.85515846300937814</v>
      </c>
    </row>
    <row r="79" spans="3:7" x14ac:dyDescent="0.35">
      <c r="C79" s="7" t="s">
        <v>105</v>
      </c>
      <c r="D79" s="6">
        <v>-29.204545454545041</v>
      </c>
      <c r="E79" s="6">
        <v>-0.14664511628184032</v>
      </c>
      <c r="F79" s="6">
        <v>-0.15711065878848657</v>
      </c>
      <c r="G79" s="6">
        <v>-0.15623734768324826</v>
      </c>
    </row>
    <row r="80" spans="3:7" x14ac:dyDescent="0.35">
      <c r="C80" s="7" t="s">
        <v>106</v>
      </c>
      <c r="D80" s="6">
        <v>-106.70454545454504</v>
      </c>
      <c r="E80" s="6">
        <v>-0.5357967478157567</v>
      </c>
      <c r="F80" s="6">
        <v>-0.57403466382253088</v>
      </c>
      <c r="G80" s="6">
        <v>-0.57183540669967359</v>
      </c>
    </row>
    <row r="81" spans="3:7" x14ac:dyDescent="0.35">
      <c r="C81" s="7" t="s">
        <v>107</v>
      </c>
      <c r="D81" s="6">
        <v>-177.9545454545455</v>
      </c>
      <c r="E81" s="6">
        <v>-0.89356518325823042</v>
      </c>
      <c r="F81" s="6">
        <v>-0.9573357652247998</v>
      </c>
      <c r="G81" s="6">
        <v>-0.9568766392984478</v>
      </c>
    </row>
    <row r="82" spans="3:7" x14ac:dyDescent="0.35">
      <c r="C82" s="7" t="s">
        <v>108</v>
      </c>
      <c r="D82" s="6">
        <v>-200.45454545454504</v>
      </c>
      <c r="E82" s="6">
        <v>-1.0065446891874297</v>
      </c>
      <c r="F82" s="6">
        <v>-1.0783782182991972</v>
      </c>
      <c r="G82" s="6">
        <v>-1.0793892208112064</v>
      </c>
    </row>
    <row r="83" spans="3:7" x14ac:dyDescent="0.35">
      <c r="C83" s="7" t="s">
        <v>109</v>
      </c>
      <c r="D83" s="6">
        <v>-212.9545454545455</v>
      </c>
      <c r="E83" s="6">
        <v>-1.0693110813703217</v>
      </c>
      <c r="F83" s="6">
        <v>-1.1456240255627552</v>
      </c>
      <c r="G83" s="6">
        <v>-1.1476867976884266</v>
      </c>
    </row>
    <row r="84" spans="3:7" x14ac:dyDescent="0.35">
      <c r="C84" s="7" t="s">
        <v>110</v>
      </c>
      <c r="D84" s="6">
        <v>-211.70454545454504</v>
      </c>
      <c r="E84" s="6">
        <v>-1.0630344421520306</v>
      </c>
      <c r="F84" s="6">
        <v>-1.1388994448363974</v>
      </c>
      <c r="G84" s="6">
        <v>-1.1408490247567071</v>
      </c>
    </row>
    <row r="85" spans="3:7" x14ac:dyDescent="0.35">
      <c r="C85" s="7" t="s">
        <v>111</v>
      </c>
      <c r="D85" s="6">
        <v>-161.71717171717</v>
      </c>
      <c r="E85" s="6">
        <v>-0.81203227381660936</v>
      </c>
      <c r="F85" s="6">
        <v>-0.86457140878939454</v>
      </c>
      <c r="G85" s="6">
        <v>-0.86331943032796998</v>
      </c>
    </row>
    <row r="86" spans="3:7" x14ac:dyDescent="0.35">
      <c r="C86" s="7" t="s">
        <v>112</v>
      </c>
      <c r="D86" s="6">
        <v>-242.82828282828268</v>
      </c>
      <c r="E86" s="6">
        <v>-1.2193164186478129</v>
      </c>
      <c r="F86" s="6">
        <v>-1.2982071622296847</v>
      </c>
      <c r="G86" s="6">
        <v>-1.3033508804657008</v>
      </c>
    </row>
    <row r="87" spans="3:7" x14ac:dyDescent="0.35">
      <c r="C87" s="7" t="s">
        <v>113</v>
      </c>
      <c r="D87" s="6">
        <v>-222.82828282828268</v>
      </c>
      <c r="E87" s="6">
        <v>-1.1188901911551892</v>
      </c>
      <c r="F87" s="6">
        <v>-1.1912832778197522</v>
      </c>
      <c r="G87" s="6">
        <v>-1.1941634210649095</v>
      </c>
    </row>
    <row r="88" spans="3:7" x14ac:dyDescent="0.35">
      <c r="C88" s="7" t="s">
        <v>114</v>
      </c>
      <c r="D88" s="6">
        <v>-121.71717171717091</v>
      </c>
      <c r="E88" s="6">
        <v>-0.61117981883136674</v>
      </c>
      <c r="F88" s="6">
        <v>-0.65072363996953442</v>
      </c>
      <c r="G88" s="6">
        <v>-0.64857808898164615</v>
      </c>
    </row>
    <row r="89" spans="3:7" x14ac:dyDescent="0.35">
      <c r="C89" s="7" t="s">
        <v>115</v>
      </c>
      <c r="D89" s="6">
        <v>-120.60606060606096</v>
      </c>
      <c r="E89" s="6">
        <v>-0.60560058397067129</v>
      </c>
      <c r="F89" s="6">
        <v>-0.64478342416898882</v>
      </c>
      <c r="G89" s="6">
        <v>-0.642629224950933</v>
      </c>
    </row>
    <row r="90" spans="3:7" x14ac:dyDescent="0.35">
      <c r="C90" s="7" t="s">
        <v>116</v>
      </c>
      <c r="D90" s="6">
        <v>108.82575757575796</v>
      </c>
      <c r="E90" s="6">
        <v>0.54644801436800861</v>
      </c>
      <c r="F90" s="6">
        <v>0.58772186860671194</v>
      </c>
      <c r="G90" s="6">
        <v>0.58552327462954923</v>
      </c>
    </row>
    <row r="91" spans="3:7" x14ac:dyDescent="0.35">
      <c r="C91" s="7" t="s">
        <v>117</v>
      </c>
      <c r="D91" s="6">
        <v>378.82575757575796</v>
      </c>
      <c r="E91" s="6">
        <v>1.902202085518427</v>
      </c>
      <c r="F91" s="6">
        <v>2.0458776219755346</v>
      </c>
      <c r="G91" s="6">
        <v>2.0843948795341372</v>
      </c>
    </row>
    <row r="92" spans="3:7" x14ac:dyDescent="0.35">
      <c r="C92" s="7" t="s">
        <v>118</v>
      </c>
      <c r="D92" s="6">
        <v>191.32575757575796</v>
      </c>
      <c r="E92" s="6">
        <v>0.9607062027750809</v>
      </c>
      <c r="F92" s="6">
        <v>1.0332694599138521</v>
      </c>
      <c r="G92" s="6">
        <v>1.0336713972813336</v>
      </c>
    </row>
    <row r="93" spans="3:7" x14ac:dyDescent="0.35">
      <c r="C93" s="7" t="s">
        <v>119</v>
      </c>
      <c r="D93" s="6">
        <v>110.07575757575751</v>
      </c>
      <c r="E93" s="6">
        <v>0.5527246535862953</v>
      </c>
      <c r="F93" s="6">
        <v>0.59447258968712069</v>
      </c>
      <c r="G93" s="6">
        <v>0.59227570511027439</v>
      </c>
    </row>
    <row r="94" spans="3:7" x14ac:dyDescent="0.35">
      <c r="C94" s="7" t="s">
        <v>120</v>
      </c>
      <c r="D94" s="6">
        <v>-2.4242424242420384</v>
      </c>
      <c r="E94" s="6">
        <v>-1.2172876059710012E-2</v>
      </c>
      <c r="F94" s="6">
        <v>-1.3092307549886335E-2</v>
      </c>
      <c r="G94" s="6">
        <v>-1.3017719577732035E-2</v>
      </c>
    </row>
    <row r="95" spans="3:7" x14ac:dyDescent="0.35">
      <c r="C95" s="7" t="s">
        <v>121</v>
      </c>
      <c r="D95" s="6">
        <v>-154.92424242424204</v>
      </c>
      <c r="E95" s="6">
        <v>-0.77792286069096483</v>
      </c>
      <c r="F95" s="6">
        <v>-0.83668027936005473</v>
      </c>
      <c r="G95" s="6">
        <v>-0.83524160932491842</v>
      </c>
    </row>
    <row r="96" spans="3:7" x14ac:dyDescent="0.35">
      <c r="C96" s="7" t="s">
        <v>122</v>
      </c>
      <c r="D96" s="6">
        <v>36.325757575757962</v>
      </c>
      <c r="E96" s="6">
        <v>0.18240293970724816</v>
      </c>
      <c r="F96" s="6">
        <v>0.19618004594286137</v>
      </c>
      <c r="G96" s="6">
        <v>0.19510487083719802</v>
      </c>
    </row>
    <row r="97" spans="3:7" x14ac:dyDescent="0.35">
      <c r="C97" s="7" t="s">
        <v>123</v>
      </c>
      <c r="D97" s="6">
        <v>6.3131313131329989</v>
      </c>
      <c r="E97" s="6">
        <v>3.1700198072175001E-2</v>
      </c>
      <c r="F97" s="6">
        <v>3.3913414609080157E-2</v>
      </c>
      <c r="G97" s="6">
        <v>3.3720394562182919E-2</v>
      </c>
    </row>
    <row r="98" spans="3:7" x14ac:dyDescent="0.35">
      <c r="C98" s="7" t="s">
        <v>124</v>
      </c>
      <c r="D98" s="6">
        <v>-64.797979797979679</v>
      </c>
      <c r="E98" s="6">
        <v>-0.32537083301271669</v>
      </c>
      <c r="F98" s="6">
        <v>-0.34808728754750512</v>
      </c>
      <c r="G98" s="6">
        <v>-0.34634238479728735</v>
      </c>
    </row>
    <row r="99" spans="3:7" x14ac:dyDescent="0.35">
      <c r="C99" s="7" t="s">
        <v>125</v>
      </c>
      <c r="D99" s="6">
        <v>35.202020202020321</v>
      </c>
      <c r="E99" s="6">
        <v>0.1767603044504012</v>
      </c>
      <c r="F99" s="6">
        <v>0.18910119986018109</v>
      </c>
      <c r="G99" s="6">
        <v>0.18806190523054239</v>
      </c>
    </row>
    <row r="100" spans="3:7" x14ac:dyDescent="0.35">
      <c r="C100" s="7" t="s">
        <v>126</v>
      </c>
      <c r="D100" s="6">
        <v>66.313131313132089</v>
      </c>
      <c r="E100" s="6">
        <v>0.33297888055004116</v>
      </c>
      <c r="F100" s="6">
        <v>0.35622650705368702</v>
      </c>
      <c r="G100" s="6">
        <v>0.35445236488405002</v>
      </c>
    </row>
    <row r="101" spans="3:7" x14ac:dyDescent="0.35">
      <c r="C101" s="7" t="s">
        <v>127</v>
      </c>
      <c r="D101" s="6">
        <v>117.42424242424249</v>
      </c>
      <c r="E101" s="6">
        <v>0.58962368414229793</v>
      </c>
      <c r="F101" s="6">
        <v>0.63078951172872288</v>
      </c>
      <c r="G101" s="6">
        <v>0.62861801067937473</v>
      </c>
    </row>
    <row r="102" spans="3:7" x14ac:dyDescent="0.35">
      <c r="C102" s="7" t="s">
        <v>128</v>
      </c>
      <c r="D102" s="6">
        <v>476.85606060606096</v>
      </c>
      <c r="E102" s="6">
        <v>2.3944427611830288</v>
      </c>
      <c r="F102" s="6">
        <v>2.5904765125033871</v>
      </c>
      <c r="G102" s="6">
        <v>2.6799225451216206</v>
      </c>
    </row>
    <row r="103" spans="3:7" x14ac:dyDescent="0.35">
      <c r="C103" s="7" t="s">
        <v>129</v>
      </c>
      <c r="D103" s="6">
        <v>626.85606060606096</v>
      </c>
      <c r="E103" s="6">
        <v>3.1476394673777057</v>
      </c>
      <c r="F103" s="6">
        <v>3.405337660292203</v>
      </c>
      <c r="G103" s="6">
        <v>3.6338139031077592</v>
      </c>
    </row>
    <row r="104" spans="3:7" x14ac:dyDescent="0.35">
      <c r="C104" s="7" t="s">
        <v>130</v>
      </c>
      <c r="D104" s="6">
        <v>549.35606060606096</v>
      </c>
      <c r="E104" s="6">
        <v>2.7584878358437894</v>
      </c>
      <c r="F104" s="6">
        <v>2.9843260672679812</v>
      </c>
      <c r="G104" s="6">
        <v>3.1299304245939044</v>
      </c>
    </row>
    <row r="105" spans="3:7" x14ac:dyDescent="0.35">
      <c r="C105" s="7" t="s">
        <v>131</v>
      </c>
      <c r="D105" s="6">
        <v>288.10606060606051</v>
      </c>
      <c r="E105" s="6">
        <v>1.4466702392213915</v>
      </c>
      <c r="F105" s="6">
        <v>1.5651095682024578</v>
      </c>
      <c r="G105" s="6">
        <v>1.5783134926980871</v>
      </c>
    </row>
    <row r="106" spans="3:7" x14ac:dyDescent="0.35">
      <c r="C106" s="7" t="s">
        <v>132</v>
      </c>
      <c r="D106" s="6">
        <v>35.606060606061419</v>
      </c>
      <c r="E106" s="6">
        <v>0.17878911712702333</v>
      </c>
      <c r="F106" s="6">
        <v>0.19342663609128902</v>
      </c>
      <c r="G106" s="6">
        <v>0.19236537818798297</v>
      </c>
    </row>
    <row r="107" spans="3:7" x14ac:dyDescent="0.35">
      <c r="C107" s="7" t="s">
        <v>133</v>
      </c>
      <c r="D107" s="6">
        <v>-86.893939393939036</v>
      </c>
      <c r="E107" s="6">
        <v>-0.43632152626529835</v>
      </c>
      <c r="F107" s="6">
        <v>-0.47204330126957994</v>
      </c>
      <c r="G107" s="6">
        <v>-0.46994893012098599</v>
      </c>
    </row>
    <row r="108" spans="3:7" x14ac:dyDescent="0.35">
      <c r="C108" s="7" t="s">
        <v>134</v>
      </c>
      <c r="D108" s="6">
        <v>24.356060606060964</v>
      </c>
      <c r="E108" s="6">
        <v>0.12229936416242029</v>
      </c>
      <c r="F108" s="6">
        <v>0.13231205000712534</v>
      </c>
      <c r="G108" s="6">
        <v>0.13157121691471277</v>
      </c>
    </row>
    <row r="109" spans="3:7" x14ac:dyDescent="0.35">
      <c r="C109" s="7" t="s">
        <v>135</v>
      </c>
      <c r="D109" s="6">
        <v>34.343434343436002</v>
      </c>
      <c r="E109" s="6">
        <v>0.17244907751259428</v>
      </c>
      <c r="F109" s="6">
        <v>0.18574584920789813</v>
      </c>
      <c r="G109" s="6">
        <v>0.18472367486976832</v>
      </c>
    </row>
    <row r="110" spans="3:7" x14ac:dyDescent="0.35">
      <c r="C110" s="7" t="s">
        <v>136</v>
      </c>
      <c r="D110" s="6">
        <v>-116.76767676767668</v>
      </c>
      <c r="E110" s="6">
        <v>-0.58632686354279173</v>
      </c>
      <c r="F110" s="6">
        <v>-0.63153588730682275</v>
      </c>
      <c r="G110" s="6">
        <v>-0.62936520129987572</v>
      </c>
    </row>
    <row r="111" spans="3:7" x14ac:dyDescent="0.35">
      <c r="C111" s="7" t="s">
        <v>137</v>
      </c>
      <c r="D111" s="6">
        <v>163.23232323232423</v>
      </c>
      <c r="E111" s="6">
        <v>0.81964032135394294</v>
      </c>
      <c r="F111" s="6">
        <v>0.88283909505867875</v>
      </c>
      <c r="G111" s="6">
        <v>0.881721966121228</v>
      </c>
    </row>
    <row r="112" spans="3:7" x14ac:dyDescent="0.35">
      <c r="C112" s="7" t="s">
        <v>138</v>
      </c>
      <c r="D112" s="6">
        <v>144.34343434343555</v>
      </c>
      <c r="E112" s="6">
        <v>0.72479332872202173</v>
      </c>
      <c r="F112" s="6">
        <v>0.78067887799434066</v>
      </c>
      <c r="G112" s="6">
        <v>0.77893253279209096</v>
      </c>
    </row>
    <row r="113" spans="2:8" x14ac:dyDescent="0.35">
      <c r="C113" s="7" t="s">
        <v>139</v>
      </c>
      <c r="D113" s="6">
        <v>215.45454545454595</v>
      </c>
      <c r="E113" s="6">
        <v>1.081864359806902</v>
      </c>
      <c r="F113" s="6">
        <v>1.1652820481189075</v>
      </c>
      <c r="G113" s="6">
        <v>1.1676862137445028</v>
      </c>
    </row>
    <row r="115" spans="2:8" ht="18.5" x14ac:dyDescent="0.45">
      <c r="B115" s="5" t="s">
        <v>218</v>
      </c>
    </row>
    <row r="117" spans="2:8" x14ac:dyDescent="0.35">
      <c r="C117" s="7" t="s">
        <v>38</v>
      </c>
      <c r="D117" s="3" t="s">
        <v>244</v>
      </c>
      <c r="E117" s="3" t="s">
        <v>245</v>
      </c>
      <c r="F117" s="3" t="s">
        <v>246</v>
      </c>
      <c r="G117" s="3" t="s">
        <v>247</v>
      </c>
      <c r="H117" s="3" t="s">
        <v>248</v>
      </c>
    </row>
    <row r="118" spans="2:8" x14ac:dyDescent="0.35">
      <c r="C118" s="7" t="s">
        <v>39</v>
      </c>
      <c r="D118" s="6">
        <v>3.9268565429622149E-2</v>
      </c>
      <c r="E118" s="6">
        <v>0.7236420259014702</v>
      </c>
      <c r="F118" s="6">
        <v>0.83319609971744846</v>
      </c>
      <c r="G118" s="6">
        <v>0.13804713804713784</v>
      </c>
      <c r="H118" s="6">
        <v>38663.976692212069</v>
      </c>
    </row>
    <row r="119" spans="2:8" x14ac:dyDescent="0.35">
      <c r="C119" s="7" t="s">
        <v>40</v>
      </c>
      <c r="D119" s="6">
        <v>6.6320144233760731E-2</v>
      </c>
      <c r="E119" s="6">
        <v>0.95284002619586528</v>
      </c>
      <c r="F119" s="6">
        <v>0.59244940662659096</v>
      </c>
      <c r="G119" s="6">
        <v>0.1380471380471382</v>
      </c>
      <c r="H119" s="6">
        <v>37662.966455143112</v>
      </c>
    </row>
    <row r="120" spans="2:8" x14ac:dyDescent="0.35">
      <c r="C120" s="7" t="s">
        <v>41</v>
      </c>
      <c r="D120" s="6">
        <v>1.5739898280821261E-2</v>
      </c>
      <c r="E120" s="6">
        <v>0.4530714192307953</v>
      </c>
      <c r="F120" s="6">
        <v>1.1129398839258844</v>
      </c>
      <c r="G120" s="6">
        <v>0.13804713804713808</v>
      </c>
      <c r="H120" s="6">
        <v>39534.625937901736</v>
      </c>
    </row>
    <row r="121" spans="2:8" x14ac:dyDescent="0.35">
      <c r="C121" s="7" t="s">
        <v>42</v>
      </c>
      <c r="D121" s="6">
        <v>2.2541469295493156E-2</v>
      </c>
      <c r="E121" s="6">
        <v>0.54393077250782773</v>
      </c>
      <c r="F121" s="6">
        <v>1.0242702741360672</v>
      </c>
      <c r="G121" s="6">
        <v>0.13804713804713822</v>
      </c>
      <c r="H121" s="6">
        <v>39282.942209453453</v>
      </c>
    </row>
    <row r="122" spans="2:8" x14ac:dyDescent="0.35">
      <c r="C122" s="7" t="s">
        <v>43</v>
      </c>
      <c r="D122" s="6">
        <v>7.1861335308441472E-3</v>
      </c>
      <c r="E122" s="6">
        <v>0.30491707797389539</v>
      </c>
      <c r="F122" s="6">
        <v>1.2345061580422769</v>
      </c>
      <c r="G122" s="6">
        <v>0.13804713804713797</v>
      </c>
      <c r="H122" s="6">
        <v>39851.147429759978</v>
      </c>
    </row>
    <row r="123" spans="2:8" x14ac:dyDescent="0.35">
      <c r="C123" s="7" t="s">
        <v>44</v>
      </c>
      <c r="D123" s="6">
        <v>1.6043953778659645E-7</v>
      </c>
      <c r="E123" s="6">
        <v>1.4359710939318047E-3</v>
      </c>
      <c r="F123" s="6">
        <v>1.3579196322439704</v>
      </c>
      <c r="G123" s="6">
        <v>0.1456228956228956</v>
      </c>
      <c r="H123" s="6">
        <v>40117.055840240697</v>
      </c>
    </row>
    <row r="124" spans="2:8" x14ac:dyDescent="0.35">
      <c r="C124" s="7" t="s">
        <v>45</v>
      </c>
      <c r="D124" s="6">
        <v>9.8255887644219161E-3</v>
      </c>
      <c r="E124" s="6">
        <v>-0.35688345793386406</v>
      </c>
      <c r="F124" s="6">
        <v>1.2150347209631449</v>
      </c>
      <c r="G124" s="6">
        <v>0.14562289562289546</v>
      </c>
      <c r="H124" s="6">
        <v>39775.421731186841</v>
      </c>
    </row>
    <row r="125" spans="2:8" x14ac:dyDescent="0.35">
      <c r="C125" s="7" t="s">
        <v>46</v>
      </c>
      <c r="D125" s="6">
        <v>7.2468535111949207E-3</v>
      </c>
      <c r="E125" s="6">
        <v>-0.30614904917448255</v>
      </c>
      <c r="F125" s="6">
        <v>1.2511271894112581</v>
      </c>
      <c r="G125" s="6">
        <v>0.14562289562289576</v>
      </c>
      <c r="H125" s="6">
        <v>39865.085396890943</v>
      </c>
    </row>
    <row r="126" spans="2:8" x14ac:dyDescent="0.35">
      <c r="C126" s="7" t="s">
        <v>47</v>
      </c>
      <c r="D126" s="6">
        <v>1.0419687490380231E-3</v>
      </c>
      <c r="E126" s="6">
        <v>0.11577465813895066</v>
      </c>
      <c r="F126" s="6">
        <v>1.3420657936988107</v>
      </c>
      <c r="G126" s="6">
        <v>0.14562289562289565</v>
      </c>
      <c r="H126" s="6">
        <v>40080.831744776115</v>
      </c>
    </row>
    <row r="127" spans="2:8" x14ac:dyDescent="0.35">
      <c r="C127" s="7" t="s">
        <v>48</v>
      </c>
      <c r="D127" s="6">
        <v>1.3878852749720996E-2</v>
      </c>
      <c r="E127" s="6">
        <v>0.42490777738263102</v>
      </c>
      <c r="F127" s="6">
        <v>1.1602422439363227</v>
      </c>
      <c r="G127" s="6">
        <v>0.14562289562289557</v>
      </c>
      <c r="H127" s="6">
        <v>39634.488106250545</v>
      </c>
    </row>
    <row r="128" spans="2:8" x14ac:dyDescent="0.35">
      <c r="C128" s="7" t="s">
        <v>49</v>
      </c>
      <c r="D128" s="6">
        <v>3.6441650370147884E-2</v>
      </c>
      <c r="E128" s="6">
        <v>0.69543764315788181</v>
      </c>
      <c r="F128" s="6">
        <v>0.89469579426647594</v>
      </c>
      <c r="G128" s="6">
        <v>0.14562289562289568</v>
      </c>
      <c r="H128" s="6">
        <v>38849.97052513963</v>
      </c>
    </row>
    <row r="129" spans="3:8" x14ac:dyDescent="0.35">
      <c r="C129" s="7" t="s">
        <v>50</v>
      </c>
      <c r="D129" s="6">
        <v>1.093915684933339E-2</v>
      </c>
      <c r="E129" s="6">
        <v>0.37674763542690909</v>
      </c>
      <c r="F129" s="6">
        <v>1.1997481938278012</v>
      </c>
      <c r="G129" s="6">
        <v>0.14562289562289576</v>
      </c>
      <c r="H129" s="6">
        <v>39736.702519364189</v>
      </c>
    </row>
    <row r="130" spans="3:8" x14ac:dyDescent="0.35">
      <c r="C130" s="7" t="s">
        <v>51</v>
      </c>
      <c r="D130" s="6">
        <v>2.5385396805082853E-4</v>
      </c>
      <c r="E130" s="6">
        <v>5.7126590314306669E-2</v>
      </c>
      <c r="F130" s="6">
        <v>1.3233606395546964</v>
      </c>
      <c r="G130" s="6">
        <v>0.1262626262626263</v>
      </c>
      <c r="H130" s="6">
        <v>40106.650720884965</v>
      </c>
    </row>
    <row r="131" spans="3:8" x14ac:dyDescent="0.35">
      <c r="C131" s="7" t="s">
        <v>52</v>
      </c>
      <c r="D131" s="6">
        <v>1.0051933588354385E-2</v>
      </c>
      <c r="E131" s="6">
        <v>0.36129144730532042</v>
      </c>
      <c r="F131" s="6">
        <v>1.1609884616592299</v>
      </c>
      <c r="G131" s="6">
        <v>0.12626262626262638</v>
      </c>
      <c r="H131" s="6">
        <v>39704.825814455719</v>
      </c>
    </row>
    <row r="132" spans="3:8" x14ac:dyDescent="0.35">
      <c r="C132" s="7" t="s">
        <v>53</v>
      </c>
      <c r="D132" s="6">
        <v>1.6939335093978751E-4</v>
      </c>
      <c r="E132" s="6">
        <v>-4.6663332586615779E-2</v>
      </c>
      <c r="F132" s="6">
        <v>1.3248471924461813</v>
      </c>
      <c r="G132" s="6">
        <v>0.12626262626262627</v>
      </c>
      <c r="H132" s="6">
        <v>40110.114499592913</v>
      </c>
    </row>
    <row r="133" spans="3:8" x14ac:dyDescent="0.35">
      <c r="C133" s="7" t="s">
        <v>54</v>
      </c>
      <c r="D133" s="6">
        <v>1.5340847711314679E-4</v>
      </c>
      <c r="E133" s="6">
        <v>-4.4406720654211231E-2</v>
      </c>
      <c r="F133" s="6">
        <v>1.3251287083465164</v>
      </c>
      <c r="G133" s="6">
        <v>0.12626262626262624</v>
      </c>
      <c r="H133" s="6">
        <v>40110.77004850439</v>
      </c>
    </row>
    <row r="134" spans="3:8" x14ac:dyDescent="0.35">
      <c r="C134" s="7" t="s">
        <v>55</v>
      </c>
      <c r="D134" s="6">
        <v>7.2905826367708681E-3</v>
      </c>
      <c r="E134" s="6">
        <v>-0.30725257863657013</v>
      </c>
      <c r="F134" s="6">
        <v>1.2047801415842163</v>
      </c>
      <c r="G134" s="6">
        <v>0.12626262626262624</v>
      </c>
      <c r="H134" s="6">
        <v>39818.070412452151</v>
      </c>
    </row>
    <row r="135" spans="3:8" x14ac:dyDescent="0.35">
      <c r="C135" s="7" t="s">
        <v>56</v>
      </c>
      <c r="D135" s="6">
        <v>1.0323755371500981E-2</v>
      </c>
      <c r="E135" s="6">
        <v>-0.36604262775791269</v>
      </c>
      <c r="F135" s="6">
        <v>1.1818883950556787</v>
      </c>
      <c r="G135" s="6">
        <v>0.13552188552188552</v>
      </c>
      <c r="H135" s="6">
        <v>39726.785220194113</v>
      </c>
    </row>
    <row r="136" spans="3:8" x14ac:dyDescent="0.35">
      <c r="C136" s="7" t="s">
        <v>57</v>
      </c>
      <c r="D136" s="6">
        <v>2.0483291227452172E-2</v>
      </c>
      <c r="E136" s="6">
        <v>-0.5181102900688932</v>
      </c>
      <c r="F136" s="6">
        <v>1.041666101252406</v>
      </c>
      <c r="G136" s="6">
        <v>0.13552188552188554</v>
      </c>
      <c r="H136" s="6">
        <v>39342.717127658099</v>
      </c>
    </row>
    <row r="137" spans="3:8" x14ac:dyDescent="0.35">
      <c r="C137" s="7" t="s">
        <v>58</v>
      </c>
      <c r="D137" s="6">
        <v>1.684182943261461E-2</v>
      </c>
      <c r="E137" s="6">
        <v>-0.46898451683227005</v>
      </c>
      <c r="F137" s="6">
        <v>1.0900561928214578</v>
      </c>
      <c r="G137" s="6">
        <v>0.13552188552188554</v>
      </c>
      <c r="H137" s="6">
        <v>39480.3778737213</v>
      </c>
    </row>
    <row r="138" spans="3:8" x14ac:dyDescent="0.35">
      <c r="C138" s="7" t="s">
        <v>59</v>
      </c>
      <c r="D138" s="6">
        <v>1.4175430883440235E-4</v>
      </c>
      <c r="E138" s="6">
        <v>-4.2686162098434947E-2</v>
      </c>
      <c r="F138" s="6">
        <v>1.3397267555458217</v>
      </c>
      <c r="G138" s="6">
        <v>0.1355218855218856</v>
      </c>
      <c r="H138" s="6">
        <v>40111.702580768935</v>
      </c>
    </row>
    <row r="139" spans="3:8" x14ac:dyDescent="0.35">
      <c r="C139" s="7" t="s">
        <v>60</v>
      </c>
      <c r="D139" s="6">
        <v>1.0678252669760709E-4</v>
      </c>
      <c r="E139" s="6">
        <v>3.7047756570983151E-2</v>
      </c>
      <c r="F139" s="6">
        <v>1.3403009070390153</v>
      </c>
      <c r="G139" s="6">
        <v>0.13552188552188557</v>
      </c>
      <c r="H139" s="6">
        <v>40113.02464369074</v>
      </c>
    </row>
    <row r="140" spans="3:8" x14ac:dyDescent="0.35">
      <c r="C140" s="7" t="s">
        <v>61</v>
      </c>
      <c r="D140" s="6">
        <v>2.5366219495616318E-3</v>
      </c>
      <c r="E140" s="6">
        <v>0.1807746453136341</v>
      </c>
      <c r="F140" s="6">
        <v>1.3009446089766818</v>
      </c>
      <c r="G140" s="6">
        <v>0.13552188552188557</v>
      </c>
      <c r="H140" s="6">
        <v>40021.167711884002</v>
      </c>
    </row>
    <row r="141" spans="3:8" x14ac:dyDescent="0.35">
      <c r="C141" s="7" t="s">
        <v>62</v>
      </c>
      <c r="D141" s="6">
        <v>2.6118445876148876E-3</v>
      </c>
      <c r="E141" s="6">
        <v>0.18344198480796586</v>
      </c>
      <c r="F141" s="6">
        <v>1.2997434232034912</v>
      </c>
      <c r="G141" s="6">
        <v>0.13552188552188549</v>
      </c>
      <c r="H141" s="6">
        <v>40018.324017494582</v>
      </c>
    </row>
    <row r="142" spans="3:8" x14ac:dyDescent="0.35">
      <c r="C142" s="7" t="s">
        <v>63</v>
      </c>
      <c r="D142" s="6">
        <v>6.2585665672131377E-4</v>
      </c>
      <c r="E142" s="6">
        <v>8.9717619933939383E-2</v>
      </c>
      <c r="F142" s="6">
        <v>1.3033791872654164</v>
      </c>
      <c r="G142" s="6">
        <v>0.11784511784511784</v>
      </c>
      <c r="H142" s="6">
        <v>40089.296403539622</v>
      </c>
    </row>
    <row r="143" spans="3:8" x14ac:dyDescent="0.35">
      <c r="C143" s="7" t="s">
        <v>64</v>
      </c>
      <c r="D143" s="6">
        <v>4.5928658972938892E-3</v>
      </c>
      <c r="E143" s="6">
        <v>0.24357771314375762</v>
      </c>
      <c r="F143" s="6">
        <v>1.2309245021538684</v>
      </c>
      <c r="G143" s="6">
        <v>0.11784511784511792</v>
      </c>
      <c r="H143" s="6">
        <v>39913.307108110996</v>
      </c>
    </row>
    <row r="144" spans="3:8" x14ac:dyDescent="0.35">
      <c r="C144" s="7" t="s">
        <v>65</v>
      </c>
      <c r="D144" s="6">
        <v>2.1245485435685378E-3</v>
      </c>
      <c r="E144" s="6">
        <v>0.16543754087737669</v>
      </c>
      <c r="F144" s="6">
        <v>1.2755561648867295</v>
      </c>
      <c r="G144" s="6">
        <v>0.11784511784511784</v>
      </c>
      <c r="H144" s="6">
        <v>40022.809608769065</v>
      </c>
    </row>
    <row r="145" spans="3:8" x14ac:dyDescent="0.35">
      <c r="C145" s="7" t="s">
        <v>66</v>
      </c>
      <c r="D145" s="6">
        <v>1.6690389876296863E-4</v>
      </c>
      <c r="E145" s="6">
        <v>-4.631943888554714E-2</v>
      </c>
      <c r="F145" s="6">
        <v>1.3120109718522128</v>
      </c>
      <c r="G145" s="6">
        <v>0.11784511784511786</v>
      </c>
      <c r="H145" s="6">
        <v>40109.657024755732</v>
      </c>
    </row>
    <row r="146" spans="3:8" x14ac:dyDescent="0.35">
      <c r="C146" s="7" t="s">
        <v>67</v>
      </c>
      <c r="D146" s="6">
        <v>1.329201840701478E-3</v>
      </c>
      <c r="E146" s="6">
        <v>0.13079912863461821</v>
      </c>
      <c r="F146" s="6">
        <v>1.290252650225397</v>
      </c>
      <c r="G146" s="6">
        <v>0.11784511784511775</v>
      </c>
      <c r="H146" s="6">
        <v>40058.09374787</v>
      </c>
    </row>
    <row r="147" spans="3:8" x14ac:dyDescent="0.35">
      <c r="C147" s="7" t="s">
        <v>68</v>
      </c>
      <c r="D147" s="6">
        <v>8.7753877977622338E-3</v>
      </c>
      <c r="E147" s="6">
        <v>-0.33731511454684648</v>
      </c>
      <c r="F147" s="6">
        <v>1.1876021022856189</v>
      </c>
      <c r="G147" s="6">
        <v>0.12878787878787876</v>
      </c>
      <c r="H147" s="6">
        <v>39765.253970239733</v>
      </c>
    </row>
    <row r="148" spans="3:8" x14ac:dyDescent="0.35">
      <c r="C148" s="7" t="s">
        <v>69</v>
      </c>
      <c r="D148" s="6">
        <v>1.7911447323663669E-2</v>
      </c>
      <c r="E148" s="6">
        <v>-0.48414709992788124</v>
      </c>
      <c r="F148" s="6">
        <v>1.0529986385374679</v>
      </c>
      <c r="G148" s="6">
        <v>0.12878787878787876</v>
      </c>
      <c r="H148" s="6">
        <v>39398.987103673018</v>
      </c>
    </row>
    <row r="149" spans="3:8" x14ac:dyDescent="0.35">
      <c r="C149" s="7" t="s">
        <v>70</v>
      </c>
      <c r="D149" s="6">
        <v>1.4623139038307427E-2</v>
      </c>
      <c r="E149" s="6">
        <v>-0.43672387735626794</v>
      </c>
      <c r="F149" s="6">
        <v>1.0997329246146392</v>
      </c>
      <c r="G149" s="6">
        <v>0.12878787878787873</v>
      </c>
      <c r="H149" s="6">
        <v>39530.816189130288</v>
      </c>
    </row>
    <row r="150" spans="3:8" x14ac:dyDescent="0.35">
      <c r="C150" s="7" t="s">
        <v>71</v>
      </c>
      <c r="D150" s="6">
        <v>8.914227990879422E-4</v>
      </c>
      <c r="E150" s="6">
        <v>-0.10708419147105282</v>
      </c>
      <c r="F150" s="6">
        <v>1.316342330422571</v>
      </c>
      <c r="G150" s="6">
        <v>0.12878787878787884</v>
      </c>
      <c r="H150" s="6">
        <v>40081.324060194755</v>
      </c>
    </row>
    <row r="151" spans="3:8" x14ac:dyDescent="0.35">
      <c r="C151" s="7" t="s">
        <v>72</v>
      </c>
      <c r="D151" s="6">
        <v>7.8601457313601919E-5</v>
      </c>
      <c r="E151" s="6">
        <v>3.1785007835183551E-2</v>
      </c>
      <c r="F151" s="6">
        <v>1.3303228590137539</v>
      </c>
      <c r="G151" s="6">
        <v>0.12878787878787878</v>
      </c>
      <c r="H151" s="6">
        <v>40113.910267091305</v>
      </c>
    </row>
    <row r="152" spans="3:8" x14ac:dyDescent="0.35">
      <c r="C152" s="7" t="s">
        <v>73</v>
      </c>
      <c r="D152" s="6">
        <v>4.9751628737029069E-3</v>
      </c>
      <c r="E152" s="6">
        <v>0.25349881374923433</v>
      </c>
      <c r="F152" s="6">
        <v>1.2481316420608313</v>
      </c>
      <c r="G152" s="6">
        <v>0.12878787878787887</v>
      </c>
      <c r="H152" s="6">
        <v>39917.605919265217</v>
      </c>
    </row>
    <row r="153" spans="3:8" x14ac:dyDescent="0.35">
      <c r="C153" s="7" t="s">
        <v>74</v>
      </c>
      <c r="D153" s="6">
        <v>9.6691776498196696E-4</v>
      </c>
      <c r="E153" s="6">
        <v>0.11153075978114844</v>
      </c>
      <c r="F153" s="6">
        <v>1.3150507243162357</v>
      </c>
      <c r="G153" s="6">
        <v>0.12878787878787876</v>
      </c>
      <c r="H153" s="6">
        <v>40078.297448500605</v>
      </c>
    </row>
    <row r="154" spans="3:8" x14ac:dyDescent="0.35">
      <c r="C154" s="7" t="s">
        <v>75</v>
      </c>
      <c r="D154" s="6">
        <v>5.5977465427363916E-5</v>
      </c>
      <c r="E154" s="6">
        <v>2.6823207315084731E-2</v>
      </c>
      <c r="F154" s="6">
        <v>1.3065710836553135</v>
      </c>
      <c r="G154" s="6">
        <v>0.11279461279461279</v>
      </c>
      <c r="H154" s="6">
        <v>40114.452029733075</v>
      </c>
    </row>
    <row r="155" spans="3:8" x14ac:dyDescent="0.35">
      <c r="C155" s="7" t="s">
        <v>76</v>
      </c>
      <c r="D155" s="6">
        <v>5.6897572728470324E-3</v>
      </c>
      <c r="E155" s="6">
        <v>0.27131714575579052</v>
      </c>
      <c r="F155" s="6">
        <v>1.1996368389352126</v>
      </c>
      <c r="G155" s="6">
        <v>0.11279461279461289</v>
      </c>
      <c r="H155" s="6">
        <v>39851.833433907646</v>
      </c>
    </row>
    <row r="156" spans="3:8" x14ac:dyDescent="0.35">
      <c r="C156" s="7" t="s">
        <v>77</v>
      </c>
      <c r="D156" s="6">
        <v>1.6443732273558379E-3</v>
      </c>
      <c r="E156" s="6">
        <v>-0.14551423126920435</v>
      </c>
      <c r="F156" s="6">
        <v>1.2755643458408454</v>
      </c>
      <c r="G156" s="6">
        <v>0.11279461279461286</v>
      </c>
      <c r="H156" s="6">
        <v>40040.408975358929</v>
      </c>
    </row>
    <row r="157" spans="3:8" x14ac:dyDescent="0.35">
      <c r="C157" s="7" t="s">
        <v>78</v>
      </c>
      <c r="D157" s="6">
        <v>6.7470033738407159E-3</v>
      </c>
      <c r="E157" s="6">
        <v>-0.29563410848734767</v>
      </c>
      <c r="F157" s="6">
        <v>1.1804931015400923</v>
      </c>
      <c r="G157" s="6">
        <v>0.11279461279461279</v>
      </c>
      <c r="H157" s="6">
        <v>39802.549916273681</v>
      </c>
    </row>
    <row r="158" spans="3:8" x14ac:dyDescent="0.35">
      <c r="C158" s="7" t="s">
        <v>79</v>
      </c>
      <c r="D158" s="6">
        <v>5.0425083026570524E-3</v>
      </c>
      <c r="E158" s="6">
        <v>-0.25532264956060541</v>
      </c>
      <c r="F158" s="6">
        <v>1.2114976834819662</v>
      </c>
      <c r="G158" s="6">
        <v>0.11279461279461279</v>
      </c>
      <c r="H158" s="6">
        <v>39882.00493892048</v>
      </c>
    </row>
    <row r="159" spans="3:8" x14ac:dyDescent="0.35">
      <c r="C159" s="7" t="s">
        <v>80</v>
      </c>
      <c r="D159" s="6">
        <v>2.0300483508791886E-4</v>
      </c>
      <c r="E159" s="6">
        <v>-5.1084432364929988E-2</v>
      </c>
      <c r="F159" s="6">
        <v>1.3229534580470037</v>
      </c>
      <c r="G159" s="6">
        <v>0.12542087542087543</v>
      </c>
      <c r="H159" s="6">
        <v>40108.67212401174</v>
      </c>
    </row>
    <row r="160" spans="3:8" x14ac:dyDescent="0.35">
      <c r="C160" s="7" t="s">
        <v>81</v>
      </c>
      <c r="D160" s="6">
        <v>1.3399636466779864E-2</v>
      </c>
      <c r="E160" s="6">
        <v>-0.41788299847929122</v>
      </c>
      <c r="F160" s="6">
        <v>1.1072646186427204</v>
      </c>
      <c r="G160" s="6">
        <v>0.12542087542087543</v>
      </c>
      <c r="H160" s="6">
        <v>39563.313523235134</v>
      </c>
    </row>
    <row r="161" spans="3:8" x14ac:dyDescent="0.35">
      <c r="C161" s="7" t="s">
        <v>82</v>
      </c>
      <c r="D161" s="6">
        <v>5.8162437372309629E-4</v>
      </c>
      <c r="E161" s="6">
        <v>-8.6485122958033053E-2</v>
      </c>
      <c r="F161" s="6">
        <v>1.3162599241796173</v>
      </c>
      <c r="G161" s="6">
        <v>0.12542087542087546</v>
      </c>
      <c r="H161" s="6">
        <v>40093.02544783106</v>
      </c>
    </row>
    <row r="162" spans="3:8" x14ac:dyDescent="0.35">
      <c r="C162" s="7" t="s">
        <v>83</v>
      </c>
      <c r="D162" s="6">
        <v>2.8109833187787551E-3</v>
      </c>
      <c r="E162" s="6">
        <v>-0.19034821048586953</v>
      </c>
      <c r="F162" s="6">
        <v>1.2774773463569251</v>
      </c>
      <c r="G162" s="6">
        <v>0.12542087542087543</v>
      </c>
      <c r="H162" s="6">
        <v>40000.895871978952</v>
      </c>
    </row>
    <row r="163" spans="3:8" x14ac:dyDescent="0.35">
      <c r="C163" s="7" t="s">
        <v>84</v>
      </c>
      <c r="D163" s="6">
        <v>1.7540343458210733E-4</v>
      </c>
      <c r="E163" s="6">
        <v>4.7484104517859893E-2</v>
      </c>
      <c r="F163" s="6">
        <v>1.3234426439485247</v>
      </c>
      <c r="G163" s="6">
        <v>0.12542087542087538</v>
      </c>
      <c r="H163" s="6">
        <v>40109.81276819879</v>
      </c>
    </row>
    <row r="164" spans="3:8" x14ac:dyDescent="0.35">
      <c r="C164" s="7" t="s">
        <v>85</v>
      </c>
      <c r="D164" s="6">
        <v>2.6326960400068285E-3</v>
      </c>
      <c r="E164" s="6">
        <v>0.18419593058155245</v>
      </c>
      <c r="F164" s="6">
        <v>1.2805396361720174</v>
      </c>
      <c r="G164" s="6">
        <v>0.12542087542087538</v>
      </c>
      <c r="H164" s="6">
        <v>40008.263699133706</v>
      </c>
    </row>
    <row r="165" spans="3:8" x14ac:dyDescent="0.35">
      <c r="C165" s="7" t="s">
        <v>86</v>
      </c>
      <c r="D165" s="6">
        <v>8.6772727040098816E-4</v>
      </c>
      <c r="E165" s="6">
        <v>0.10565152673556075</v>
      </c>
      <c r="F165" s="6">
        <v>1.3112227238470651</v>
      </c>
      <c r="G165" s="6">
        <v>0.12542087542087532</v>
      </c>
      <c r="H165" s="6">
        <v>40081.202076552312</v>
      </c>
    </row>
    <row r="166" spans="3:8" x14ac:dyDescent="0.35">
      <c r="C166" s="7" t="s">
        <v>87</v>
      </c>
      <c r="D166" s="6">
        <v>2.1044978566538209E-4</v>
      </c>
      <c r="E166" s="6">
        <v>-5.2013757003736436E-2</v>
      </c>
      <c r="F166" s="6">
        <v>1.3009859567011344</v>
      </c>
      <c r="G166" s="6">
        <v>0.11111111111111116</v>
      </c>
      <c r="H166" s="6">
        <v>40107.083768724333</v>
      </c>
    </row>
    <row r="167" spans="3:8" x14ac:dyDescent="0.35">
      <c r="C167" s="7" t="s">
        <v>88</v>
      </c>
      <c r="D167" s="6">
        <v>2.1550058052138379E-5</v>
      </c>
      <c r="E167" s="6">
        <v>-1.6642544199277375E-2</v>
      </c>
      <c r="F167" s="6">
        <v>1.3047676642822394</v>
      </c>
      <c r="G167" s="6">
        <v>0.11111111111111112</v>
      </c>
      <c r="H167" s="6">
        <v>40116.039707421645</v>
      </c>
    </row>
    <row r="168" spans="3:8" x14ac:dyDescent="0.35">
      <c r="C168" s="7" t="s">
        <v>89</v>
      </c>
      <c r="D168" s="6">
        <v>2.2641029741026697E-3</v>
      </c>
      <c r="E168" s="6">
        <v>0.1708125854157157</v>
      </c>
      <c r="F168" s="6">
        <v>1.2605203418897839</v>
      </c>
      <c r="G168" s="6">
        <v>0.11111111111111113</v>
      </c>
      <c r="H168" s="6">
        <v>40009.717868341184</v>
      </c>
    </row>
    <row r="169" spans="3:8" x14ac:dyDescent="0.35">
      <c r="C169" s="7" t="s">
        <v>90</v>
      </c>
      <c r="D169" s="6">
        <v>6.3198912434463596E-3</v>
      </c>
      <c r="E169" s="6">
        <v>0.28607026644981265</v>
      </c>
      <c r="F169" s="6">
        <v>1.1839959900221619</v>
      </c>
      <c r="G169" s="6">
        <v>0.11111111111111116</v>
      </c>
      <c r="H169" s="6">
        <v>39817.428596310529</v>
      </c>
    </row>
    <row r="170" spans="3:8" x14ac:dyDescent="0.35">
      <c r="C170" s="7" t="s">
        <v>91</v>
      </c>
      <c r="D170" s="6">
        <v>1.4667508261735729E-3</v>
      </c>
      <c r="E170" s="6">
        <v>0.13741839566066333</v>
      </c>
      <c r="F170" s="6">
        <v>1.2760915133840738</v>
      </c>
      <c r="G170" s="6">
        <v>0.1111111111111111</v>
      </c>
      <c r="H170" s="6">
        <v>40047.521188903127</v>
      </c>
    </row>
    <row r="171" spans="3:8" x14ac:dyDescent="0.35">
      <c r="C171" s="7" t="s">
        <v>92</v>
      </c>
      <c r="D171" s="6">
        <v>1.4376442405833242E-3</v>
      </c>
      <c r="E171" s="6">
        <v>-0.1360308789156976</v>
      </c>
      <c r="F171" s="6">
        <v>1.3012416063987533</v>
      </c>
      <c r="G171" s="6">
        <v>0.12542087542087532</v>
      </c>
      <c r="H171" s="6">
        <v>40057.64992096505</v>
      </c>
    </row>
    <row r="172" spans="3:8" x14ac:dyDescent="0.35">
      <c r="C172" s="7" t="s">
        <v>93</v>
      </c>
      <c r="D172" s="6">
        <v>5.9895112106340027E-3</v>
      </c>
      <c r="E172" s="6">
        <v>-0.27831050183792744</v>
      </c>
      <c r="F172" s="6">
        <v>1.2240044191375685</v>
      </c>
      <c r="G172" s="6">
        <v>0.12542087542087538</v>
      </c>
      <c r="H172" s="6">
        <v>39869.541328485539</v>
      </c>
    </row>
    <row r="173" spans="3:8" x14ac:dyDescent="0.35">
      <c r="C173" s="7" t="s">
        <v>94</v>
      </c>
      <c r="D173" s="6">
        <v>1.9457232865951129E-4</v>
      </c>
      <c r="E173" s="6">
        <v>-5.0011978143351919E-2</v>
      </c>
      <c r="F173" s="6">
        <v>1.3231028915673506</v>
      </c>
      <c r="G173" s="6">
        <v>0.12542087542087535</v>
      </c>
      <c r="H173" s="6">
        <v>40109.020602323115</v>
      </c>
    </row>
    <row r="174" spans="3:8" x14ac:dyDescent="0.35">
      <c r="C174" s="7" t="s">
        <v>95</v>
      </c>
      <c r="D174" s="6">
        <v>3.5723181848857622E-3</v>
      </c>
      <c r="E174" s="6">
        <v>-0.21466715229356997</v>
      </c>
      <c r="F174" s="6">
        <v>1.2644764543910825</v>
      </c>
      <c r="G174" s="6">
        <v>0.12542087542087546</v>
      </c>
      <c r="H174" s="6">
        <v>39969.433258723497</v>
      </c>
    </row>
    <row r="175" spans="3:8" x14ac:dyDescent="0.35">
      <c r="C175" s="7" t="s">
        <v>96</v>
      </c>
      <c r="D175" s="6">
        <v>1.958999008566368E-3</v>
      </c>
      <c r="E175" s="6">
        <v>-0.15883482300441817</v>
      </c>
      <c r="F175" s="6">
        <v>1.2921724431066683</v>
      </c>
      <c r="G175" s="6">
        <v>0.12542087542087543</v>
      </c>
      <c r="H175" s="6">
        <v>40036.104627081666</v>
      </c>
    </row>
    <row r="176" spans="3:8" x14ac:dyDescent="0.35">
      <c r="C176" s="7" t="s">
        <v>97</v>
      </c>
      <c r="D176" s="6">
        <v>7.249854702688842E-3</v>
      </c>
      <c r="E176" s="6">
        <v>-0.30639552302846262</v>
      </c>
      <c r="F176" s="6">
        <v>1.2033795137983201</v>
      </c>
      <c r="G176" s="6">
        <v>0.12542087542087546</v>
      </c>
      <c r="H176" s="6">
        <v>39817.45688887185</v>
      </c>
    </row>
    <row r="177" spans="3:8" x14ac:dyDescent="0.35">
      <c r="C177" s="7" t="s">
        <v>98</v>
      </c>
      <c r="D177" s="6">
        <v>1.398955052363526E-2</v>
      </c>
      <c r="E177" s="6">
        <v>-0.42711411124756599</v>
      </c>
      <c r="F177" s="6">
        <v>1.0984276167966136</v>
      </c>
      <c r="G177" s="6">
        <v>0.12542087542087538</v>
      </c>
      <c r="H177" s="6">
        <v>39538.934976223747</v>
      </c>
    </row>
    <row r="178" spans="3:8" x14ac:dyDescent="0.35">
      <c r="C178" s="7" t="s">
        <v>99</v>
      </c>
      <c r="D178" s="6">
        <v>2.0223007667689755E-2</v>
      </c>
      <c r="E178" s="6">
        <v>-0.51591292414634593</v>
      </c>
      <c r="F178" s="6">
        <v>0.95994758149267934</v>
      </c>
      <c r="G178" s="6">
        <v>0.11279461279461278</v>
      </c>
      <c r="H178" s="6">
        <v>39174.366095470614</v>
      </c>
    </row>
    <row r="179" spans="3:8" x14ac:dyDescent="0.35">
      <c r="C179" s="7" t="s">
        <v>100</v>
      </c>
      <c r="D179" s="6">
        <v>5.4016890164757823E-2</v>
      </c>
      <c r="E179" s="6">
        <v>-0.86065836033741339</v>
      </c>
      <c r="F179" s="6">
        <v>0.56301936350361836</v>
      </c>
      <c r="G179" s="6">
        <v>0.11279461279461291</v>
      </c>
      <c r="H179" s="6">
        <v>37599.064562176529</v>
      </c>
    </row>
    <row r="180" spans="3:8" x14ac:dyDescent="0.35">
      <c r="C180" s="7" t="s">
        <v>101</v>
      </c>
      <c r="D180" s="6">
        <v>1.8912164741267511E-2</v>
      </c>
      <c r="E180" s="6">
        <v>-0.49852358428769866</v>
      </c>
      <c r="F180" s="6">
        <v>0.97959628494761875</v>
      </c>
      <c r="G180" s="6">
        <v>0.11279461279461277</v>
      </c>
      <c r="H180" s="6">
        <v>39235.471026875872</v>
      </c>
    </row>
    <row r="181" spans="3:8" x14ac:dyDescent="0.35">
      <c r="C181" s="7" t="s">
        <v>102</v>
      </c>
      <c r="D181" s="6">
        <v>2.333298438219028E-2</v>
      </c>
      <c r="E181" s="6">
        <v>-0.55519271782462742</v>
      </c>
      <c r="F181" s="6">
        <v>0.91477733664138938</v>
      </c>
      <c r="G181" s="6">
        <v>0.11279461279461278</v>
      </c>
      <c r="H181" s="6">
        <v>39029.39455846871</v>
      </c>
    </row>
    <row r="182" spans="3:8" x14ac:dyDescent="0.35">
      <c r="C182" s="7" t="s">
        <v>103</v>
      </c>
      <c r="D182" s="6">
        <v>1.2097927583107118E-2</v>
      </c>
      <c r="E182" s="6">
        <v>-0.39711807845748864</v>
      </c>
      <c r="F182" s="6">
        <v>1.0878550658996378</v>
      </c>
      <c r="G182" s="6">
        <v>0.11279461279461275</v>
      </c>
      <c r="H182" s="6">
        <v>39553.116631650963</v>
      </c>
    </row>
    <row r="183" spans="3:8" x14ac:dyDescent="0.35">
      <c r="C183" s="7" t="s">
        <v>104</v>
      </c>
      <c r="D183" s="6">
        <v>8.3412099381809292E-3</v>
      </c>
      <c r="E183" s="6">
        <v>-0.32879267878448026</v>
      </c>
      <c r="F183" s="6">
        <v>1.1943778601937987</v>
      </c>
      <c r="G183" s="6">
        <v>0.12878787878787881</v>
      </c>
      <c r="H183" s="6">
        <v>39782.660267091305</v>
      </c>
    </row>
    <row r="184" spans="3:8" x14ac:dyDescent="0.35">
      <c r="C184" s="7" t="s">
        <v>105</v>
      </c>
      <c r="D184" s="6">
        <v>2.8068488614326967E-4</v>
      </c>
      <c r="E184" s="6">
        <v>-6.007038261678764E-2</v>
      </c>
      <c r="F184" s="6">
        <v>1.3268342795400538</v>
      </c>
      <c r="G184" s="6">
        <v>0.12878787878787873</v>
      </c>
      <c r="H184" s="6">
        <v>40105.808692878411</v>
      </c>
    </row>
    <row r="185" spans="3:8" x14ac:dyDescent="0.35">
      <c r="C185" s="7" t="s">
        <v>106</v>
      </c>
      <c r="D185" s="6">
        <v>3.7470023542390506E-3</v>
      </c>
      <c r="E185" s="6">
        <v>-0.21986018185560122</v>
      </c>
      <c r="F185" s="6">
        <v>1.268294397579653</v>
      </c>
      <c r="G185" s="6">
        <v>0.12878787878787876</v>
      </c>
      <c r="H185" s="6">
        <v>39966.843175637041</v>
      </c>
    </row>
    <row r="186" spans="3:8" x14ac:dyDescent="0.35">
      <c r="C186" s="7" t="s">
        <v>107</v>
      </c>
      <c r="D186" s="6">
        <v>1.0421645515341414E-2</v>
      </c>
      <c r="E186" s="6">
        <v>-0.36790144413010079</v>
      </c>
      <c r="F186" s="6">
        <v>1.1622317172632628</v>
      </c>
      <c r="G186" s="6">
        <v>0.12878787878787887</v>
      </c>
      <c r="H186" s="6">
        <v>39699.255094677515</v>
      </c>
    </row>
    <row r="187" spans="3:8" x14ac:dyDescent="0.35">
      <c r="C187" s="7" t="s">
        <v>108</v>
      </c>
      <c r="D187" s="6">
        <v>1.3223607283569621E-2</v>
      </c>
      <c r="E187" s="6">
        <v>-0.41500527529447778</v>
      </c>
      <c r="F187" s="6">
        <v>1.1201982297348925</v>
      </c>
      <c r="G187" s="6">
        <v>0.12878787878787884</v>
      </c>
      <c r="H187" s="6">
        <v>39586.923760344682</v>
      </c>
    </row>
    <row r="188" spans="3:8" x14ac:dyDescent="0.35">
      <c r="C188" s="7" t="s">
        <v>109</v>
      </c>
      <c r="D188" s="6">
        <v>1.492423072581431E-2</v>
      </c>
      <c r="E188" s="6">
        <v>-0.44126443570426449</v>
      </c>
      <c r="F188" s="6">
        <v>1.0953754309841106</v>
      </c>
      <c r="G188" s="6">
        <v>0.1287878787878787</v>
      </c>
      <c r="H188" s="6">
        <v>39518.745349550081</v>
      </c>
    </row>
    <row r="189" spans="3:8" x14ac:dyDescent="0.35">
      <c r="C189" s="7" t="s">
        <v>110</v>
      </c>
      <c r="D189" s="6">
        <v>1.4749540516807436E-2</v>
      </c>
      <c r="E189" s="6">
        <v>-0.43863543794959314</v>
      </c>
      <c r="F189" s="6">
        <v>1.097901657656436</v>
      </c>
      <c r="G189" s="6">
        <v>0.12878787878787878</v>
      </c>
      <c r="H189" s="6">
        <v>39525.748722863427</v>
      </c>
    </row>
    <row r="190" spans="3:8" x14ac:dyDescent="0.35">
      <c r="C190" s="7" t="s">
        <v>111</v>
      </c>
      <c r="D190" s="6">
        <v>7.6811304261194214E-3</v>
      </c>
      <c r="E190" s="6">
        <v>-0.31554034206556314</v>
      </c>
      <c r="F190" s="6">
        <v>1.1771135521939442</v>
      </c>
      <c r="G190" s="6">
        <v>0.11784511784511784</v>
      </c>
      <c r="H190" s="6">
        <v>39776.30175582532</v>
      </c>
    </row>
    <row r="191" spans="3:8" x14ac:dyDescent="0.35">
      <c r="C191" s="7" t="s">
        <v>112</v>
      </c>
      <c r="D191" s="6">
        <v>1.731854499772631E-2</v>
      </c>
      <c r="E191" s="6">
        <v>-0.47637035401527439</v>
      </c>
      <c r="F191" s="6">
        <v>1.0228314844866693</v>
      </c>
      <c r="G191" s="6">
        <v>0.11784511784511786</v>
      </c>
      <c r="H191" s="6">
        <v>39348.755033003516</v>
      </c>
    </row>
    <row r="192" spans="3:8" x14ac:dyDescent="0.35">
      <c r="C192" s="7" t="s">
        <v>113</v>
      </c>
      <c r="D192" s="6">
        <v>1.4583222161025861E-2</v>
      </c>
      <c r="E192" s="6">
        <v>-0.43646270560811773</v>
      </c>
      <c r="F192" s="6">
        <v>1.0646049460207119</v>
      </c>
      <c r="G192" s="6">
        <v>0.11784511784511788</v>
      </c>
      <c r="H192" s="6">
        <v>39470.102756088541</v>
      </c>
    </row>
    <row r="193" spans="3:8" x14ac:dyDescent="0.35">
      <c r="C193" s="7" t="s">
        <v>114</v>
      </c>
      <c r="D193" s="6">
        <v>4.35127538066119E-3</v>
      </c>
      <c r="E193" s="6">
        <v>-0.23705310556458986</v>
      </c>
      <c r="F193" s="6">
        <v>1.2352283788227978</v>
      </c>
      <c r="G193" s="6">
        <v>0.11784511784511784</v>
      </c>
      <c r="H193" s="6">
        <v>39924.024840847691</v>
      </c>
    </row>
    <row r="194" spans="3:8" x14ac:dyDescent="0.35">
      <c r="C194" s="7" t="s">
        <v>115</v>
      </c>
      <c r="D194" s="6">
        <v>4.272195608604817E-3</v>
      </c>
      <c r="E194" s="6">
        <v>-0.23487881581132927</v>
      </c>
      <c r="F194" s="6">
        <v>1.2366401806335505</v>
      </c>
      <c r="G194" s="6">
        <v>0.11784511784511777</v>
      </c>
      <c r="H194" s="6">
        <v>39927.533074008454</v>
      </c>
    </row>
    <row r="195" spans="3:8" x14ac:dyDescent="0.35">
      <c r="C195" s="7" t="s">
        <v>116</v>
      </c>
      <c r="D195" s="6">
        <v>4.165391069508576E-3</v>
      </c>
      <c r="E195" s="6">
        <v>0.23183119787903403</v>
      </c>
      <c r="F195" s="6">
        <v>1.2751635129600758</v>
      </c>
      <c r="G195" s="6">
        <v>0.13552188552188552</v>
      </c>
      <c r="H195" s="6">
        <v>39959.594205185553</v>
      </c>
    </row>
    <row r="196" spans="3:8" x14ac:dyDescent="0.35">
      <c r="C196" s="7" t="s">
        <v>117</v>
      </c>
      <c r="D196" s="6">
        <v>5.0474425458777845E-2</v>
      </c>
      <c r="E196" s="6">
        <v>0.82529214928484951</v>
      </c>
      <c r="F196" s="6">
        <v>0.71225746748614338</v>
      </c>
      <c r="G196" s="6">
        <v>0.13552188552188546</v>
      </c>
      <c r="H196" s="6">
        <v>38208.94114807243</v>
      </c>
    </row>
    <row r="197" spans="3:8" x14ac:dyDescent="0.35">
      <c r="C197" s="7" t="s">
        <v>118</v>
      </c>
      <c r="D197" s="6">
        <v>1.2874763692854233E-2</v>
      </c>
      <c r="E197" s="6">
        <v>0.40927028630354778</v>
      </c>
      <c r="F197" s="6">
        <v>1.1451290850070237</v>
      </c>
      <c r="G197" s="6">
        <v>0.13552188552188549</v>
      </c>
      <c r="H197" s="6">
        <v>39630.34765514022</v>
      </c>
    </row>
    <row r="198" spans="3:8" x14ac:dyDescent="0.35">
      <c r="C198" s="7" t="s">
        <v>119</v>
      </c>
      <c r="D198" s="6">
        <v>4.2616300833030647E-3</v>
      </c>
      <c r="E198" s="6">
        <v>0.23450474496891163</v>
      </c>
      <c r="F198" s="6">
        <v>1.2736550437385015</v>
      </c>
      <c r="G198" s="6">
        <v>0.13552188552188554</v>
      </c>
      <c r="H198" s="6">
        <v>39955.956013935509</v>
      </c>
    </row>
    <row r="199" spans="3:8" x14ac:dyDescent="0.35">
      <c r="C199" s="7" t="s">
        <v>120</v>
      </c>
      <c r="D199" s="6">
        <v>2.0670190423122279E-6</v>
      </c>
      <c r="E199" s="6">
        <v>-5.1542161586460508E-3</v>
      </c>
      <c r="F199" s="6">
        <v>1.3420214391771621</v>
      </c>
      <c r="G199" s="6">
        <v>0.13552188552188557</v>
      </c>
      <c r="H199" s="6">
        <v>40116.983277810876</v>
      </c>
    </row>
    <row r="200" spans="3:8" x14ac:dyDescent="0.35">
      <c r="C200" s="7" t="s">
        <v>121</v>
      </c>
      <c r="D200" s="6">
        <v>8.4417239359653295E-3</v>
      </c>
      <c r="E200" s="6">
        <v>-0.33070429682016939</v>
      </c>
      <c r="F200" s="6">
        <v>1.2097028100039522</v>
      </c>
      <c r="G200" s="6">
        <v>0.13552188552188552</v>
      </c>
      <c r="H200" s="6">
        <v>39797.932980661491</v>
      </c>
    </row>
    <row r="201" spans="3:8" x14ac:dyDescent="0.35">
      <c r="C201" s="7" t="s">
        <v>122</v>
      </c>
      <c r="D201" s="6">
        <v>4.6411087398764538E-4</v>
      </c>
      <c r="E201" s="6">
        <v>7.7249526838773369E-2</v>
      </c>
      <c r="F201" s="6">
        <v>1.3344451267629729</v>
      </c>
      <c r="G201" s="6">
        <v>0.13552188552188549</v>
      </c>
      <c r="H201" s="6">
        <v>40099.516308398794</v>
      </c>
    </row>
    <row r="202" spans="3:8" x14ac:dyDescent="0.35">
      <c r="C202" s="7" t="s">
        <v>123</v>
      </c>
      <c r="D202" s="6">
        <v>1.2784789800437658E-5</v>
      </c>
      <c r="E202" s="6">
        <v>1.2818570622643603E-2</v>
      </c>
      <c r="F202" s="6">
        <v>1.3276076680866671</v>
      </c>
      <c r="G202" s="6">
        <v>0.12626262626262624</v>
      </c>
      <c r="H202" s="6">
        <v>40116.537107171585</v>
      </c>
    </row>
    <row r="203" spans="3:8" x14ac:dyDescent="0.35">
      <c r="C203" s="7" t="s">
        <v>124</v>
      </c>
      <c r="D203" s="6">
        <v>1.3468737188992842E-3</v>
      </c>
      <c r="E203" s="6">
        <v>-0.13165961955017627</v>
      </c>
      <c r="F203" s="6">
        <v>1.3042612760722647</v>
      </c>
      <c r="G203" s="6">
        <v>0.12626262626262633</v>
      </c>
      <c r="H203" s="6">
        <v>40061.825349370331</v>
      </c>
    </row>
    <row r="204" spans="3:8" x14ac:dyDescent="0.35">
      <c r="C204" s="7" t="s">
        <v>125</v>
      </c>
      <c r="D204" s="6">
        <v>3.9750182068208298E-4</v>
      </c>
      <c r="E204" s="6">
        <v>7.1490409436969493E-2</v>
      </c>
      <c r="F204" s="6">
        <v>1.3208358947665526</v>
      </c>
      <c r="G204" s="6">
        <v>0.1262626262626263</v>
      </c>
      <c r="H204" s="6">
        <v>40100.759639450727</v>
      </c>
    </row>
    <row r="205" spans="3:8" x14ac:dyDescent="0.35">
      <c r="C205" s="7" t="s">
        <v>126</v>
      </c>
      <c r="D205" s="6">
        <v>1.4105972023974057E-3</v>
      </c>
      <c r="E205" s="6">
        <v>0.13474257139104792</v>
      </c>
      <c r="F205" s="6">
        <v>1.3031556643302455</v>
      </c>
      <c r="G205" s="6">
        <v>0.12626262626262633</v>
      </c>
      <c r="H205" s="6">
        <v>40059.212012493488</v>
      </c>
    </row>
    <row r="206" spans="3:8" x14ac:dyDescent="0.35">
      <c r="C206" s="7" t="s">
        <v>127</v>
      </c>
      <c r="D206" s="6">
        <v>4.4230258793570565E-3</v>
      </c>
      <c r="E206" s="6">
        <v>0.23896471168804909</v>
      </c>
      <c r="F206" s="6">
        <v>1.2518659377458548</v>
      </c>
      <c r="G206" s="6">
        <v>0.1262626262626263</v>
      </c>
      <c r="H206" s="6">
        <v>39935.670571909999</v>
      </c>
    </row>
    <row r="207" spans="3:8" x14ac:dyDescent="0.35">
      <c r="C207" s="7" t="s">
        <v>128</v>
      </c>
      <c r="D207" s="6">
        <v>8.7982444956186887E-2</v>
      </c>
      <c r="E207" s="6">
        <v>1.1064002690473402</v>
      </c>
      <c r="F207" s="6">
        <v>0.48422056723254325</v>
      </c>
      <c r="G207" s="6">
        <v>0.1456228956228956</v>
      </c>
      <c r="H207" s="6">
        <v>37057.876292083733</v>
      </c>
    </row>
    <row r="208" spans="3:8" x14ac:dyDescent="0.35">
      <c r="C208" s="7" t="s">
        <v>129</v>
      </c>
      <c r="D208" s="6">
        <v>0.15203972356533221</v>
      </c>
      <c r="E208" s="6">
        <v>1.500212268218347</v>
      </c>
      <c r="F208" s="6">
        <v>0.21631437269277748</v>
      </c>
      <c r="G208" s="6">
        <v>0.14562289562289568</v>
      </c>
      <c r="H208" s="6">
        <v>34830.5788570574</v>
      </c>
    </row>
    <row r="209" spans="3:8" x14ac:dyDescent="0.35">
      <c r="C209" s="7" t="s">
        <v>130</v>
      </c>
      <c r="D209" s="6">
        <v>0.11676945502910999</v>
      </c>
      <c r="E209" s="6">
        <v>1.292185055935263</v>
      </c>
      <c r="F209" s="6">
        <v>0.33919676696674023</v>
      </c>
      <c r="G209" s="6">
        <v>0.14562289562289565</v>
      </c>
      <c r="H209" s="6">
        <v>36056.940331492602</v>
      </c>
    </row>
    <row r="210" spans="3:8" x14ac:dyDescent="0.35">
      <c r="C210" s="7" t="s">
        <v>131</v>
      </c>
      <c r="D210" s="6">
        <v>3.2116351433334384E-2</v>
      </c>
      <c r="E210" s="6">
        <v>0.65160333687291838</v>
      </c>
      <c r="F210" s="6">
        <v>0.94078158292184</v>
      </c>
      <c r="G210" s="6">
        <v>0.14562289562289568</v>
      </c>
      <c r="H210" s="6">
        <v>39000.36291515152</v>
      </c>
    </row>
    <row r="211" spans="3:8" x14ac:dyDescent="0.35">
      <c r="C211" s="7" t="s">
        <v>132</v>
      </c>
      <c r="D211" s="6">
        <v>4.9053417158616199E-4</v>
      </c>
      <c r="E211" s="6">
        <v>7.9417633382728572E-2</v>
      </c>
      <c r="F211" s="6">
        <v>1.3504359022166059</v>
      </c>
      <c r="G211" s="6">
        <v>0.14562289562289557</v>
      </c>
      <c r="H211" s="6">
        <v>40100.005347629856</v>
      </c>
    </row>
    <row r="212" spans="3:8" x14ac:dyDescent="0.35">
      <c r="C212" s="7" t="s">
        <v>133</v>
      </c>
      <c r="D212" s="6">
        <v>2.9214629739532142E-3</v>
      </c>
      <c r="E212" s="6">
        <v>-0.19401740683545479</v>
      </c>
      <c r="F212" s="6">
        <v>1.3138957738002175</v>
      </c>
      <c r="G212" s="6">
        <v>0.14562289562289571</v>
      </c>
      <c r="H212" s="6">
        <v>40015.480971886696</v>
      </c>
    </row>
    <row r="213" spans="3:8" x14ac:dyDescent="0.35">
      <c r="C213" s="7" t="s">
        <v>134</v>
      </c>
      <c r="D213" s="6">
        <v>2.2952791162078286E-4</v>
      </c>
      <c r="E213" s="6">
        <v>5.4318894424136371E-2</v>
      </c>
      <c r="F213" s="6">
        <v>1.3544144389336852</v>
      </c>
      <c r="G213" s="6">
        <v>0.14562289562289554</v>
      </c>
      <c r="H213" s="6">
        <v>40109.080640648368</v>
      </c>
    </row>
    <row r="214" spans="3:8" x14ac:dyDescent="0.35">
      <c r="C214" s="7" t="s">
        <v>135</v>
      </c>
      <c r="D214" s="6">
        <v>4.2504878017322493E-4</v>
      </c>
      <c r="E214" s="6">
        <v>7.3925539986642419E-2</v>
      </c>
      <c r="F214" s="6">
        <v>1.3391430910375495</v>
      </c>
      <c r="G214" s="6">
        <v>0.13804713804713803</v>
      </c>
      <c r="H214" s="6">
        <v>40101.333014051153</v>
      </c>
    </row>
    <row r="215" spans="3:8" x14ac:dyDescent="0.35">
      <c r="C215" s="7" t="s">
        <v>136</v>
      </c>
      <c r="D215" s="6">
        <v>4.9135638988020026E-3</v>
      </c>
      <c r="E215" s="6">
        <v>-0.25186897341500242</v>
      </c>
      <c r="F215" s="6">
        <v>1.268803879645986</v>
      </c>
      <c r="G215" s="6">
        <v>0.13804713804713808</v>
      </c>
      <c r="H215" s="6">
        <v>39935.241060028173</v>
      </c>
    </row>
    <row r="216" spans="3:8" x14ac:dyDescent="0.35">
      <c r="C216" s="7" t="s">
        <v>137</v>
      </c>
      <c r="D216" s="6">
        <v>9.6020431425255758E-3</v>
      </c>
      <c r="E216" s="6">
        <v>0.35286095574673632</v>
      </c>
      <c r="F216" s="6">
        <v>1.198985120925921</v>
      </c>
      <c r="G216" s="6">
        <v>0.13804713804713808</v>
      </c>
      <c r="H216" s="6">
        <v>39761.749680717825</v>
      </c>
    </row>
    <row r="217" spans="3:8" x14ac:dyDescent="0.35">
      <c r="C217" s="7" t="s">
        <v>138</v>
      </c>
      <c r="D217" s="6">
        <v>7.5083653643048705E-3</v>
      </c>
      <c r="E217" s="6">
        <v>0.31172511125287466</v>
      </c>
      <c r="F217" s="6">
        <v>1.2297129021403821</v>
      </c>
      <c r="G217" s="6">
        <v>0.138047138047138</v>
      </c>
      <c r="H217" s="6">
        <v>39839.223639051153</v>
      </c>
    </row>
    <row r="218" spans="3:8" x14ac:dyDescent="0.35">
      <c r="C218" s="7" t="s">
        <v>139</v>
      </c>
      <c r="D218" s="6">
        <v>1.6728717643748805E-2</v>
      </c>
      <c r="E218" s="6">
        <v>0.46730249355897618</v>
      </c>
      <c r="F218" s="6">
        <v>1.0996233839560412</v>
      </c>
      <c r="G218" s="6">
        <v>0.138047138047138</v>
      </c>
      <c r="H218" s="6">
        <v>39498.035899587558</v>
      </c>
    </row>
  </sheetData>
  <mergeCells count="20">
    <mergeCell ref="B3:M3"/>
    <mergeCell ref="P3:S3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2'!$B$10:$B$10" display="Intervals: Training" xr:uid="{1FA1CFC5-3568-486C-A0B3-C3292C545DAF}"/>
    <hyperlink ref="D4" location="'LinReg_Intervals2'!$I$10:$I$10" display="Intervals: Validation" xr:uid="{1CB81F6B-6BD5-4DBE-90CE-A3AEDBBEB62B}"/>
    <hyperlink ref="F4" location="'LinReg_Intervals2'!$P$10:$P$10" display="Intervals: New" xr:uid="{2905302F-3E73-493A-81A6-B94C399468D9}"/>
    <hyperlink ref="H4" location="'LinReg_NewScore'!$B$10:$B$10" display="New: Prediction Details" xr:uid="{0877D0CB-4ED5-4B5F-B6B1-F127170FF5DE}"/>
    <hyperlink ref="J4" location="'LinReg_Output2'!$B$10:$B$10" display="Inputs" xr:uid="{92EC9D38-A028-4B90-AC67-F8CC2B50965F}"/>
    <hyperlink ref="L4" location="'LinReg_Output2'!$B$51:$B$51" display="Regression Summary" xr:uid="{54F87F18-D23F-4AE6-9A33-3DF6D911C271}"/>
    <hyperlink ref="B5" location="'LinReg_Output2'!$B$60:$B$60" display="Predictor Screening" xr:uid="{7DB26354-4989-4BFC-A875-6E4D38210695}"/>
    <hyperlink ref="D5" location="'LinReg_Output2'!$B$81:$B$81" display="Coefficients" xr:uid="{6113EC02-A2BC-4BE0-AE55-B8B05BF59388}"/>
    <hyperlink ref="F5" location="'LinReg_Output2'!$B$99:$B$99" display="Variance-Covariance Matrix of Coefficients" xr:uid="{88B0EDF3-4EFC-405D-AD42-30E2E8B1A772}"/>
    <hyperlink ref="H5" location="'LinReg_Output2'!$B$117:$B$117" display="Multicollinearity Diagnostics" xr:uid="{FF7F8D04-71E2-4B51-8CA6-715AF5E954B1}"/>
    <hyperlink ref="J5" location="'LinReg_ResidInfluence2'!$B$10:$B$10" display="Residuals" xr:uid="{DE882486-9250-49A5-A6AF-EC2B6809D66D}"/>
    <hyperlink ref="L5" location="'LinReg_ResidInfluence2'!$B$115:$B$115" display="Influence Diagnostics" xr:uid="{9F7455AA-AC36-4886-BCF7-5BC4EEBCBBBE}"/>
    <hyperlink ref="B6" location="'LinReg_Stored2'!$B$10:$B$10" display="PMML Model" xr:uid="{A0454810-ECA9-47C3-99B4-BD8BC9181A86}"/>
    <hyperlink ref="D6" location="'LinReg_TrainingScore2'!$B$10:$B$10" display="Training: Prediction Summary" xr:uid="{9C3C6E07-0620-443A-939D-8627CEDF09E6}"/>
    <hyperlink ref="F6" location="'LinReg_TrainingScore2'!$B$19:$B$19" display="Training: Prediction Details" xr:uid="{E781A525-5D51-4619-A5DD-C8133CE9FC51}"/>
    <hyperlink ref="H6" location="'LinReg_ValidationScore1'!$B$10:$B$10" display="Validation: Prediction Summary" xr:uid="{4F25908D-2038-4A93-82BE-D063681AF145}"/>
    <hyperlink ref="J6" location="'LinReg_ValidationScore1'!$B$19:$B$19" display="Validation: Prediction Details" xr:uid="{36C47C3C-65FC-4EFA-A687-CA766388BC3A}"/>
  </hyperlink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750C-49FA-491C-9307-CC36B134DD95}">
  <dimension ref="B1:U113"/>
  <sheetViews>
    <sheetView showGridLines="0" topLeftCell="A49" workbookViewId="0"/>
  </sheetViews>
  <sheetFormatPr defaultRowHeight="14.5" x14ac:dyDescent="0.35"/>
  <cols>
    <col min="3" max="3" width="10.90625" customWidth="1"/>
    <col min="4" max="4" width="22.1796875" customWidth="1"/>
    <col min="5" max="5" width="22.26953125" customWidth="1"/>
    <col min="6" max="6" width="21.36328125" customWidth="1"/>
    <col min="7" max="7" width="21.453125" customWidth="1"/>
    <col min="10" max="10" width="10.90625" customWidth="1"/>
    <col min="11" max="11" width="22.1796875" customWidth="1"/>
    <col min="12" max="12" width="22.26953125" customWidth="1"/>
    <col min="13" max="13" width="21.36328125" customWidth="1"/>
    <col min="14" max="14" width="21.453125" customWidth="1"/>
    <col min="16" max="16" width="15.26953125" bestFit="1" customWidth="1"/>
    <col min="17" max="17" width="10.90625" customWidth="1"/>
    <col min="18" max="18" width="22.1796875" customWidth="1"/>
    <col min="19" max="19" width="22.26953125" customWidth="1"/>
    <col min="20" max="20" width="21.36328125" customWidth="1"/>
    <col min="21" max="21" width="21.453125" customWidth="1"/>
  </cols>
  <sheetData>
    <row r="1" spans="2:21" ht="18.5" x14ac:dyDescent="0.45">
      <c r="B1" s="4" t="s">
        <v>234</v>
      </c>
      <c r="N1" t="s">
        <v>365</v>
      </c>
    </row>
    <row r="3" spans="2:21" ht="15.5" x14ac:dyDescent="0.35">
      <c r="B3" s="16" t="s">
        <v>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7</v>
      </c>
      <c r="Q3" s="17"/>
      <c r="R3" s="17"/>
      <c r="S3" s="18"/>
    </row>
    <row r="4" spans="2:21" x14ac:dyDescent="0.35">
      <c r="B4" s="28" t="s">
        <v>211</v>
      </c>
      <c r="C4" s="24"/>
      <c r="D4" s="28" t="s">
        <v>212</v>
      </c>
      <c r="E4" s="24"/>
      <c r="F4" s="28" t="s">
        <v>380</v>
      </c>
      <c r="G4" s="24"/>
      <c r="H4" s="28" t="s">
        <v>381</v>
      </c>
      <c r="I4" s="24"/>
      <c r="J4" s="28" t="s">
        <v>12</v>
      </c>
      <c r="K4" s="24"/>
      <c r="L4" s="28" t="s">
        <v>213</v>
      </c>
      <c r="M4" s="24"/>
      <c r="P4" s="10" t="s">
        <v>8</v>
      </c>
      <c r="Q4" s="10" t="s">
        <v>9</v>
      </c>
      <c r="R4" s="10" t="s">
        <v>10</v>
      </c>
      <c r="S4" s="10" t="s">
        <v>11</v>
      </c>
    </row>
    <row r="5" spans="2:21" x14ac:dyDescent="0.35">
      <c r="B5" s="28" t="s">
        <v>214</v>
      </c>
      <c r="C5" s="24"/>
      <c r="D5" s="28" t="s">
        <v>215</v>
      </c>
      <c r="E5" s="24"/>
      <c r="F5" s="28" t="s">
        <v>216</v>
      </c>
      <c r="G5" s="24"/>
      <c r="H5" s="28" t="s">
        <v>382</v>
      </c>
      <c r="I5" s="24"/>
      <c r="J5" s="28" t="s">
        <v>217</v>
      </c>
      <c r="K5" s="24"/>
      <c r="L5" s="28" t="s">
        <v>218</v>
      </c>
      <c r="M5" s="24"/>
      <c r="P5" s="8">
        <v>6</v>
      </c>
      <c r="Q5" s="8">
        <v>2</v>
      </c>
      <c r="R5" s="8">
        <v>11</v>
      </c>
      <c r="S5" s="8">
        <v>19</v>
      </c>
    </row>
    <row r="6" spans="2:21" x14ac:dyDescent="0.35">
      <c r="B6" s="28" t="s">
        <v>185</v>
      </c>
      <c r="C6" s="24"/>
      <c r="D6" s="28" t="s">
        <v>219</v>
      </c>
      <c r="E6" s="24"/>
      <c r="F6" s="28" t="s">
        <v>220</v>
      </c>
      <c r="G6" s="24"/>
      <c r="H6" s="28" t="s">
        <v>221</v>
      </c>
      <c r="I6" s="24"/>
      <c r="J6" s="28" t="s">
        <v>222</v>
      </c>
      <c r="K6" s="24"/>
      <c r="L6" s="22"/>
      <c r="M6" s="24"/>
    </row>
    <row r="10" spans="2:21" ht="18.5" x14ac:dyDescent="0.45">
      <c r="B10" s="5" t="s">
        <v>211</v>
      </c>
      <c r="I10" s="5" t="s">
        <v>212</v>
      </c>
      <c r="P10" s="5" t="s">
        <v>380</v>
      </c>
    </row>
    <row r="12" spans="2:21" x14ac:dyDescent="0.35">
      <c r="C12" s="7" t="s">
        <v>38</v>
      </c>
      <c r="D12" s="3" t="s">
        <v>235</v>
      </c>
      <c r="E12" s="3" t="s">
        <v>236</v>
      </c>
      <c r="F12" s="3" t="s">
        <v>237</v>
      </c>
      <c r="G12" s="3" t="s">
        <v>238</v>
      </c>
      <c r="J12" s="7" t="s">
        <v>38</v>
      </c>
      <c r="K12" s="3" t="s">
        <v>235</v>
      </c>
      <c r="L12" s="3" t="s">
        <v>236</v>
      </c>
      <c r="M12" s="3" t="s">
        <v>237</v>
      </c>
      <c r="N12" s="3" t="s">
        <v>238</v>
      </c>
      <c r="Q12" s="7" t="s">
        <v>38</v>
      </c>
      <c r="R12" s="3" t="s">
        <v>235</v>
      </c>
      <c r="S12" s="3" t="s">
        <v>236</v>
      </c>
      <c r="T12" s="3" t="s">
        <v>237</v>
      </c>
      <c r="U12" s="3" t="s">
        <v>238</v>
      </c>
    </row>
    <row r="13" spans="2:21" x14ac:dyDescent="0.35">
      <c r="C13" s="7" t="s">
        <v>39</v>
      </c>
      <c r="D13" s="6">
        <v>942.8514482739289</v>
      </c>
      <c r="E13" s="6">
        <v>1236.9465315240486</v>
      </c>
      <c r="F13" s="6">
        <v>667.6931947915316</v>
      </c>
      <c r="G13" s="6">
        <v>1512.1047850064458</v>
      </c>
      <c r="J13" s="7" t="s">
        <v>140</v>
      </c>
      <c r="K13" s="6">
        <v>4277.2555817796047</v>
      </c>
      <c r="L13" s="6">
        <v>4592.9716909476674</v>
      </c>
      <c r="M13" s="6">
        <v>4009.0221915757816</v>
      </c>
      <c r="N13" s="6">
        <v>4861.205081151491</v>
      </c>
      <c r="Q13" s="7" t="s">
        <v>39</v>
      </c>
      <c r="R13" s="6">
        <v>5008.385864336904</v>
      </c>
      <c r="S13" s="6">
        <v>5378.6848427337991</v>
      </c>
      <c r="T13" s="6">
        <v>4756.5970429298468</v>
      </c>
      <c r="U13" s="6">
        <v>5630.4736641408563</v>
      </c>
    </row>
    <row r="14" spans="2:21" x14ac:dyDescent="0.35">
      <c r="C14" s="7" t="s">
        <v>40</v>
      </c>
      <c r="D14" s="6">
        <v>923.96255938504135</v>
      </c>
      <c r="E14" s="6">
        <v>1218.0576426351613</v>
      </c>
      <c r="F14" s="6">
        <v>648.80430590264427</v>
      </c>
      <c r="G14" s="6">
        <v>1493.2158961175585</v>
      </c>
      <c r="J14" s="7" t="s">
        <v>141</v>
      </c>
      <c r="K14" s="6">
        <v>4597.2555817796047</v>
      </c>
      <c r="L14" s="6">
        <v>4912.9716909476674</v>
      </c>
      <c r="M14" s="6">
        <v>4329.0221915757811</v>
      </c>
      <c r="N14" s="6">
        <v>5181.205081151491</v>
      </c>
      <c r="Q14" s="7" t="s">
        <v>40</v>
      </c>
      <c r="R14" s="6">
        <v>4989.4969754480162</v>
      </c>
      <c r="S14" s="6">
        <v>5359.7959538449113</v>
      </c>
      <c r="T14" s="6">
        <v>4737.708154040959</v>
      </c>
      <c r="U14" s="6">
        <v>5611.5847752519685</v>
      </c>
    </row>
    <row r="15" spans="2:21" x14ac:dyDescent="0.35">
      <c r="C15" s="7" t="s">
        <v>41</v>
      </c>
      <c r="D15" s="6">
        <v>1303.9625593850412</v>
      </c>
      <c r="E15" s="6">
        <v>1598.0576426351611</v>
      </c>
      <c r="F15" s="6">
        <v>1028.804305902644</v>
      </c>
      <c r="G15" s="6">
        <v>1873.2158961175583</v>
      </c>
      <c r="J15" s="7" t="s">
        <v>142</v>
      </c>
      <c r="K15" s="6">
        <v>4574.7555817796037</v>
      </c>
      <c r="L15" s="6">
        <v>4890.4716909476665</v>
      </c>
      <c r="M15" s="6">
        <v>4306.5221915757802</v>
      </c>
      <c r="N15" s="6">
        <v>5158.70508115149</v>
      </c>
      <c r="Q15" s="7" t="s">
        <v>41</v>
      </c>
      <c r="R15" s="6">
        <v>5369.4969754480162</v>
      </c>
      <c r="S15" s="6">
        <v>5739.7959538449113</v>
      </c>
      <c r="T15" s="6">
        <v>5117.708154040959</v>
      </c>
      <c r="U15" s="6">
        <v>5991.5847752519685</v>
      </c>
    </row>
    <row r="16" spans="2:21" x14ac:dyDescent="0.35">
      <c r="C16" s="7" t="s">
        <v>42</v>
      </c>
      <c r="D16" s="6">
        <v>1232.8514482739297</v>
      </c>
      <c r="E16" s="6">
        <v>1526.9465315240495</v>
      </c>
      <c r="F16" s="6">
        <v>957.69319479153251</v>
      </c>
      <c r="G16" s="6">
        <v>1802.1047850064467</v>
      </c>
      <c r="J16" s="7" t="s">
        <v>143</v>
      </c>
      <c r="K16" s="6">
        <v>4236.0055817796047</v>
      </c>
      <c r="L16" s="6">
        <v>4551.7216909476674</v>
      </c>
      <c r="M16" s="6">
        <v>3967.7721915757816</v>
      </c>
      <c r="N16" s="6">
        <v>4819.955081151491</v>
      </c>
    </row>
    <row r="17" spans="3:14" x14ac:dyDescent="0.35">
      <c r="C17" s="7" t="s">
        <v>43</v>
      </c>
      <c r="D17" s="6">
        <v>1241.7403371628195</v>
      </c>
      <c r="E17" s="6">
        <v>1535.8354204129394</v>
      </c>
      <c r="F17" s="6">
        <v>966.58208368042233</v>
      </c>
      <c r="G17" s="6">
        <v>1810.9936738953365</v>
      </c>
      <c r="J17" s="7" t="s">
        <v>144</v>
      </c>
      <c r="K17" s="6">
        <v>3898.5055817796042</v>
      </c>
      <c r="L17" s="6">
        <v>4214.2216909476674</v>
      </c>
      <c r="M17" s="6">
        <v>3630.2721915757811</v>
      </c>
      <c r="N17" s="6">
        <v>4482.45508115149</v>
      </c>
    </row>
    <row r="18" spans="3:14" x14ac:dyDescent="0.35">
      <c r="C18" s="7" t="s">
        <v>44</v>
      </c>
      <c r="D18" s="6">
        <v>1548.3275652098509</v>
      </c>
      <c r="E18" s="6">
        <v>1850.384556002271</v>
      </c>
      <c r="F18" s="6">
        <v>1275.7473256323954</v>
      </c>
      <c r="G18" s="6">
        <v>2122.9647955797263</v>
      </c>
      <c r="J18" s="7" t="s">
        <v>145</v>
      </c>
      <c r="K18" s="6">
        <v>3601.0055817796047</v>
      </c>
      <c r="L18" s="6">
        <v>3916.7216909476674</v>
      </c>
      <c r="M18" s="6">
        <v>3332.7721915757816</v>
      </c>
      <c r="N18" s="6">
        <v>4184.955081151491</v>
      </c>
    </row>
    <row r="19" spans="3:14" x14ac:dyDescent="0.35">
      <c r="C19" s="7" t="s">
        <v>45</v>
      </c>
      <c r="D19" s="6">
        <v>1868.3275652098512</v>
      </c>
      <c r="E19" s="6">
        <v>2170.384556002271</v>
      </c>
      <c r="F19" s="6">
        <v>1595.7473256323954</v>
      </c>
      <c r="G19" s="6">
        <v>2442.9647955797263</v>
      </c>
      <c r="J19" s="7" t="s">
        <v>146</v>
      </c>
      <c r="K19" s="6">
        <v>3909.7555817796047</v>
      </c>
      <c r="L19" s="6">
        <v>4225.4716909476674</v>
      </c>
      <c r="M19" s="6">
        <v>3641.5221915757816</v>
      </c>
      <c r="N19" s="6">
        <v>4493.705081151491</v>
      </c>
    </row>
    <row r="20" spans="3:14" x14ac:dyDescent="0.35">
      <c r="C20" s="7" t="s">
        <v>46</v>
      </c>
      <c r="D20" s="6">
        <v>1845.8275652098505</v>
      </c>
      <c r="E20" s="6">
        <v>2147.8845560022705</v>
      </c>
      <c r="F20" s="6">
        <v>1573.2473256323947</v>
      </c>
      <c r="G20" s="6">
        <v>2420.4647955797263</v>
      </c>
      <c r="J20" s="7" t="s">
        <v>147</v>
      </c>
      <c r="K20" s="6">
        <v>4012.7190860807168</v>
      </c>
      <c r="L20" s="6">
        <v>4322.5334391718043</v>
      </c>
      <c r="M20" s="6">
        <v>3742.6192188379737</v>
      </c>
      <c r="N20" s="6">
        <v>4592.6333064145474</v>
      </c>
    </row>
    <row r="21" spans="3:14" x14ac:dyDescent="0.35">
      <c r="C21" s="7" t="s">
        <v>47</v>
      </c>
      <c r="D21" s="6">
        <v>1507.0775652098514</v>
      </c>
      <c r="E21" s="6">
        <v>1809.1345560022714</v>
      </c>
      <c r="F21" s="6">
        <v>1234.4973256323956</v>
      </c>
      <c r="G21" s="6">
        <v>2081.7147955797273</v>
      </c>
      <c r="J21" s="7" t="s">
        <v>148</v>
      </c>
      <c r="K21" s="6">
        <v>3993.8301971918299</v>
      </c>
      <c r="L21" s="6">
        <v>4303.6445502829174</v>
      </c>
      <c r="M21" s="6">
        <v>3723.7303299490868</v>
      </c>
      <c r="N21" s="6">
        <v>4573.7444175256605</v>
      </c>
    </row>
    <row r="22" spans="3:14" x14ac:dyDescent="0.35">
      <c r="C22" s="7" t="s">
        <v>48</v>
      </c>
      <c r="D22" s="6">
        <v>1169.5775652098507</v>
      </c>
      <c r="E22" s="6">
        <v>1471.6345560022708</v>
      </c>
      <c r="F22" s="6">
        <v>896.99732563239513</v>
      </c>
      <c r="G22" s="6">
        <v>1744.2147955797263</v>
      </c>
      <c r="J22" s="7" t="s">
        <v>149</v>
      </c>
      <c r="K22" s="6">
        <v>4373.830197191829</v>
      </c>
      <c r="L22" s="6">
        <v>4683.6445502829165</v>
      </c>
      <c r="M22" s="6">
        <v>4103.7303299490859</v>
      </c>
      <c r="N22" s="6">
        <v>4953.7444175256596</v>
      </c>
    </row>
    <row r="23" spans="3:14" x14ac:dyDescent="0.35">
      <c r="C23" s="7" t="s">
        <v>49</v>
      </c>
      <c r="D23" s="6">
        <v>872.07756520985083</v>
      </c>
      <c r="E23" s="6">
        <v>1174.134556002271</v>
      </c>
      <c r="F23" s="6">
        <v>599.49732563239513</v>
      </c>
      <c r="G23" s="6">
        <v>1446.7147955797266</v>
      </c>
      <c r="J23" s="7" t="s">
        <v>150</v>
      </c>
      <c r="K23" s="6">
        <v>4302.7190860807186</v>
      </c>
      <c r="L23" s="6">
        <v>4612.5334391718061</v>
      </c>
      <c r="M23" s="6">
        <v>4032.6192188379755</v>
      </c>
      <c r="N23" s="6">
        <v>4882.6333064145492</v>
      </c>
    </row>
    <row r="24" spans="3:14" x14ac:dyDescent="0.35">
      <c r="C24" s="7" t="s">
        <v>50</v>
      </c>
      <c r="D24" s="6">
        <v>1180.8275652098509</v>
      </c>
      <c r="E24" s="6">
        <v>1482.884556002271</v>
      </c>
      <c r="F24" s="6">
        <v>908.24732563239525</v>
      </c>
      <c r="G24" s="6">
        <v>1755.4647955797268</v>
      </c>
      <c r="J24" s="7" t="s">
        <v>151</v>
      </c>
      <c r="K24" s="6">
        <v>4311.6079749696082</v>
      </c>
      <c r="L24" s="6">
        <v>4621.4223280606957</v>
      </c>
      <c r="M24" s="6">
        <v>4041.5081077268651</v>
      </c>
      <c r="N24" s="6">
        <v>4891.5221953034388</v>
      </c>
    </row>
    <row r="25" spans="3:14" x14ac:dyDescent="0.35">
      <c r="C25" s="7" t="s">
        <v>51</v>
      </c>
      <c r="D25" s="6">
        <v>1291.2375544886604</v>
      </c>
      <c r="E25" s="6">
        <v>1572.499819248711</v>
      </c>
      <c r="F25" s="6">
        <v>1011.8545569648996</v>
      </c>
      <c r="G25" s="6">
        <v>1851.8828167724719</v>
      </c>
      <c r="J25" s="7" t="s">
        <v>152</v>
      </c>
      <c r="K25" s="6">
        <v>4611.0829896098321</v>
      </c>
      <c r="L25" s="6">
        <v>4943.0836770568321</v>
      </c>
      <c r="M25" s="6">
        <v>4347.9086975023383</v>
      </c>
      <c r="N25" s="6">
        <v>5206.2579691643259</v>
      </c>
    </row>
    <row r="26" spans="3:14" x14ac:dyDescent="0.35">
      <c r="C26" s="7" t="s">
        <v>52</v>
      </c>
      <c r="D26" s="6">
        <v>1272.3486655997731</v>
      </c>
      <c r="E26" s="6">
        <v>1553.6109303598237</v>
      </c>
      <c r="F26" s="6">
        <v>992.96566807601232</v>
      </c>
      <c r="G26" s="6">
        <v>1832.9939278835845</v>
      </c>
      <c r="J26" s="7" t="s">
        <v>153</v>
      </c>
      <c r="K26" s="6">
        <v>4931.082989609833</v>
      </c>
      <c r="L26" s="6">
        <v>5263.083677056833</v>
      </c>
      <c r="M26" s="6">
        <v>4667.9086975023392</v>
      </c>
      <c r="N26" s="6">
        <v>5526.2579691643268</v>
      </c>
    </row>
    <row r="27" spans="3:14" x14ac:dyDescent="0.35">
      <c r="C27" s="7" t="s">
        <v>53</v>
      </c>
      <c r="D27" s="6">
        <v>1652.3486655997726</v>
      </c>
      <c r="E27" s="6">
        <v>1933.6109303598232</v>
      </c>
      <c r="F27" s="6">
        <v>1372.9656680760118</v>
      </c>
      <c r="G27" s="6">
        <v>2212.9939278835841</v>
      </c>
      <c r="J27" s="7" t="s">
        <v>154</v>
      </c>
      <c r="K27" s="6">
        <v>4908.5829896098321</v>
      </c>
      <c r="L27" s="6">
        <v>5240.5836770568321</v>
      </c>
      <c r="M27" s="6">
        <v>4645.4086975023383</v>
      </c>
      <c r="N27" s="6">
        <v>5503.7579691643259</v>
      </c>
    </row>
    <row r="28" spans="3:14" x14ac:dyDescent="0.35">
      <c r="C28" s="7" t="s">
        <v>54</v>
      </c>
      <c r="D28" s="6">
        <v>1581.2375544886613</v>
      </c>
      <c r="E28" s="6">
        <v>1862.4998192487119</v>
      </c>
      <c r="F28" s="6">
        <v>1301.8545569649004</v>
      </c>
      <c r="G28" s="6">
        <v>2141.8828167724728</v>
      </c>
      <c r="J28" s="7" t="s">
        <v>155</v>
      </c>
      <c r="K28" s="6">
        <v>4569.8329896098339</v>
      </c>
      <c r="L28" s="6">
        <v>4901.8336770568339</v>
      </c>
      <c r="M28" s="6">
        <v>4306.6586975023401</v>
      </c>
      <c r="N28" s="6">
        <v>5165.0079691643277</v>
      </c>
    </row>
    <row r="29" spans="3:14" x14ac:dyDescent="0.35">
      <c r="C29" s="7" t="s">
        <v>55</v>
      </c>
      <c r="D29" s="6">
        <v>1590.1264433775514</v>
      </c>
      <c r="E29" s="6">
        <v>1871.3887081376015</v>
      </c>
      <c r="F29" s="6">
        <v>1310.7434458537905</v>
      </c>
      <c r="G29" s="6">
        <v>2150.7717056613624</v>
      </c>
      <c r="J29" s="7" t="s">
        <v>156</v>
      </c>
      <c r="K29" s="6">
        <v>4232.332989609833</v>
      </c>
      <c r="L29" s="6">
        <v>4564.333677056833</v>
      </c>
      <c r="M29" s="6">
        <v>3969.1586975023388</v>
      </c>
      <c r="N29" s="6">
        <v>4827.5079691643277</v>
      </c>
    </row>
    <row r="30" spans="3:14" x14ac:dyDescent="0.35">
      <c r="C30" s="7" t="s">
        <v>56</v>
      </c>
      <c r="D30" s="6">
        <v>1895.6293705578087</v>
      </c>
      <c r="E30" s="6">
        <v>2187.0221445937063</v>
      </c>
      <c r="F30" s="6">
        <v>1619.5886461966068</v>
      </c>
      <c r="G30" s="6">
        <v>2463.0628689549085</v>
      </c>
      <c r="J30" s="7" t="s">
        <v>157</v>
      </c>
      <c r="K30" s="6">
        <v>3934.8329896098321</v>
      </c>
      <c r="L30" s="6">
        <v>4266.8336770568321</v>
      </c>
      <c r="M30" s="6">
        <v>3671.6586975023379</v>
      </c>
      <c r="N30" s="6">
        <v>4530.0079691643259</v>
      </c>
    </row>
    <row r="31" spans="3:14" x14ac:dyDescent="0.35">
      <c r="C31" s="7" t="s">
        <v>57</v>
      </c>
      <c r="D31" s="6">
        <v>2215.6293705578091</v>
      </c>
      <c r="E31" s="6">
        <v>2507.0221445937068</v>
      </c>
      <c r="F31" s="6">
        <v>1939.5886461966072</v>
      </c>
      <c r="G31" s="6">
        <v>2783.0628689549089</v>
      </c>
      <c r="J31" s="7" t="s">
        <v>158</v>
      </c>
      <c r="K31" s="6">
        <v>4243.582989609833</v>
      </c>
      <c r="L31" s="6">
        <v>4575.583677056833</v>
      </c>
      <c r="M31" s="6">
        <v>3980.4086975023388</v>
      </c>
      <c r="N31" s="6">
        <v>4838.7579691643268</v>
      </c>
    </row>
    <row r="32" spans="3:14" x14ac:dyDescent="0.35">
      <c r="C32" s="7" t="s">
        <v>58</v>
      </c>
      <c r="D32" s="6">
        <v>2193.1293705578082</v>
      </c>
      <c r="E32" s="6">
        <v>2484.5221445937059</v>
      </c>
      <c r="F32" s="6">
        <v>1917.0886461966063</v>
      </c>
      <c r="G32" s="6">
        <v>2760.562868954908</v>
      </c>
      <c r="J32" s="7" t="s">
        <v>159</v>
      </c>
      <c r="K32" s="6">
        <v>4345.5932860308476</v>
      </c>
      <c r="L32" s="6">
        <v>4673.5986331610675</v>
      </c>
      <c r="M32" s="6">
        <v>4081.1900412651644</v>
      </c>
      <c r="N32" s="6">
        <v>4938.0018779267502</v>
      </c>
    </row>
    <row r="33" spans="3:14" x14ac:dyDescent="0.35">
      <c r="C33" s="7" t="s">
        <v>59</v>
      </c>
      <c r="D33" s="6">
        <v>1854.3793705578089</v>
      </c>
      <c r="E33" s="6">
        <v>2145.7721445937068</v>
      </c>
      <c r="F33" s="6">
        <v>1578.3386461966072</v>
      </c>
      <c r="G33" s="6">
        <v>2421.8128689549089</v>
      </c>
      <c r="J33" s="7" t="s">
        <v>160</v>
      </c>
      <c r="K33" s="6">
        <v>4326.7043971419607</v>
      </c>
      <c r="L33" s="6">
        <v>4654.7097442721806</v>
      </c>
      <c r="M33" s="6">
        <v>4062.3011523762775</v>
      </c>
      <c r="N33" s="6">
        <v>4919.1129890378634</v>
      </c>
    </row>
    <row r="34" spans="3:14" x14ac:dyDescent="0.35">
      <c r="C34" s="7" t="s">
        <v>60</v>
      </c>
      <c r="D34" s="6">
        <v>1516.8793705578087</v>
      </c>
      <c r="E34" s="6">
        <v>1808.2721445937068</v>
      </c>
      <c r="F34" s="6">
        <v>1240.838646196607</v>
      </c>
      <c r="G34" s="6">
        <v>2084.3128689549085</v>
      </c>
      <c r="J34" s="7" t="s">
        <v>161</v>
      </c>
      <c r="K34" s="6">
        <v>4706.7043971419598</v>
      </c>
      <c r="L34" s="6">
        <v>5034.7097442721797</v>
      </c>
      <c r="M34" s="6">
        <v>4442.3011523762761</v>
      </c>
      <c r="N34" s="6">
        <v>5299.1129890378634</v>
      </c>
    </row>
    <row r="35" spans="3:14" x14ac:dyDescent="0.35">
      <c r="C35" s="7" t="s">
        <v>61</v>
      </c>
      <c r="D35" s="6">
        <v>1219.3793705578084</v>
      </c>
      <c r="E35" s="6">
        <v>1510.7721445937066</v>
      </c>
      <c r="F35" s="6">
        <v>943.33864619660676</v>
      </c>
      <c r="G35" s="6">
        <v>1786.8128689549083</v>
      </c>
      <c r="J35" s="7" t="s">
        <v>162</v>
      </c>
      <c r="K35" s="6">
        <v>4635.5932860308485</v>
      </c>
      <c r="L35" s="6">
        <v>4963.5986331610684</v>
      </c>
      <c r="M35" s="6">
        <v>4371.1900412651648</v>
      </c>
      <c r="N35" s="6">
        <v>5228.0018779267521</v>
      </c>
    </row>
    <row r="36" spans="3:14" x14ac:dyDescent="0.35">
      <c r="C36" s="7" t="s">
        <v>62</v>
      </c>
      <c r="D36" s="6">
        <v>1528.1293705578087</v>
      </c>
      <c r="E36" s="6">
        <v>1819.5221445937068</v>
      </c>
      <c r="F36" s="6">
        <v>1252.088646196607</v>
      </c>
      <c r="G36" s="6">
        <v>2095.5628689549085</v>
      </c>
      <c r="J36" s="7" t="s">
        <v>163</v>
      </c>
      <c r="K36" s="6">
        <v>4644.4821749197381</v>
      </c>
      <c r="L36" s="6">
        <v>4972.487522049958</v>
      </c>
      <c r="M36" s="6">
        <v>4380.0789301540553</v>
      </c>
      <c r="N36" s="6">
        <v>5236.8907668156407</v>
      </c>
    </row>
    <row r="37" spans="3:14" x14ac:dyDescent="0.35">
      <c r="C37" s="7" t="s">
        <v>63</v>
      </c>
      <c r="D37" s="6">
        <v>1637.9758024009036</v>
      </c>
      <c r="E37" s="6">
        <v>1909.7009652758618</v>
      </c>
      <c r="F37" s="6">
        <v>1355.3967571337707</v>
      </c>
      <c r="G37" s="6">
        <v>2192.2800105429947</v>
      </c>
      <c r="J37" s="7" t="s">
        <v>164</v>
      </c>
      <c r="K37" s="6">
        <v>4943.7805208229674</v>
      </c>
      <c r="L37" s="6">
        <v>5294.3255397830908</v>
      </c>
      <c r="M37" s="6">
        <v>4686.2075538292829</v>
      </c>
      <c r="N37" s="6">
        <v>5551.8985067767753</v>
      </c>
    </row>
    <row r="38" spans="3:14" x14ac:dyDescent="0.35">
      <c r="C38" s="7" t="s">
        <v>64</v>
      </c>
      <c r="D38" s="6">
        <v>1619.0869135120161</v>
      </c>
      <c r="E38" s="6">
        <v>1890.8120763869742</v>
      </c>
      <c r="F38" s="6">
        <v>1336.507868244883</v>
      </c>
      <c r="G38" s="6">
        <v>2173.3911216541073</v>
      </c>
      <c r="J38" s="7" t="s">
        <v>165</v>
      </c>
      <c r="K38" s="6">
        <v>5263.7805208229684</v>
      </c>
      <c r="L38" s="6">
        <v>5614.3255397830917</v>
      </c>
      <c r="M38" s="6">
        <v>5006.2075538292838</v>
      </c>
      <c r="N38" s="6">
        <v>5871.8985067767762</v>
      </c>
    </row>
    <row r="39" spans="3:14" x14ac:dyDescent="0.35">
      <c r="C39" s="7" t="s">
        <v>65</v>
      </c>
      <c r="D39" s="6">
        <v>1999.0869135120161</v>
      </c>
      <c r="E39" s="6">
        <v>2270.8120763869742</v>
      </c>
      <c r="F39" s="6">
        <v>1716.507868244883</v>
      </c>
      <c r="G39" s="6">
        <v>2553.3911216541073</v>
      </c>
      <c r="J39" s="7" t="s">
        <v>166</v>
      </c>
      <c r="K39" s="6">
        <v>5241.2805208229674</v>
      </c>
      <c r="L39" s="6">
        <v>5591.8255397830908</v>
      </c>
      <c r="M39" s="6">
        <v>4983.7075538292829</v>
      </c>
      <c r="N39" s="6">
        <v>5849.3985067767753</v>
      </c>
    </row>
    <row r="40" spans="3:14" x14ac:dyDescent="0.35">
      <c r="C40" s="7" t="s">
        <v>66</v>
      </c>
      <c r="D40" s="6">
        <v>1927.9758024009043</v>
      </c>
      <c r="E40" s="6">
        <v>2199.7009652758625</v>
      </c>
      <c r="F40" s="6">
        <v>1645.3967571337712</v>
      </c>
      <c r="G40" s="6">
        <v>2482.2800105429956</v>
      </c>
      <c r="J40" s="7" t="s">
        <v>167</v>
      </c>
      <c r="K40" s="6">
        <v>4902.5305208229684</v>
      </c>
      <c r="L40" s="6">
        <v>5253.0755397830917</v>
      </c>
      <c r="M40" s="6">
        <v>4644.9575538292838</v>
      </c>
      <c r="N40" s="6">
        <v>5510.6485067767762</v>
      </c>
    </row>
    <row r="41" spans="3:14" x14ac:dyDescent="0.35">
      <c r="C41" s="7" t="s">
        <v>67</v>
      </c>
      <c r="D41" s="6">
        <v>1936.8646912897939</v>
      </c>
      <c r="E41" s="6">
        <v>2208.5898541647521</v>
      </c>
      <c r="F41" s="6">
        <v>1654.285646022661</v>
      </c>
      <c r="G41" s="6">
        <v>2491.1688994318852</v>
      </c>
      <c r="J41" s="7" t="s">
        <v>168</v>
      </c>
      <c r="K41" s="6">
        <v>4565.0305208229684</v>
      </c>
      <c r="L41" s="6">
        <v>4915.5755397830917</v>
      </c>
      <c r="M41" s="6">
        <v>4307.4575538292838</v>
      </c>
      <c r="N41" s="6">
        <v>5173.1485067767762</v>
      </c>
    </row>
    <row r="42" spans="3:14" x14ac:dyDescent="0.35">
      <c r="C42" s="7" t="s">
        <v>68</v>
      </c>
      <c r="D42" s="6">
        <v>2241.2649729495029</v>
      </c>
      <c r="E42" s="6">
        <v>2525.3259361414061</v>
      </c>
      <c r="F42" s="6">
        <v>1962.8107204269324</v>
      </c>
      <c r="G42" s="6">
        <v>2803.7801886639763</v>
      </c>
      <c r="J42" s="7" t="s">
        <v>169</v>
      </c>
      <c r="K42" s="6">
        <v>4267.5305208229674</v>
      </c>
      <c r="L42" s="6">
        <v>4618.0755397830908</v>
      </c>
      <c r="M42" s="6">
        <v>4009.9575538292829</v>
      </c>
      <c r="N42" s="6">
        <v>4875.6485067767753</v>
      </c>
    </row>
    <row r="43" spans="3:14" x14ac:dyDescent="0.35">
      <c r="C43" s="7" t="s">
        <v>69</v>
      </c>
      <c r="D43" s="6">
        <v>2561.2649729495029</v>
      </c>
      <c r="E43" s="6">
        <v>2845.3259361414061</v>
      </c>
      <c r="F43" s="6">
        <v>2282.8107204269327</v>
      </c>
      <c r="G43" s="6">
        <v>3123.7801886639763</v>
      </c>
      <c r="J43" s="7" t="s">
        <v>170</v>
      </c>
      <c r="K43" s="6">
        <v>4576.2805208229684</v>
      </c>
      <c r="L43" s="6">
        <v>4926.8255397830917</v>
      </c>
      <c r="M43" s="6">
        <v>4318.7075538292838</v>
      </c>
      <c r="N43" s="6">
        <v>5184.3985067767762</v>
      </c>
    </row>
    <row r="44" spans="3:14" x14ac:dyDescent="0.35">
      <c r="C44" s="7" t="s">
        <v>70</v>
      </c>
      <c r="D44" s="6">
        <v>2538.7649729495024</v>
      </c>
      <c r="E44" s="6">
        <v>2822.8259361414057</v>
      </c>
      <c r="F44" s="6">
        <v>2260.3107204269322</v>
      </c>
      <c r="G44" s="6">
        <v>3101.2801886639759</v>
      </c>
      <c r="J44" s="7" t="s">
        <v>171</v>
      </c>
      <c r="K44" s="6">
        <v>4677.4251665251459</v>
      </c>
      <c r="L44" s="6">
        <v>5025.7061466061632</v>
      </c>
      <c r="M44" s="6">
        <v>4419.1773308723086</v>
      </c>
      <c r="N44" s="6">
        <v>5283.9539822590004</v>
      </c>
    </row>
    <row r="45" spans="3:14" x14ac:dyDescent="0.35">
      <c r="C45" s="7" t="s">
        <v>71</v>
      </c>
      <c r="D45" s="6">
        <v>2200.0149729495033</v>
      </c>
      <c r="E45" s="6">
        <v>2484.0759361414066</v>
      </c>
      <c r="F45" s="6">
        <v>1921.5607204269329</v>
      </c>
      <c r="G45" s="6">
        <v>2762.5301886639772</v>
      </c>
      <c r="J45" s="7" t="s">
        <v>172</v>
      </c>
      <c r="K45" s="6">
        <v>4658.5362776362581</v>
      </c>
      <c r="L45" s="6">
        <v>5006.8172577172754</v>
      </c>
      <c r="M45" s="6">
        <v>4400.2884419834209</v>
      </c>
      <c r="N45" s="6">
        <v>5265.0650933701127</v>
      </c>
    </row>
    <row r="46" spans="3:14" x14ac:dyDescent="0.35">
      <c r="C46" s="7" t="s">
        <v>72</v>
      </c>
      <c r="D46" s="6">
        <v>1862.5149729495029</v>
      </c>
      <c r="E46" s="6">
        <v>2146.5759361414061</v>
      </c>
      <c r="F46" s="6">
        <v>1584.0607204269324</v>
      </c>
      <c r="G46" s="6">
        <v>2425.0301886639768</v>
      </c>
      <c r="J46" s="7" t="s">
        <v>173</v>
      </c>
      <c r="K46" s="6">
        <v>5038.5362776362581</v>
      </c>
      <c r="L46" s="6">
        <v>5386.8172577172754</v>
      </c>
      <c r="M46" s="6">
        <v>4780.2884419834209</v>
      </c>
      <c r="N46" s="6">
        <v>5645.0650933701127</v>
      </c>
    </row>
    <row r="47" spans="3:14" x14ac:dyDescent="0.35">
      <c r="C47" s="7" t="s">
        <v>73</v>
      </c>
      <c r="D47" s="6">
        <v>1565.0149729495029</v>
      </c>
      <c r="E47" s="6">
        <v>1849.0759361414061</v>
      </c>
      <c r="F47" s="6">
        <v>1286.5607204269324</v>
      </c>
      <c r="G47" s="6">
        <v>2127.5301886639768</v>
      </c>
      <c r="J47" s="7" t="s">
        <v>174</v>
      </c>
      <c r="K47" s="6">
        <v>4967.4251665251468</v>
      </c>
      <c r="L47" s="6">
        <v>5315.7061466061641</v>
      </c>
      <c r="M47" s="6">
        <v>4709.1773308723095</v>
      </c>
      <c r="N47" s="6">
        <v>5573.9539822590014</v>
      </c>
    </row>
    <row r="48" spans="3:14" x14ac:dyDescent="0.35">
      <c r="C48" s="7" t="s">
        <v>74</v>
      </c>
      <c r="D48" s="6">
        <v>1873.7649729495029</v>
      </c>
      <c r="E48" s="6">
        <v>2157.8259361414061</v>
      </c>
      <c r="F48" s="6">
        <v>1595.3107204269324</v>
      </c>
      <c r="G48" s="6">
        <v>2436.2801886639763</v>
      </c>
      <c r="J48" s="7" t="s">
        <v>175</v>
      </c>
      <c r="K48" s="6">
        <v>4976.3140554140373</v>
      </c>
      <c r="L48" s="6">
        <v>5324.5950354950546</v>
      </c>
      <c r="M48" s="6">
        <v>4718.0662197612</v>
      </c>
      <c r="N48" s="6">
        <v>5582.8428711478919</v>
      </c>
    </row>
    <row r="49" spans="3:14" x14ac:dyDescent="0.35">
      <c r="C49" s="7" t="s">
        <v>75</v>
      </c>
      <c r="D49" s="6">
        <v>1982.888720220255</v>
      </c>
      <c r="E49" s="6">
        <v>2248.727441395904</v>
      </c>
      <c r="F49" s="6">
        <v>1698.3127989863297</v>
      </c>
      <c r="G49" s="6">
        <v>2533.3033626298293</v>
      </c>
      <c r="J49" s="7" t="s">
        <v>176</v>
      </c>
      <c r="K49" s="6">
        <v>5275.5175230696923</v>
      </c>
      <c r="L49" s="6">
        <v>5646.5279314757599</v>
      </c>
      <c r="M49" s="6">
        <v>5023.9335662188796</v>
      </c>
      <c r="N49" s="6">
        <v>5898.1118883265726</v>
      </c>
    </row>
    <row r="50" spans="3:14" x14ac:dyDescent="0.35">
      <c r="C50" s="7" t="s">
        <v>76</v>
      </c>
      <c r="D50" s="6">
        <v>1963.9998313313677</v>
      </c>
      <c r="E50" s="6">
        <v>2229.8385525070166</v>
      </c>
      <c r="F50" s="6">
        <v>1679.4239100974423</v>
      </c>
      <c r="G50" s="6">
        <v>2514.414473740942</v>
      </c>
      <c r="J50" s="7" t="s">
        <v>177</v>
      </c>
      <c r="K50" s="6">
        <v>5595.5175230696923</v>
      </c>
      <c r="L50" s="6">
        <v>5966.5279314757599</v>
      </c>
      <c r="M50" s="6">
        <v>5343.9335662188796</v>
      </c>
      <c r="N50" s="6">
        <v>6218.1118883265726</v>
      </c>
    </row>
    <row r="51" spans="3:14" x14ac:dyDescent="0.35">
      <c r="C51" s="7" t="s">
        <v>77</v>
      </c>
      <c r="D51" s="6">
        <v>2343.9998313313677</v>
      </c>
      <c r="E51" s="6">
        <v>2609.8385525070166</v>
      </c>
      <c r="F51" s="6">
        <v>2059.4239100974423</v>
      </c>
      <c r="G51" s="6">
        <v>2894.414473740942</v>
      </c>
      <c r="J51" s="7" t="s">
        <v>178</v>
      </c>
      <c r="K51" s="6">
        <v>5573.0175230696923</v>
      </c>
      <c r="L51" s="6">
        <v>5944.0279314757599</v>
      </c>
      <c r="M51" s="6">
        <v>5321.4335662188796</v>
      </c>
      <c r="N51" s="6">
        <v>6195.6118883265726</v>
      </c>
    </row>
    <row r="52" spans="3:14" x14ac:dyDescent="0.35">
      <c r="C52" s="7" t="s">
        <v>78</v>
      </c>
      <c r="D52" s="6">
        <v>2272.8887202202554</v>
      </c>
      <c r="E52" s="6">
        <v>2538.7274413959044</v>
      </c>
      <c r="F52" s="6">
        <v>1988.3127989863301</v>
      </c>
      <c r="G52" s="6">
        <v>2823.3033626298297</v>
      </c>
      <c r="J52" s="7" t="s">
        <v>179</v>
      </c>
      <c r="K52" s="6">
        <v>5234.2675230696932</v>
      </c>
      <c r="L52" s="6">
        <v>5605.2779314757609</v>
      </c>
      <c r="M52" s="6">
        <v>4982.6835662188805</v>
      </c>
      <c r="N52" s="6">
        <v>5856.8618883265735</v>
      </c>
    </row>
    <row r="53" spans="3:14" x14ac:dyDescent="0.35">
      <c r="C53" s="7" t="s">
        <v>79</v>
      </c>
      <c r="D53" s="6">
        <v>2281.7776091091455</v>
      </c>
      <c r="E53" s="6">
        <v>2547.6163302847945</v>
      </c>
      <c r="F53" s="6">
        <v>1997.2016878752202</v>
      </c>
      <c r="G53" s="6">
        <v>2832.1922515187198</v>
      </c>
      <c r="J53" s="7" t="s">
        <v>180</v>
      </c>
      <c r="K53" s="6">
        <v>4896.7675230696932</v>
      </c>
      <c r="L53" s="6">
        <v>5267.7779314757609</v>
      </c>
      <c r="M53" s="6">
        <v>4645.1835662188805</v>
      </c>
      <c r="N53" s="6">
        <v>5519.3618883265735</v>
      </c>
    </row>
    <row r="54" spans="3:14" x14ac:dyDescent="0.35">
      <c r="C54" s="7" t="s">
        <v>80</v>
      </c>
      <c r="D54" s="6">
        <v>2585.1035734756442</v>
      </c>
      <c r="E54" s="6">
        <v>2865.4267295546588</v>
      </c>
      <c r="F54" s="6">
        <v>2305.4080069018069</v>
      </c>
      <c r="G54" s="6">
        <v>3145.1222961284961</v>
      </c>
      <c r="J54" s="7" t="s">
        <v>181</v>
      </c>
      <c r="K54" s="6">
        <v>4599.2675230696923</v>
      </c>
      <c r="L54" s="6">
        <v>4970.2779314757599</v>
      </c>
      <c r="M54" s="6">
        <v>4347.6835662188796</v>
      </c>
      <c r="N54" s="6">
        <v>5221.8618883265726</v>
      </c>
    </row>
    <row r="55" spans="3:14" x14ac:dyDescent="0.35">
      <c r="C55" s="7" t="s">
        <v>81</v>
      </c>
      <c r="D55" s="6">
        <v>2905.1035734756442</v>
      </c>
      <c r="E55" s="6">
        <v>3185.4267295546588</v>
      </c>
      <c r="F55" s="6">
        <v>2625.4080069018069</v>
      </c>
      <c r="G55" s="6">
        <v>3465.1222961284961</v>
      </c>
      <c r="J55" s="7" t="s">
        <v>182</v>
      </c>
      <c r="K55" s="6">
        <v>4908.0175230696923</v>
      </c>
      <c r="L55" s="6">
        <v>5279.0279314757599</v>
      </c>
      <c r="M55" s="6">
        <v>4656.4335662188796</v>
      </c>
      <c r="N55" s="6">
        <v>5530.6118883265726</v>
      </c>
    </row>
    <row r="56" spans="3:14" x14ac:dyDescent="0.35">
      <c r="C56" s="7" t="s">
        <v>82</v>
      </c>
      <c r="D56" s="6">
        <v>2882.6035734756438</v>
      </c>
      <c r="E56" s="6">
        <v>3162.9267295546583</v>
      </c>
      <c r="F56" s="6">
        <v>2602.9080069018064</v>
      </c>
      <c r="G56" s="6">
        <v>3442.6222961284957</v>
      </c>
    </row>
    <row r="57" spans="3:14" x14ac:dyDescent="0.35">
      <c r="C57" s="7" t="s">
        <v>83</v>
      </c>
      <c r="D57" s="6">
        <v>2543.8535734756447</v>
      </c>
      <c r="E57" s="6">
        <v>2824.1767295546592</v>
      </c>
      <c r="F57" s="6">
        <v>2264.1580069018073</v>
      </c>
      <c r="G57" s="6">
        <v>3103.8722961284966</v>
      </c>
    </row>
    <row r="58" spans="3:14" x14ac:dyDescent="0.35">
      <c r="C58" s="7" t="s">
        <v>84</v>
      </c>
      <c r="D58" s="6">
        <v>2206.3535734756438</v>
      </c>
      <c r="E58" s="6">
        <v>2486.6767295546583</v>
      </c>
      <c r="F58" s="6">
        <v>1926.6580069018062</v>
      </c>
      <c r="G58" s="6">
        <v>2766.3722961284957</v>
      </c>
    </row>
    <row r="59" spans="3:14" x14ac:dyDescent="0.35">
      <c r="C59" s="7" t="s">
        <v>85</v>
      </c>
      <c r="D59" s="6">
        <v>1908.8535734756442</v>
      </c>
      <c r="E59" s="6">
        <v>2189.1767295546588</v>
      </c>
      <c r="F59" s="6">
        <v>1629.1580069018066</v>
      </c>
      <c r="G59" s="6">
        <v>2468.8722961284961</v>
      </c>
    </row>
    <row r="60" spans="3:14" x14ac:dyDescent="0.35">
      <c r="C60" s="7" t="s">
        <v>86</v>
      </c>
      <c r="D60" s="6">
        <v>2217.6035734756442</v>
      </c>
      <c r="E60" s="6">
        <v>2497.9267295546588</v>
      </c>
      <c r="F60" s="6">
        <v>1937.9080069018066</v>
      </c>
      <c r="G60" s="6">
        <v>2777.6222961284961</v>
      </c>
    </row>
    <row r="61" spans="3:14" x14ac:dyDescent="0.35">
      <c r="C61" s="7" t="s">
        <v>87</v>
      </c>
      <c r="D61" s="6">
        <v>2325.8540818503593</v>
      </c>
      <c r="E61" s="6">
        <v>2589.7014737051936</v>
      </c>
      <c r="F61" s="6">
        <v>2040.5984212996593</v>
      </c>
      <c r="G61" s="6">
        <v>2874.9571342558934</v>
      </c>
    </row>
    <row r="62" spans="3:14" x14ac:dyDescent="0.35">
      <c r="C62" s="7" t="s">
        <v>88</v>
      </c>
      <c r="D62" s="6">
        <v>2306.965192961472</v>
      </c>
      <c r="E62" s="6">
        <v>2570.8125848163063</v>
      </c>
      <c r="F62" s="6">
        <v>2021.709532410772</v>
      </c>
      <c r="G62" s="6">
        <v>2856.0682453670061</v>
      </c>
    </row>
    <row r="63" spans="3:14" x14ac:dyDescent="0.35">
      <c r="C63" s="7" t="s">
        <v>89</v>
      </c>
      <c r="D63" s="6">
        <v>2686.9651929614715</v>
      </c>
      <c r="E63" s="6">
        <v>2950.8125848163058</v>
      </c>
      <c r="F63" s="6">
        <v>2401.7095324107718</v>
      </c>
      <c r="G63" s="6">
        <v>3236.0682453670056</v>
      </c>
    </row>
    <row r="64" spans="3:14" x14ac:dyDescent="0.35">
      <c r="C64" s="7" t="s">
        <v>90</v>
      </c>
      <c r="D64" s="6">
        <v>2615.8540818503598</v>
      </c>
      <c r="E64" s="6">
        <v>2879.7014737051941</v>
      </c>
      <c r="F64" s="6">
        <v>2330.59842129966</v>
      </c>
      <c r="G64" s="6">
        <v>3164.9571342558938</v>
      </c>
    </row>
    <row r="65" spans="3:7" x14ac:dyDescent="0.35">
      <c r="C65" s="7" t="s">
        <v>91</v>
      </c>
      <c r="D65" s="6">
        <v>2624.7429707392498</v>
      </c>
      <c r="E65" s="6">
        <v>2888.5903625940841</v>
      </c>
      <c r="F65" s="6">
        <v>2339.4873101885501</v>
      </c>
      <c r="G65" s="6">
        <v>3173.8460231447839</v>
      </c>
    </row>
    <row r="66" spans="3:7" x14ac:dyDescent="0.35">
      <c r="C66" s="7" t="s">
        <v>92</v>
      </c>
      <c r="D66" s="6">
        <v>2927.0732704453412</v>
      </c>
      <c r="E66" s="6">
        <v>3207.3964265243558</v>
      </c>
      <c r="F66" s="6">
        <v>2647.3777038715039</v>
      </c>
      <c r="G66" s="6">
        <v>3487.0919930981931</v>
      </c>
    </row>
    <row r="67" spans="3:7" x14ac:dyDescent="0.35">
      <c r="C67" s="7" t="s">
        <v>93</v>
      </c>
      <c r="D67" s="6">
        <v>3247.0732704453412</v>
      </c>
      <c r="E67" s="6">
        <v>3527.3964265243558</v>
      </c>
      <c r="F67" s="6">
        <v>2967.3777038715039</v>
      </c>
      <c r="G67" s="6">
        <v>3807.0919930981931</v>
      </c>
    </row>
    <row r="68" spans="3:7" x14ac:dyDescent="0.35">
      <c r="C68" s="7" t="s">
        <v>94</v>
      </c>
      <c r="D68" s="6">
        <v>3224.5732704453408</v>
      </c>
      <c r="E68" s="6">
        <v>3504.8964265243553</v>
      </c>
      <c r="F68" s="6">
        <v>2944.8777038715034</v>
      </c>
      <c r="G68" s="6">
        <v>3784.5919930981927</v>
      </c>
    </row>
    <row r="69" spans="3:7" x14ac:dyDescent="0.35">
      <c r="C69" s="7" t="s">
        <v>95</v>
      </c>
      <c r="D69" s="6">
        <v>2885.8232704453412</v>
      </c>
      <c r="E69" s="6">
        <v>3166.1464265243558</v>
      </c>
      <c r="F69" s="6">
        <v>2606.1277038715039</v>
      </c>
      <c r="G69" s="6">
        <v>3445.8419930981931</v>
      </c>
    </row>
    <row r="70" spans="3:7" x14ac:dyDescent="0.35">
      <c r="C70" s="7" t="s">
        <v>96</v>
      </c>
      <c r="D70" s="6">
        <v>2548.3232704453408</v>
      </c>
      <c r="E70" s="6">
        <v>2828.6464265243553</v>
      </c>
      <c r="F70" s="6">
        <v>2268.6277038715034</v>
      </c>
      <c r="G70" s="6">
        <v>3108.3419930981927</v>
      </c>
    </row>
    <row r="71" spans="3:7" x14ac:dyDescent="0.35">
      <c r="C71" s="7" t="s">
        <v>97</v>
      </c>
      <c r="D71" s="6">
        <v>2250.8232704453412</v>
      </c>
      <c r="E71" s="6">
        <v>2531.1464265243558</v>
      </c>
      <c r="F71" s="6">
        <v>1971.1277038715036</v>
      </c>
      <c r="G71" s="6">
        <v>2810.8419930981931</v>
      </c>
    </row>
    <row r="72" spans="3:7" x14ac:dyDescent="0.35">
      <c r="C72" s="7" t="s">
        <v>98</v>
      </c>
      <c r="D72" s="6">
        <v>2559.5732704453412</v>
      </c>
      <c r="E72" s="6">
        <v>2839.8964265243558</v>
      </c>
      <c r="F72" s="6">
        <v>2279.8777038715039</v>
      </c>
      <c r="G72" s="6">
        <v>3119.5919930981931</v>
      </c>
    </row>
    <row r="73" spans="3:7" x14ac:dyDescent="0.35">
      <c r="C73" s="7" t="s">
        <v>99</v>
      </c>
      <c r="D73" s="6">
        <v>2666.828114159649</v>
      </c>
      <c r="E73" s="6">
        <v>2932.6668353352979</v>
      </c>
      <c r="F73" s="6">
        <v>2382.2521929257236</v>
      </c>
      <c r="G73" s="6">
        <v>3217.2427565692233</v>
      </c>
    </row>
    <row r="74" spans="3:7" x14ac:dyDescent="0.35">
      <c r="C74" s="7" t="s">
        <v>100</v>
      </c>
      <c r="D74" s="6">
        <v>2647.9392252707612</v>
      </c>
      <c r="E74" s="6">
        <v>2913.7779464464102</v>
      </c>
      <c r="F74" s="6">
        <v>2363.3633040368359</v>
      </c>
      <c r="G74" s="6">
        <v>3198.3538676803355</v>
      </c>
    </row>
    <row r="75" spans="3:7" x14ac:dyDescent="0.35">
      <c r="C75" s="7" t="s">
        <v>101</v>
      </c>
      <c r="D75" s="6">
        <v>3027.9392252707612</v>
      </c>
      <c r="E75" s="6">
        <v>3293.7779464464102</v>
      </c>
      <c r="F75" s="6">
        <v>2743.3633040368359</v>
      </c>
      <c r="G75" s="6">
        <v>3578.3538676803355</v>
      </c>
    </row>
    <row r="76" spans="3:7" x14ac:dyDescent="0.35">
      <c r="C76" s="7" t="s">
        <v>102</v>
      </c>
      <c r="D76" s="6">
        <v>2956.8281141596494</v>
      </c>
      <c r="E76" s="6">
        <v>3222.6668353352984</v>
      </c>
      <c r="F76" s="6">
        <v>2672.2521929257241</v>
      </c>
      <c r="G76" s="6">
        <v>3507.2427565692237</v>
      </c>
    </row>
    <row r="77" spans="3:7" x14ac:dyDescent="0.35">
      <c r="C77" s="7" t="s">
        <v>103</v>
      </c>
      <c r="D77" s="6">
        <v>2965.7170030485395</v>
      </c>
      <c r="E77" s="6">
        <v>3231.5557242241885</v>
      </c>
      <c r="F77" s="6">
        <v>2681.1410818146142</v>
      </c>
      <c r="G77" s="6">
        <v>3516.1316454581138</v>
      </c>
    </row>
    <row r="78" spans="3:7" x14ac:dyDescent="0.35">
      <c r="C78" s="7" t="s">
        <v>104</v>
      </c>
      <c r="D78" s="6">
        <v>3267.1740638585939</v>
      </c>
      <c r="E78" s="6">
        <v>3551.2350270504971</v>
      </c>
      <c r="F78" s="6">
        <v>2988.7198113360232</v>
      </c>
      <c r="G78" s="6">
        <v>3829.6892795730678</v>
      </c>
    </row>
    <row r="79" spans="3:7" x14ac:dyDescent="0.35">
      <c r="C79" s="7" t="s">
        <v>105</v>
      </c>
      <c r="D79" s="6">
        <v>3587.1740638585934</v>
      </c>
      <c r="E79" s="6">
        <v>3871.2350270504967</v>
      </c>
      <c r="F79" s="6">
        <v>3308.7198113360232</v>
      </c>
      <c r="G79" s="6">
        <v>4149.6892795730673</v>
      </c>
    </row>
    <row r="80" spans="3:7" x14ac:dyDescent="0.35">
      <c r="C80" s="7" t="s">
        <v>106</v>
      </c>
      <c r="D80" s="6">
        <v>3564.6740638585934</v>
      </c>
      <c r="E80" s="6">
        <v>3848.7350270504967</v>
      </c>
      <c r="F80" s="6">
        <v>3286.2198113360232</v>
      </c>
      <c r="G80" s="6">
        <v>4127.1892795730673</v>
      </c>
    </row>
    <row r="81" spans="3:7" x14ac:dyDescent="0.35">
      <c r="C81" s="7" t="s">
        <v>107</v>
      </c>
      <c r="D81" s="6">
        <v>3225.9240638585939</v>
      </c>
      <c r="E81" s="6">
        <v>3509.9850270504971</v>
      </c>
      <c r="F81" s="6">
        <v>2947.4698113360232</v>
      </c>
      <c r="G81" s="6">
        <v>3788.4392795730678</v>
      </c>
    </row>
    <row r="82" spans="3:7" x14ac:dyDescent="0.35">
      <c r="C82" s="7" t="s">
        <v>108</v>
      </c>
      <c r="D82" s="6">
        <v>2888.4240638585934</v>
      </c>
      <c r="E82" s="6">
        <v>3172.4850270504967</v>
      </c>
      <c r="F82" s="6">
        <v>2609.9698113360228</v>
      </c>
      <c r="G82" s="6">
        <v>3450.9392795730673</v>
      </c>
    </row>
    <row r="83" spans="3:7" x14ac:dyDescent="0.35">
      <c r="C83" s="7" t="s">
        <v>109</v>
      </c>
      <c r="D83" s="6">
        <v>2590.9240638585939</v>
      </c>
      <c r="E83" s="6">
        <v>2874.9850270504971</v>
      </c>
      <c r="F83" s="6">
        <v>2312.4698113360237</v>
      </c>
      <c r="G83" s="6">
        <v>3153.4392795730673</v>
      </c>
    </row>
    <row r="84" spans="3:7" x14ac:dyDescent="0.35">
      <c r="C84" s="7" t="s">
        <v>110</v>
      </c>
      <c r="D84" s="6">
        <v>2899.6740638585934</v>
      </c>
      <c r="E84" s="6">
        <v>3183.7350270504967</v>
      </c>
      <c r="F84" s="6">
        <v>2621.2198113360228</v>
      </c>
      <c r="G84" s="6">
        <v>3462.1892795730673</v>
      </c>
    </row>
    <row r="85" spans="3:7" x14ac:dyDescent="0.35">
      <c r="C85" s="7" t="s">
        <v>111</v>
      </c>
      <c r="D85" s="6">
        <v>3005.8545902796909</v>
      </c>
      <c r="E85" s="6">
        <v>3277.5797531546491</v>
      </c>
      <c r="F85" s="6">
        <v>2723.2755450125578</v>
      </c>
      <c r="G85" s="6">
        <v>3560.1587984217822</v>
      </c>
    </row>
    <row r="86" spans="3:7" x14ac:dyDescent="0.35">
      <c r="C86" s="7" t="s">
        <v>112</v>
      </c>
      <c r="D86" s="6">
        <v>2986.9657013908036</v>
      </c>
      <c r="E86" s="6">
        <v>3258.6908642657618</v>
      </c>
      <c r="F86" s="6">
        <v>2704.3866561236705</v>
      </c>
      <c r="G86" s="6">
        <v>3541.2699095328949</v>
      </c>
    </row>
    <row r="87" spans="3:7" x14ac:dyDescent="0.35">
      <c r="C87" s="7" t="s">
        <v>113</v>
      </c>
      <c r="D87" s="6">
        <v>3366.9657013908036</v>
      </c>
      <c r="E87" s="6">
        <v>3638.6908642657618</v>
      </c>
      <c r="F87" s="6">
        <v>3084.3866561236705</v>
      </c>
      <c r="G87" s="6">
        <v>3921.2699095328949</v>
      </c>
    </row>
    <row r="88" spans="3:7" x14ac:dyDescent="0.35">
      <c r="C88" s="7" t="s">
        <v>114</v>
      </c>
      <c r="D88" s="6">
        <v>3295.8545902796918</v>
      </c>
      <c r="E88" s="6">
        <v>3567.57975315465</v>
      </c>
      <c r="F88" s="6">
        <v>3013.2755450125587</v>
      </c>
      <c r="G88" s="6">
        <v>3850.1587984217831</v>
      </c>
    </row>
    <row r="89" spans="3:7" x14ac:dyDescent="0.35">
      <c r="C89" s="7" t="s">
        <v>115</v>
      </c>
      <c r="D89" s="6">
        <v>3304.7434791685819</v>
      </c>
      <c r="E89" s="6">
        <v>3576.4686420435401</v>
      </c>
      <c r="F89" s="6">
        <v>3022.1644339014488</v>
      </c>
      <c r="G89" s="6">
        <v>3859.0476873106732</v>
      </c>
    </row>
    <row r="90" spans="3:7" x14ac:dyDescent="0.35">
      <c r="C90" s="7" t="s">
        <v>116</v>
      </c>
      <c r="D90" s="6">
        <v>3605.4778554062932</v>
      </c>
      <c r="E90" s="6">
        <v>3896.8706294421909</v>
      </c>
      <c r="F90" s="6">
        <v>3329.4371310450911</v>
      </c>
      <c r="G90" s="6">
        <v>4172.9113538033926</v>
      </c>
    </row>
    <row r="91" spans="3:7" x14ac:dyDescent="0.35">
      <c r="C91" s="7" t="s">
        <v>117</v>
      </c>
      <c r="D91" s="6">
        <v>3925.4778554062932</v>
      </c>
      <c r="E91" s="6">
        <v>4216.8706294421909</v>
      </c>
      <c r="F91" s="6">
        <v>3649.4371310450915</v>
      </c>
      <c r="G91" s="6">
        <v>4492.9113538033926</v>
      </c>
    </row>
    <row r="92" spans="3:7" x14ac:dyDescent="0.35">
      <c r="C92" s="7" t="s">
        <v>118</v>
      </c>
      <c r="D92" s="6">
        <v>3902.9778554062932</v>
      </c>
      <c r="E92" s="6">
        <v>4194.3706294421909</v>
      </c>
      <c r="F92" s="6">
        <v>3626.9371310450915</v>
      </c>
      <c r="G92" s="6">
        <v>4470.4113538033926</v>
      </c>
    </row>
    <row r="93" spans="3:7" x14ac:dyDescent="0.35">
      <c r="C93" s="7" t="s">
        <v>119</v>
      </c>
      <c r="D93" s="6">
        <v>3564.2278554062937</v>
      </c>
      <c r="E93" s="6">
        <v>3855.6206294421913</v>
      </c>
      <c r="F93" s="6">
        <v>3288.1871310450915</v>
      </c>
      <c r="G93" s="6">
        <v>4131.6613538033935</v>
      </c>
    </row>
    <row r="94" spans="3:7" x14ac:dyDescent="0.35">
      <c r="C94" s="7" t="s">
        <v>120</v>
      </c>
      <c r="D94" s="6">
        <v>3226.7278554062932</v>
      </c>
      <c r="E94" s="6">
        <v>3518.1206294421909</v>
      </c>
      <c r="F94" s="6">
        <v>2950.6871310450911</v>
      </c>
      <c r="G94" s="6">
        <v>3794.161353803393</v>
      </c>
    </row>
    <row r="95" spans="3:7" x14ac:dyDescent="0.35">
      <c r="C95" s="7" t="s">
        <v>121</v>
      </c>
      <c r="D95" s="6">
        <v>2929.2278554062932</v>
      </c>
      <c r="E95" s="6">
        <v>3220.6206294421909</v>
      </c>
      <c r="F95" s="6">
        <v>2653.1871310450911</v>
      </c>
      <c r="G95" s="6">
        <v>3496.661353803393</v>
      </c>
    </row>
    <row r="96" spans="3:7" x14ac:dyDescent="0.35">
      <c r="C96" s="7" t="s">
        <v>122</v>
      </c>
      <c r="D96" s="6">
        <v>3237.9778554062932</v>
      </c>
      <c r="E96" s="6">
        <v>3529.3706294421909</v>
      </c>
      <c r="F96" s="6">
        <v>2961.9371310450915</v>
      </c>
      <c r="G96" s="6">
        <v>3805.4113538033926</v>
      </c>
    </row>
    <row r="97" spans="3:7" x14ac:dyDescent="0.35">
      <c r="C97" s="7" t="s">
        <v>123</v>
      </c>
      <c r="D97" s="6">
        <v>3343.0557363068419</v>
      </c>
      <c r="E97" s="6">
        <v>3624.3180010668921</v>
      </c>
      <c r="F97" s="6">
        <v>3063.6727387830811</v>
      </c>
      <c r="G97" s="6">
        <v>3903.7009985906529</v>
      </c>
    </row>
    <row r="98" spans="3:7" x14ac:dyDescent="0.35">
      <c r="C98" s="7" t="s">
        <v>124</v>
      </c>
      <c r="D98" s="6">
        <v>3324.1668474179546</v>
      </c>
      <c r="E98" s="6">
        <v>3605.4291121780047</v>
      </c>
      <c r="F98" s="6">
        <v>3044.7838498941937</v>
      </c>
      <c r="G98" s="6">
        <v>3884.8121097017656</v>
      </c>
    </row>
    <row r="99" spans="3:7" x14ac:dyDescent="0.35">
      <c r="C99" s="7" t="s">
        <v>125</v>
      </c>
      <c r="D99" s="6">
        <v>3704.1668474179546</v>
      </c>
      <c r="E99" s="6">
        <v>3985.4291121780047</v>
      </c>
      <c r="F99" s="6">
        <v>3424.7838498941937</v>
      </c>
      <c r="G99" s="6">
        <v>4264.8121097017656</v>
      </c>
    </row>
    <row r="100" spans="3:7" x14ac:dyDescent="0.35">
      <c r="C100" s="7" t="s">
        <v>126</v>
      </c>
      <c r="D100" s="6">
        <v>3633.0557363068428</v>
      </c>
      <c r="E100" s="6">
        <v>3914.318001066893</v>
      </c>
      <c r="F100" s="6">
        <v>3353.672738783082</v>
      </c>
      <c r="G100" s="6">
        <v>4193.7009985906543</v>
      </c>
    </row>
    <row r="101" spans="3:7" x14ac:dyDescent="0.35">
      <c r="C101" s="7" t="s">
        <v>127</v>
      </c>
      <c r="D101" s="6">
        <v>3641.9446251957324</v>
      </c>
      <c r="E101" s="6">
        <v>3923.2068899557826</v>
      </c>
      <c r="F101" s="6">
        <v>3362.5616276719716</v>
      </c>
      <c r="G101" s="6">
        <v>4202.5898874795439</v>
      </c>
    </row>
    <row r="102" spans="3:7" x14ac:dyDescent="0.35">
      <c r="C102" s="7" t="s">
        <v>128</v>
      </c>
      <c r="D102" s="6">
        <v>3942.115443997729</v>
      </c>
      <c r="E102" s="6">
        <v>4244.1724347901491</v>
      </c>
      <c r="F102" s="6">
        <v>3669.5352044202737</v>
      </c>
      <c r="G102" s="6">
        <v>4516.7526743676044</v>
      </c>
    </row>
    <row r="103" spans="3:7" x14ac:dyDescent="0.35">
      <c r="C103" s="7" t="s">
        <v>129</v>
      </c>
      <c r="D103" s="6">
        <v>4262.115443997729</v>
      </c>
      <c r="E103" s="6">
        <v>4564.1724347901491</v>
      </c>
      <c r="F103" s="6">
        <v>3989.5352044202732</v>
      </c>
      <c r="G103" s="6">
        <v>4836.7526743676044</v>
      </c>
    </row>
    <row r="104" spans="3:7" x14ac:dyDescent="0.35">
      <c r="C104" s="7" t="s">
        <v>130</v>
      </c>
      <c r="D104" s="6">
        <v>4239.615443997729</v>
      </c>
      <c r="E104" s="6">
        <v>4541.6724347901491</v>
      </c>
      <c r="F104" s="6">
        <v>3967.0352044202732</v>
      </c>
      <c r="G104" s="6">
        <v>4814.2526743676044</v>
      </c>
    </row>
    <row r="105" spans="3:7" x14ac:dyDescent="0.35">
      <c r="C105" s="7" t="s">
        <v>131</v>
      </c>
      <c r="D105" s="6">
        <v>3900.8654439977295</v>
      </c>
      <c r="E105" s="6">
        <v>4202.9224347901491</v>
      </c>
      <c r="F105" s="6">
        <v>3628.2852044202737</v>
      </c>
      <c r="G105" s="6">
        <v>4475.5026743676053</v>
      </c>
    </row>
    <row r="106" spans="3:7" x14ac:dyDescent="0.35">
      <c r="C106" s="7" t="s">
        <v>132</v>
      </c>
      <c r="D106" s="6">
        <v>3563.3654439977286</v>
      </c>
      <c r="E106" s="6">
        <v>3865.4224347901486</v>
      </c>
      <c r="F106" s="6">
        <v>3290.7852044202727</v>
      </c>
      <c r="G106" s="6">
        <v>4138.0026743676044</v>
      </c>
    </row>
    <row r="107" spans="3:7" x14ac:dyDescent="0.35">
      <c r="C107" s="7" t="s">
        <v>133</v>
      </c>
      <c r="D107" s="6">
        <v>3265.865443997729</v>
      </c>
      <c r="E107" s="6">
        <v>3567.9224347901491</v>
      </c>
      <c r="F107" s="6">
        <v>2993.2852044202732</v>
      </c>
      <c r="G107" s="6">
        <v>3840.5026743676049</v>
      </c>
    </row>
    <row r="108" spans="3:7" x14ac:dyDescent="0.35">
      <c r="C108" s="7" t="s">
        <v>134</v>
      </c>
      <c r="D108" s="6">
        <v>3574.615443997729</v>
      </c>
      <c r="E108" s="6">
        <v>3876.6724347901491</v>
      </c>
      <c r="F108" s="6">
        <v>3302.0352044202737</v>
      </c>
      <c r="G108" s="6">
        <v>4149.2526743676044</v>
      </c>
    </row>
    <row r="109" spans="3:7" x14ac:dyDescent="0.35">
      <c r="C109" s="7" t="s">
        <v>135</v>
      </c>
      <c r="D109" s="6">
        <v>3678.6090240315043</v>
      </c>
      <c r="E109" s="6">
        <v>3972.7041072816237</v>
      </c>
      <c r="F109" s="6">
        <v>3403.4507705491069</v>
      </c>
      <c r="G109" s="6">
        <v>4247.8623607640211</v>
      </c>
    </row>
    <row r="110" spans="3:7" x14ac:dyDescent="0.35">
      <c r="C110" s="7" t="s">
        <v>136</v>
      </c>
      <c r="D110" s="6">
        <v>3659.7201351426165</v>
      </c>
      <c r="E110" s="6">
        <v>3953.8152183927368</v>
      </c>
      <c r="F110" s="6">
        <v>3384.5618816602196</v>
      </c>
      <c r="G110" s="6">
        <v>4228.9734718751333</v>
      </c>
    </row>
    <row r="111" spans="3:7" x14ac:dyDescent="0.35">
      <c r="C111" s="7" t="s">
        <v>137</v>
      </c>
      <c r="D111" s="6">
        <v>4039.7201351426156</v>
      </c>
      <c r="E111" s="6">
        <v>4333.8152183927359</v>
      </c>
      <c r="F111" s="6">
        <v>3764.5618816602187</v>
      </c>
      <c r="G111" s="6">
        <v>4608.9734718751324</v>
      </c>
    </row>
    <row r="112" spans="3:7" x14ac:dyDescent="0.35">
      <c r="C112" s="7" t="s">
        <v>138</v>
      </c>
      <c r="D112" s="6">
        <v>3968.6090240315048</v>
      </c>
      <c r="E112" s="6">
        <v>4262.7041072816246</v>
      </c>
      <c r="F112" s="6">
        <v>3693.4507705491073</v>
      </c>
      <c r="G112" s="6">
        <v>4537.8623607640211</v>
      </c>
    </row>
    <row r="113" spans="3:7" x14ac:dyDescent="0.35">
      <c r="C113" s="7" t="s">
        <v>139</v>
      </c>
      <c r="D113" s="6">
        <v>3977.4979129203944</v>
      </c>
      <c r="E113" s="6">
        <v>4271.5929961705142</v>
      </c>
      <c r="F113" s="6">
        <v>3702.3396594379969</v>
      </c>
      <c r="G113" s="6">
        <v>4546.7512496529107</v>
      </c>
    </row>
  </sheetData>
  <mergeCells count="20">
    <mergeCell ref="B3:M3"/>
    <mergeCell ref="P3:S3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2'!$B$10:$B$10" display="Intervals: Training" xr:uid="{66306CC5-2290-4E21-B009-FD4EFDA3603F}"/>
    <hyperlink ref="D4" location="'LinReg_Intervals2'!$I$10:$I$10" display="Intervals: Validation" xr:uid="{80859270-EE1B-4836-BA77-253B77BFF120}"/>
    <hyperlink ref="F4" location="'LinReg_Intervals2'!$P$10:$P$10" display="Intervals: New" xr:uid="{D64CA965-198B-4989-9F5B-4D0B6E695BD7}"/>
    <hyperlink ref="H4" location="'LinReg_NewScore'!$B$10:$B$10" display="New: Prediction Details" xr:uid="{9C5829AF-5ABE-4325-8E14-C150050FBBF2}"/>
    <hyperlink ref="J4" location="'LinReg_Output2'!$B$10:$B$10" display="Inputs" xr:uid="{D4D756E4-843A-408B-86D9-8AC232EF9B91}"/>
    <hyperlink ref="L4" location="'LinReg_Output2'!$B$51:$B$51" display="Regression Summary" xr:uid="{64C20988-90E3-44B6-90AA-D86EC678200F}"/>
    <hyperlink ref="B5" location="'LinReg_Output2'!$B$60:$B$60" display="Predictor Screening" xr:uid="{C3D0F89C-0B07-4A3E-B0D1-665F146804DA}"/>
    <hyperlink ref="D5" location="'LinReg_Output2'!$B$81:$B$81" display="Coefficients" xr:uid="{3C5C437F-B303-4116-9AA9-4DAC09826F27}"/>
    <hyperlink ref="F5" location="'LinReg_Output2'!$B$99:$B$99" display="Variance-Covariance Matrix of Coefficients" xr:uid="{B04CFFDB-85D6-4F7B-98D9-A76563D44CEB}"/>
    <hyperlink ref="H5" location="'LinReg_Output2'!$B$117:$B$117" display="Multicollinearity Diagnostics" xr:uid="{B5AE61F9-7BCD-41DC-AE4D-69D17BF2E016}"/>
    <hyperlink ref="J5" location="'LinReg_ResidInfluence2'!$B$10:$B$10" display="Residuals" xr:uid="{520D8FFB-B62F-42C5-BA76-A0A988DCAE8A}"/>
    <hyperlink ref="L5" location="'LinReg_ResidInfluence2'!$B$115:$B$115" display="Influence Diagnostics" xr:uid="{A82068C3-E635-42E8-819E-6CA4C541BA33}"/>
    <hyperlink ref="B6" location="'LinReg_Stored2'!$B$10:$B$10" display="PMML Model" xr:uid="{9AC658B6-CAE9-4960-912F-D6770389D82D}"/>
    <hyperlink ref="D6" location="'LinReg_TrainingScore2'!$B$10:$B$10" display="Training: Prediction Summary" xr:uid="{694D56B1-B62F-4EBF-AD0D-75AD4DD76B35}"/>
    <hyperlink ref="F6" location="'LinReg_TrainingScore2'!$B$19:$B$19" display="Training: Prediction Details" xr:uid="{D4681244-4192-4F7C-A9F5-737108167071}"/>
    <hyperlink ref="H6" location="'LinReg_ValidationScore1'!$B$10:$B$10" display="Validation: Prediction Summary" xr:uid="{108B8B24-6D54-4441-AF12-AD42C77BD90F}"/>
    <hyperlink ref="J6" location="'LinReg_ValidationScore1'!$B$19:$B$19" display="Validation: Prediction Details" xr:uid="{8DA6C8C6-2B2C-4155-B066-F2A2483CC49F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0FED-2ACF-4343-9A80-96F4A161728C}">
  <dimension ref="B1:S122"/>
  <sheetViews>
    <sheetView showGridLines="0" topLeftCell="A7" workbookViewId="0"/>
  </sheetViews>
  <sheetFormatPr defaultRowHeight="14.5" x14ac:dyDescent="0.35"/>
  <cols>
    <col min="3" max="3" width="10.90625" customWidth="1"/>
    <col min="4" max="4" width="11.36328125" customWidth="1"/>
    <col min="5" max="5" width="20.90625" customWidth="1"/>
    <col min="6" max="6" width="9.81640625" customWidth="1"/>
    <col min="16" max="16" width="15.26953125" bestFit="1" customWidth="1"/>
  </cols>
  <sheetData>
    <row r="1" spans="2:19" ht="18.5" x14ac:dyDescent="0.45">
      <c r="B1" s="4" t="s">
        <v>233</v>
      </c>
      <c r="N1" t="s">
        <v>365</v>
      </c>
    </row>
    <row r="3" spans="2:19" ht="15.5" x14ac:dyDescent="0.35">
      <c r="B3" s="16" t="s">
        <v>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7</v>
      </c>
      <c r="Q3" s="17"/>
      <c r="R3" s="17"/>
      <c r="S3" s="18"/>
    </row>
    <row r="4" spans="2:19" x14ac:dyDescent="0.35">
      <c r="B4" s="28" t="s">
        <v>211</v>
      </c>
      <c r="C4" s="24"/>
      <c r="D4" s="28" t="s">
        <v>212</v>
      </c>
      <c r="E4" s="24"/>
      <c r="F4" s="28" t="s">
        <v>380</v>
      </c>
      <c r="G4" s="24"/>
      <c r="H4" s="28" t="s">
        <v>381</v>
      </c>
      <c r="I4" s="24"/>
      <c r="J4" s="28" t="s">
        <v>12</v>
      </c>
      <c r="K4" s="24"/>
      <c r="L4" s="28" t="s">
        <v>213</v>
      </c>
      <c r="M4" s="24"/>
      <c r="P4" s="10" t="s">
        <v>8</v>
      </c>
      <c r="Q4" s="10" t="s">
        <v>9</v>
      </c>
      <c r="R4" s="10" t="s">
        <v>10</v>
      </c>
      <c r="S4" s="10" t="s">
        <v>11</v>
      </c>
    </row>
    <row r="5" spans="2:19" x14ac:dyDescent="0.35">
      <c r="B5" s="28" t="s">
        <v>214</v>
      </c>
      <c r="C5" s="24"/>
      <c r="D5" s="28" t="s">
        <v>215</v>
      </c>
      <c r="E5" s="24"/>
      <c r="F5" s="28" t="s">
        <v>216</v>
      </c>
      <c r="G5" s="24"/>
      <c r="H5" s="28" t="s">
        <v>382</v>
      </c>
      <c r="I5" s="24"/>
      <c r="J5" s="28" t="s">
        <v>217</v>
      </c>
      <c r="K5" s="24"/>
      <c r="L5" s="28" t="s">
        <v>218</v>
      </c>
      <c r="M5" s="24"/>
      <c r="P5" s="8">
        <v>6</v>
      </c>
      <c r="Q5" s="8">
        <v>2</v>
      </c>
      <c r="R5" s="8">
        <v>11</v>
      </c>
      <c r="S5" s="8">
        <v>19</v>
      </c>
    </row>
    <row r="6" spans="2:19" x14ac:dyDescent="0.35">
      <c r="B6" s="28" t="s">
        <v>185</v>
      </c>
      <c r="C6" s="24"/>
      <c r="D6" s="28" t="s">
        <v>219</v>
      </c>
      <c r="E6" s="24"/>
      <c r="F6" s="28" t="s">
        <v>220</v>
      </c>
      <c r="G6" s="24"/>
      <c r="H6" s="28" t="s">
        <v>221</v>
      </c>
      <c r="I6" s="24"/>
      <c r="J6" s="28" t="s">
        <v>222</v>
      </c>
      <c r="K6" s="24"/>
      <c r="L6" s="22"/>
      <c r="M6" s="24"/>
    </row>
    <row r="10" spans="2:19" ht="18.5" x14ac:dyDescent="0.45">
      <c r="B10" s="5" t="s">
        <v>219</v>
      </c>
    </row>
    <row r="12" spans="2:19" x14ac:dyDescent="0.35">
      <c r="C12" t="s">
        <v>224</v>
      </c>
      <c r="D12" t="s">
        <v>225</v>
      </c>
    </row>
    <row r="13" spans="2:19" x14ac:dyDescent="0.35">
      <c r="C13" t="s">
        <v>226</v>
      </c>
      <c r="D13">
        <v>3490184.343434344</v>
      </c>
    </row>
    <row r="14" spans="2:19" x14ac:dyDescent="0.35">
      <c r="C14" t="s">
        <v>227</v>
      </c>
      <c r="D14">
        <v>34556.280628062814</v>
      </c>
    </row>
    <row r="15" spans="2:19" x14ac:dyDescent="0.35">
      <c r="C15" t="s">
        <v>228</v>
      </c>
      <c r="D15">
        <v>185.89319683103741</v>
      </c>
    </row>
    <row r="16" spans="2:19" x14ac:dyDescent="0.35">
      <c r="C16" t="s">
        <v>229</v>
      </c>
      <c r="D16">
        <v>143.28657865786579</v>
      </c>
    </row>
    <row r="17" spans="2:6" x14ac:dyDescent="0.35">
      <c r="C17" t="s">
        <v>230</v>
      </c>
      <c r="D17">
        <v>0.95700217639453677</v>
      </c>
    </row>
    <row r="19" spans="2:6" ht="18.5" x14ac:dyDescent="0.45">
      <c r="B19" s="5" t="s">
        <v>220</v>
      </c>
    </row>
    <row r="21" spans="2:6" x14ac:dyDescent="0.35">
      <c r="C21" s="7" t="s">
        <v>38</v>
      </c>
      <c r="D21" s="3" t="s">
        <v>1</v>
      </c>
      <c r="E21" s="3" t="s">
        <v>356</v>
      </c>
      <c r="F21" s="3" t="s">
        <v>232</v>
      </c>
    </row>
    <row r="22" spans="2:6" x14ac:dyDescent="0.35">
      <c r="C22" s="7" t="s">
        <v>39</v>
      </c>
      <c r="D22" s="6">
        <v>1420</v>
      </c>
      <c r="E22" s="6">
        <v>1089.8989898989887</v>
      </c>
      <c r="F22" s="6">
        <v>330.1010101010113</v>
      </c>
    </row>
    <row r="23" spans="2:6" x14ac:dyDescent="0.35">
      <c r="C23" s="7" t="s">
        <v>40</v>
      </c>
      <c r="D23" s="6">
        <v>1500</v>
      </c>
      <c r="E23" s="6">
        <v>1071.0101010101014</v>
      </c>
      <c r="F23" s="6">
        <v>428.98989898989862</v>
      </c>
    </row>
    <row r="24" spans="2:6" x14ac:dyDescent="0.35">
      <c r="C24" s="7" t="s">
        <v>41</v>
      </c>
      <c r="D24" s="6">
        <v>1660</v>
      </c>
      <c r="E24" s="6">
        <v>1451.0101010101012</v>
      </c>
      <c r="F24" s="6">
        <v>208.98989898989885</v>
      </c>
    </row>
    <row r="25" spans="2:6" x14ac:dyDescent="0.35">
      <c r="C25" s="7" t="s">
        <v>42</v>
      </c>
      <c r="D25" s="6">
        <v>1630</v>
      </c>
      <c r="E25" s="6">
        <v>1379.8989898989896</v>
      </c>
      <c r="F25" s="6">
        <v>250.10101010101039</v>
      </c>
    </row>
    <row r="26" spans="2:6" x14ac:dyDescent="0.35">
      <c r="C26" s="7" t="s">
        <v>43</v>
      </c>
      <c r="D26" s="6">
        <v>1530</v>
      </c>
      <c r="E26" s="6">
        <v>1388.7878787878794</v>
      </c>
      <c r="F26" s="6">
        <v>141.21212121212056</v>
      </c>
    </row>
    <row r="27" spans="2:6" x14ac:dyDescent="0.35">
      <c r="C27" s="7" t="s">
        <v>44</v>
      </c>
      <c r="D27" s="6">
        <v>1700</v>
      </c>
      <c r="E27" s="6">
        <v>1699.356060606061</v>
      </c>
      <c r="F27" s="6">
        <v>0.64393939393903565</v>
      </c>
    </row>
    <row r="28" spans="2:6" x14ac:dyDescent="0.35">
      <c r="C28" s="7" t="s">
        <v>45</v>
      </c>
      <c r="D28" s="6">
        <v>1860</v>
      </c>
      <c r="E28" s="6">
        <v>2019.356060606061</v>
      </c>
      <c r="F28" s="6">
        <v>-159.35606060606096</v>
      </c>
    </row>
    <row r="29" spans="2:6" x14ac:dyDescent="0.35">
      <c r="C29" s="7" t="s">
        <v>46</v>
      </c>
      <c r="D29" s="6">
        <v>1860</v>
      </c>
      <c r="E29" s="6">
        <v>1996.8560606060605</v>
      </c>
      <c r="F29" s="6">
        <v>-136.85606060606051</v>
      </c>
    </row>
    <row r="30" spans="2:6" x14ac:dyDescent="0.35">
      <c r="C30" s="7" t="s">
        <v>47</v>
      </c>
      <c r="D30" s="6">
        <v>1710</v>
      </c>
      <c r="E30" s="6">
        <v>1658.1060606060614</v>
      </c>
      <c r="F30" s="6">
        <v>51.893939393938581</v>
      </c>
    </row>
    <row r="31" spans="2:6" x14ac:dyDescent="0.35">
      <c r="C31" s="7" t="s">
        <v>48</v>
      </c>
      <c r="D31" s="6">
        <v>1510</v>
      </c>
      <c r="E31" s="6">
        <v>1320.6060606060607</v>
      </c>
      <c r="F31" s="6">
        <v>189.39393939393926</v>
      </c>
    </row>
    <row r="32" spans="2:6" x14ac:dyDescent="0.35">
      <c r="C32" s="7" t="s">
        <v>49</v>
      </c>
      <c r="D32" s="6">
        <v>1330</v>
      </c>
      <c r="E32" s="6">
        <v>1023.1060606060609</v>
      </c>
      <c r="F32" s="6">
        <v>306.89393939393915</v>
      </c>
    </row>
    <row r="33" spans="3:6" x14ac:dyDescent="0.35">
      <c r="C33" s="7" t="s">
        <v>50</v>
      </c>
      <c r="D33" s="6">
        <v>1500</v>
      </c>
      <c r="E33" s="6">
        <v>1331.856060606061</v>
      </c>
      <c r="F33" s="6">
        <v>168.14393939393904</v>
      </c>
    </row>
    <row r="34" spans="3:6" x14ac:dyDescent="0.35">
      <c r="C34" s="7" t="s">
        <v>51</v>
      </c>
      <c r="D34" s="6">
        <v>1460</v>
      </c>
      <c r="E34" s="6">
        <v>1431.8686868686857</v>
      </c>
      <c r="F34" s="6">
        <v>28.1313131313143</v>
      </c>
    </row>
    <row r="35" spans="3:6" x14ac:dyDescent="0.35">
      <c r="C35" s="7" t="s">
        <v>52</v>
      </c>
      <c r="D35" s="6">
        <v>1590</v>
      </c>
      <c r="E35" s="6">
        <v>1412.9797979797984</v>
      </c>
      <c r="F35" s="6">
        <v>177.02020202020162</v>
      </c>
    </row>
    <row r="36" spans="3:6" x14ac:dyDescent="0.35">
      <c r="C36" s="7" t="s">
        <v>53</v>
      </c>
      <c r="D36" s="6">
        <v>1770</v>
      </c>
      <c r="E36" s="6">
        <v>1792.9797979797979</v>
      </c>
      <c r="F36" s="6">
        <v>-22.979797979797922</v>
      </c>
    </row>
    <row r="37" spans="3:6" x14ac:dyDescent="0.35">
      <c r="C37" s="7" t="s">
        <v>54</v>
      </c>
      <c r="D37" s="6">
        <v>1700</v>
      </c>
      <c r="E37" s="6">
        <v>1721.8686868686866</v>
      </c>
      <c r="F37" s="6">
        <v>-21.868686868686609</v>
      </c>
    </row>
    <row r="38" spans="3:6" x14ac:dyDescent="0.35">
      <c r="C38" s="7" t="s">
        <v>55</v>
      </c>
      <c r="D38" s="6">
        <v>1580</v>
      </c>
      <c r="E38" s="6">
        <v>1730.7575757575764</v>
      </c>
      <c r="F38" s="6">
        <v>-150.75757575757643</v>
      </c>
    </row>
    <row r="39" spans="3:6" x14ac:dyDescent="0.35">
      <c r="C39" s="7" t="s">
        <v>56</v>
      </c>
      <c r="D39" s="6">
        <v>1870</v>
      </c>
      <c r="E39" s="6">
        <v>2041.3257575757575</v>
      </c>
      <c r="F39" s="6">
        <v>-171.32575757575751</v>
      </c>
    </row>
    <row r="40" spans="3:6" x14ac:dyDescent="0.35">
      <c r="C40" s="7" t="s">
        <v>57</v>
      </c>
      <c r="D40" s="6">
        <v>2120</v>
      </c>
      <c r="E40" s="6">
        <v>2361.325757575758</v>
      </c>
      <c r="F40" s="6">
        <v>-241.32575757575796</v>
      </c>
    </row>
    <row r="41" spans="3:6" x14ac:dyDescent="0.35">
      <c r="C41" s="7" t="s">
        <v>58</v>
      </c>
      <c r="D41" s="6">
        <v>2120</v>
      </c>
      <c r="E41" s="6">
        <v>2338.8257575757571</v>
      </c>
      <c r="F41" s="6">
        <v>-218.82575757575705</v>
      </c>
    </row>
    <row r="42" spans="3:6" x14ac:dyDescent="0.35">
      <c r="C42" s="7" t="s">
        <v>59</v>
      </c>
      <c r="D42" s="6">
        <v>1980</v>
      </c>
      <c r="E42" s="6">
        <v>2000.075757575758</v>
      </c>
      <c r="F42" s="6">
        <v>-20.075757575757962</v>
      </c>
    </row>
    <row r="43" spans="3:6" x14ac:dyDescent="0.35">
      <c r="C43" s="7" t="s">
        <v>60</v>
      </c>
      <c r="D43" s="6">
        <v>1680</v>
      </c>
      <c r="E43" s="6">
        <v>1662.5757575757577</v>
      </c>
      <c r="F43" s="6">
        <v>17.424242424242266</v>
      </c>
    </row>
    <row r="44" spans="3:6" x14ac:dyDescent="0.35">
      <c r="C44" s="7" t="s">
        <v>61</v>
      </c>
      <c r="D44" s="6">
        <v>1450</v>
      </c>
      <c r="E44" s="6">
        <v>1365.0757575757575</v>
      </c>
      <c r="F44" s="6">
        <v>84.924242424242493</v>
      </c>
    </row>
    <row r="45" spans="3:6" x14ac:dyDescent="0.35">
      <c r="C45" s="7" t="s">
        <v>62</v>
      </c>
      <c r="D45" s="6">
        <v>1760</v>
      </c>
      <c r="E45" s="6">
        <v>1673.8257575757577</v>
      </c>
      <c r="F45" s="6">
        <v>86.174242424242266</v>
      </c>
    </row>
    <row r="46" spans="3:6" x14ac:dyDescent="0.35">
      <c r="C46" s="7" t="s">
        <v>63</v>
      </c>
      <c r="D46" s="6">
        <v>1820</v>
      </c>
      <c r="E46" s="6">
        <v>1773.8383838383827</v>
      </c>
      <c r="F46" s="6">
        <v>46.161616161617303</v>
      </c>
    </row>
    <row r="47" spans="3:6" x14ac:dyDescent="0.35">
      <c r="C47" s="7" t="s">
        <v>64</v>
      </c>
      <c r="D47" s="6">
        <v>1880</v>
      </c>
      <c r="E47" s="6">
        <v>1754.9494949494951</v>
      </c>
      <c r="F47" s="6">
        <v>125.05050505050485</v>
      </c>
    </row>
    <row r="48" spans="3:6" x14ac:dyDescent="0.35">
      <c r="C48" s="7" t="s">
        <v>65</v>
      </c>
      <c r="D48" s="6">
        <v>2220</v>
      </c>
      <c r="E48" s="6">
        <v>2134.9494949494951</v>
      </c>
      <c r="F48" s="6">
        <v>85.050505050504853</v>
      </c>
    </row>
    <row r="49" spans="3:6" x14ac:dyDescent="0.35">
      <c r="C49" s="7" t="s">
        <v>66</v>
      </c>
      <c r="D49" s="6">
        <v>2040</v>
      </c>
      <c r="E49" s="6">
        <v>2063.8383838383834</v>
      </c>
      <c r="F49" s="6">
        <v>-23.838383838383379</v>
      </c>
    </row>
    <row r="50" spans="3:6" x14ac:dyDescent="0.35">
      <c r="C50" s="7" t="s">
        <v>67</v>
      </c>
      <c r="D50" s="6">
        <v>2140</v>
      </c>
      <c r="E50" s="6">
        <v>2072.727272727273</v>
      </c>
      <c r="F50" s="6">
        <v>67.272727272727025</v>
      </c>
    </row>
    <row r="51" spans="3:6" x14ac:dyDescent="0.35">
      <c r="C51" s="7" t="s">
        <v>68</v>
      </c>
      <c r="D51" s="6">
        <v>2220</v>
      </c>
      <c r="E51" s="6">
        <v>2383.2954545454545</v>
      </c>
      <c r="F51" s="6">
        <v>-163.2954545454545</v>
      </c>
    </row>
    <row r="52" spans="3:6" x14ac:dyDescent="0.35">
      <c r="C52" s="7" t="s">
        <v>69</v>
      </c>
      <c r="D52" s="6">
        <v>2470</v>
      </c>
      <c r="E52" s="6">
        <v>2703.2954545454545</v>
      </c>
      <c r="F52" s="6">
        <v>-233.2954545454545</v>
      </c>
    </row>
    <row r="53" spans="3:6" x14ac:dyDescent="0.35">
      <c r="C53" s="7" t="s">
        <v>70</v>
      </c>
      <c r="D53" s="6">
        <v>2470</v>
      </c>
      <c r="E53" s="6">
        <v>2680.795454545454</v>
      </c>
      <c r="F53" s="6">
        <v>-210.79545454545405</v>
      </c>
    </row>
    <row r="54" spans="3:6" x14ac:dyDescent="0.35">
      <c r="C54" s="7" t="s">
        <v>71</v>
      </c>
      <c r="D54" s="6">
        <v>2290</v>
      </c>
      <c r="E54" s="6">
        <v>2342.045454545455</v>
      </c>
      <c r="F54" s="6">
        <v>-52.045454545454959</v>
      </c>
    </row>
    <row r="55" spans="3:6" x14ac:dyDescent="0.35">
      <c r="C55" s="7" t="s">
        <v>72</v>
      </c>
      <c r="D55" s="6">
        <v>2020</v>
      </c>
      <c r="E55" s="6">
        <v>2004.5454545454545</v>
      </c>
      <c r="F55" s="6">
        <v>15.454545454545496</v>
      </c>
    </row>
    <row r="56" spans="3:6" x14ac:dyDescent="0.35">
      <c r="C56" s="7" t="s">
        <v>73</v>
      </c>
      <c r="D56" s="6">
        <v>1830</v>
      </c>
      <c r="E56" s="6">
        <v>1707.0454545454545</v>
      </c>
      <c r="F56" s="6">
        <v>122.9545454545455</v>
      </c>
    </row>
    <row r="57" spans="3:6" x14ac:dyDescent="0.35">
      <c r="C57" s="7" t="s">
        <v>74</v>
      </c>
      <c r="D57" s="6">
        <v>2070</v>
      </c>
      <c r="E57" s="6">
        <v>2015.7954545454545</v>
      </c>
      <c r="F57" s="6">
        <v>54.204545454545496</v>
      </c>
    </row>
    <row r="58" spans="3:6" x14ac:dyDescent="0.35">
      <c r="C58" s="7" t="s">
        <v>75</v>
      </c>
      <c r="D58" s="6">
        <v>2130</v>
      </c>
      <c r="E58" s="6">
        <v>2115.8080808080795</v>
      </c>
      <c r="F58" s="6">
        <v>14.191919191920533</v>
      </c>
    </row>
    <row r="59" spans="3:6" x14ac:dyDescent="0.35">
      <c r="C59" s="7" t="s">
        <v>76</v>
      </c>
      <c r="D59" s="6">
        <v>2240</v>
      </c>
      <c r="E59" s="6">
        <v>2096.9191919191921</v>
      </c>
      <c r="F59" s="6">
        <v>143.08080808080786</v>
      </c>
    </row>
    <row r="60" spans="3:6" x14ac:dyDescent="0.35">
      <c r="C60" s="7" t="s">
        <v>77</v>
      </c>
      <c r="D60" s="6">
        <v>2400</v>
      </c>
      <c r="E60" s="6">
        <v>2476.9191919191921</v>
      </c>
      <c r="F60" s="6">
        <v>-76.919191919192144</v>
      </c>
    </row>
    <row r="61" spans="3:6" x14ac:dyDescent="0.35">
      <c r="C61" s="7" t="s">
        <v>78</v>
      </c>
      <c r="D61" s="6">
        <v>2250</v>
      </c>
      <c r="E61" s="6">
        <v>2405.8080808080799</v>
      </c>
      <c r="F61" s="6">
        <v>-155.80808080807992</v>
      </c>
    </row>
    <row r="62" spans="3:6" x14ac:dyDescent="0.35">
      <c r="C62" s="7" t="s">
        <v>79</v>
      </c>
      <c r="D62" s="6">
        <v>2280</v>
      </c>
      <c r="E62" s="6">
        <v>2414.69696969697</v>
      </c>
      <c r="F62" s="6">
        <v>-134.69696969696997</v>
      </c>
    </row>
    <row r="63" spans="3:6" x14ac:dyDescent="0.35">
      <c r="C63" s="7" t="s">
        <v>80</v>
      </c>
      <c r="D63" s="6">
        <v>2700</v>
      </c>
      <c r="E63" s="6">
        <v>2725.2651515151515</v>
      </c>
      <c r="F63" s="6">
        <v>-25.265151515151501</v>
      </c>
    </row>
    <row r="64" spans="3:6" x14ac:dyDescent="0.35">
      <c r="C64" s="7" t="s">
        <v>81</v>
      </c>
      <c r="D64" s="6">
        <v>2840</v>
      </c>
      <c r="E64" s="6">
        <v>3045.2651515151515</v>
      </c>
      <c r="F64" s="6">
        <v>-205.2651515151515</v>
      </c>
    </row>
    <row r="65" spans="3:6" x14ac:dyDescent="0.35">
      <c r="C65" s="7" t="s">
        <v>82</v>
      </c>
      <c r="D65" s="6">
        <v>2980</v>
      </c>
      <c r="E65" s="6">
        <v>3022.765151515151</v>
      </c>
      <c r="F65" s="6">
        <v>-42.765151515151047</v>
      </c>
    </row>
    <row r="66" spans="3:6" x14ac:dyDescent="0.35">
      <c r="C66" s="7" t="s">
        <v>83</v>
      </c>
      <c r="D66" s="6">
        <v>2590</v>
      </c>
      <c r="E66" s="6">
        <v>2684.015151515152</v>
      </c>
      <c r="F66" s="6">
        <v>-94.015151515151956</v>
      </c>
    </row>
    <row r="67" spans="3:6" x14ac:dyDescent="0.35">
      <c r="C67" s="7" t="s">
        <v>84</v>
      </c>
      <c r="D67" s="6">
        <v>2370</v>
      </c>
      <c r="E67" s="6">
        <v>2346.515151515151</v>
      </c>
      <c r="F67" s="6">
        <v>23.484848484848953</v>
      </c>
    </row>
    <row r="68" spans="3:6" x14ac:dyDescent="0.35">
      <c r="C68" s="7" t="s">
        <v>85</v>
      </c>
      <c r="D68" s="6">
        <v>2140</v>
      </c>
      <c r="E68" s="6">
        <v>2049.0151515151515</v>
      </c>
      <c r="F68" s="6">
        <v>90.984848484848499</v>
      </c>
    </row>
    <row r="69" spans="3:6" x14ac:dyDescent="0.35">
      <c r="C69" s="7" t="s">
        <v>86</v>
      </c>
      <c r="D69" s="6">
        <v>2410</v>
      </c>
      <c r="E69" s="6">
        <v>2357.7651515151515</v>
      </c>
      <c r="F69" s="6">
        <v>52.234848484848499</v>
      </c>
    </row>
    <row r="70" spans="3:6" x14ac:dyDescent="0.35">
      <c r="C70" s="7" t="s">
        <v>87</v>
      </c>
      <c r="D70" s="6">
        <v>2430</v>
      </c>
      <c r="E70" s="6">
        <v>2457.7777777777765</v>
      </c>
      <c r="F70" s="6">
        <v>-27.777777777776464</v>
      </c>
    </row>
    <row r="71" spans="3:6" x14ac:dyDescent="0.35">
      <c r="C71" s="7" t="s">
        <v>88</v>
      </c>
      <c r="D71" s="6">
        <v>2430</v>
      </c>
      <c r="E71" s="6">
        <v>2438.8888888888891</v>
      </c>
      <c r="F71" s="6">
        <v>-8.8888888888891415</v>
      </c>
    </row>
    <row r="72" spans="3:6" x14ac:dyDescent="0.35">
      <c r="C72" s="7" t="s">
        <v>89</v>
      </c>
      <c r="D72" s="6">
        <v>2910</v>
      </c>
      <c r="E72" s="6">
        <v>2818.8888888888887</v>
      </c>
      <c r="F72" s="6">
        <v>91.111111111111313</v>
      </c>
    </row>
    <row r="73" spans="3:6" x14ac:dyDescent="0.35">
      <c r="C73" s="7" t="s">
        <v>90</v>
      </c>
      <c r="D73" s="6">
        <v>2900</v>
      </c>
      <c r="E73" s="6">
        <v>2747.7777777777769</v>
      </c>
      <c r="F73" s="6">
        <v>152.22222222222308</v>
      </c>
    </row>
    <row r="74" spans="3:6" x14ac:dyDescent="0.35">
      <c r="C74" s="7" t="s">
        <v>91</v>
      </c>
      <c r="D74" s="6">
        <v>2830</v>
      </c>
      <c r="E74" s="6">
        <v>2756.666666666667</v>
      </c>
      <c r="F74" s="6">
        <v>73.33333333333303</v>
      </c>
    </row>
    <row r="75" spans="3:6" x14ac:dyDescent="0.35">
      <c r="C75" s="7" t="s">
        <v>92</v>
      </c>
      <c r="D75" s="6">
        <v>3000</v>
      </c>
      <c r="E75" s="6">
        <v>3067.2348484848485</v>
      </c>
      <c r="F75" s="6">
        <v>-67.234848484848499</v>
      </c>
    </row>
    <row r="76" spans="3:6" x14ac:dyDescent="0.35">
      <c r="C76" s="7" t="s">
        <v>93</v>
      </c>
      <c r="D76" s="6">
        <v>3250</v>
      </c>
      <c r="E76" s="6">
        <v>3387.2348484848485</v>
      </c>
      <c r="F76" s="6">
        <v>-137.2348484848485</v>
      </c>
    </row>
    <row r="77" spans="3:6" x14ac:dyDescent="0.35">
      <c r="C77" s="7" t="s">
        <v>94</v>
      </c>
      <c r="D77" s="6">
        <v>3340</v>
      </c>
      <c r="E77" s="6">
        <v>3364.734848484848</v>
      </c>
      <c r="F77" s="6">
        <v>-24.734848484848044</v>
      </c>
    </row>
    <row r="78" spans="3:6" x14ac:dyDescent="0.35">
      <c r="C78" s="7" t="s">
        <v>95</v>
      </c>
      <c r="D78" s="6">
        <v>2920</v>
      </c>
      <c r="E78" s="6">
        <v>3025.9848484848485</v>
      </c>
      <c r="F78" s="6">
        <v>-105.9848484848485</v>
      </c>
    </row>
    <row r="79" spans="3:6" x14ac:dyDescent="0.35">
      <c r="C79" s="7" t="s">
        <v>96</v>
      </c>
      <c r="D79" s="6">
        <v>2610</v>
      </c>
      <c r="E79" s="6">
        <v>2688.484848484848</v>
      </c>
      <c r="F79" s="6">
        <v>-78.484848484848044</v>
      </c>
    </row>
    <row r="80" spans="3:6" x14ac:dyDescent="0.35">
      <c r="C80" s="7" t="s">
        <v>97</v>
      </c>
      <c r="D80" s="6">
        <v>2240</v>
      </c>
      <c r="E80" s="6">
        <v>2390.9848484848485</v>
      </c>
      <c r="F80" s="6">
        <v>-150.9848484848485</v>
      </c>
    </row>
    <row r="81" spans="3:6" x14ac:dyDescent="0.35">
      <c r="C81" s="7" t="s">
        <v>98</v>
      </c>
      <c r="D81" s="6">
        <v>2490</v>
      </c>
      <c r="E81" s="6">
        <v>2699.7348484848485</v>
      </c>
      <c r="F81" s="6">
        <v>-209.7348484848485</v>
      </c>
    </row>
    <row r="82" spans="3:6" x14ac:dyDescent="0.35">
      <c r="C82" s="7" t="s">
        <v>99</v>
      </c>
      <c r="D82" s="6">
        <v>2530</v>
      </c>
      <c r="E82" s="6">
        <v>2799.7474747474735</v>
      </c>
      <c r="F82" s="6">
        <v>-269.74747474747346</v>
      </c>
    </row>
    <row r="83" spans="3:6" x14ac:dyDescent="0.35">
      <c r="C83" s="7" t="s">
        <v>100</v>
      </c>
      <c r="D83" s="6">
        <v>2340</v>
      </c>
      <c r="E83" s="6">
        <v>2780.8585858585857</v>
      </c>
      <c r="F83" s="6">
        <v>-440.85858585858568</v>
      </c>
    </row>
    <row r="84" spans="3:6" x14ac:dyDescent="0.35">
      <c r="C84" s="7" t="s">
        <v>101</v>
      </c>
      <c r="D84" s="6">
        <v>2900</v>
      </c>
      <c r="E84" s="6">
        <v>3160.8585858585857</v>
      </c>
      <c r="F84" s="6">
        <v>-260.85858585858568</v>
      </c>
    </row>
    <row r="85" spans="3:6" x14ac:dyDescent="0.35">
      <c r="C85" s="7" t="s">
        <v>102</v>
      </c>
      <c r="D85" s="6">
        <v>2800</v>
      </c>
      <c r="E85" s="6">
        <v>3089.7474747474739</v>
      </c>
      <c r="F85" s="6">
        <v>-289.74747474747392</v>
      </c>
    </row>
    <row r="86" spans="3:6" x14ac:dyDescent="0.35">
      <c r="C86" s="7" t="s">
        <v>103</v>
      </c>
      <c r="D86" s="6">
        <v>2890</v>
      </c>
      <c r="E86" s="6">
        <v>3098.636363636364</v>
      </c>
      <c r="F86" s="6">
        <v>-208.63636363636397</v>
      </c>
    </row>
    <row r="87" spans="3:6" x14ac:dyDescent="0.35">
      <c r="C87" s="7" t="s">
        <v>104</v>
      </c>
      <c r="D87" s="6">
        <v>3250</v>
      </c>
      <c r="E87" s="6">
        <v>3409.2045454545455</v>
      </c>
      <c r="F87" s="6">
        <v>-159.2045454545455</v>
      </c>
    </row>
    <row r="88" spans="3:6" x14ac:dyDescent="0.35">
      <c r="C88" s="7" t="s">
        <v>105</v>
      </c>
      <c r="D88" s="6">
        <v>3700</v>
      </c>
      <c r="E88" s="6">
        <v>3729.204545454545</v>
      </c>
      <c r="F88" s="6">
        <v>-29.204545454545041</v>
      </c>
    </row>
    <row r="89" spans="3:6" x14ac:dyDescent="0.35">
      <c r="C89" s="7" t="s">
        <v>106</v>
      </c>
      <c r="D89" s="6">
        <v>3600</v>
      </c>
      <c r="E89" s="6">
        <v>3706.704545454545</v>
      </c>
      <c r="F89" s="6">
        <v>-106.70454545454504</v>
      </c>
    </row>
    <row r="90" spans="3:6" x14ac:dyDescent="0.35">
      <c r="C90" s="7" t="s">
        <v>107</v>
      </c>
      <c r="D90" s="6">
        <v>3190</v>
      </c>
      <c r="E90" s="6">
        <v>3367.9545454545455</v>
      </c>
      <c r="F90" s="6">
        <v>-177.9545454545455</v>
      </c>
    </row>
    <row r="91" spans="3:6" x14ac:dyDescent="0.35">
      <c r="C91" s="7" t="s">
        <v>108</v>
      </c>
      <c r="D91" s="6">
        <v>2830</v>
      </c>
      <c r="E91" s="6">
        <v>3030.454545454545</v>
      </c>
      <c r="F91" s="6">
        <v>-200.45454545454504</v>
      </c>
    </row>
    <row r="92" spans="3:6" x14ac:dyDescent="0.35">
      <c r="C92" s="7" t="s">
        <v>109</v>
      </c>
      <c r="D92" s="6">
        <v>2520</v>
      </c>
      <c r="E92" s="6">
        <v>2732.9545454545455</v>
      </c>
      <c r="F92" s="6">
        <v>-212.9545454545455</v>
      </c>
    </row>
    <row r="93" spans="3:6" x14ac:dyDescent="0.35">
      <c r="C93" s="7" t="s">
        <v>110</v>
      </c>
      <c r="D93" s="6">
        <v>2830</v>
      </c>
      <c r="E93" s="6">
        <v>3041.704545454545</v>
      </c>
      <c r="F93" s="6">
        <v>-211.70454545454504</v>
      </c>
    </row>
    <row r="94" spans="3:6" x14ac:dyDescent="0.35">
      <c r="C94" s="7" t="s">
        <v>111</v>
      </c>
      <c r="D94" s="6">
        <v>2980</v>
      </c>
      <c r="E94" s="6">
        <v>3141.71717171717</v>
      </c>
      <c r="F94" s="6">
        <v>-161.71717171717</v>
      </c>
    </row>
    <row r="95" spans="3:6" x14ac:dyDescent="0.35">
      <c r="C95" s="7" t="s">
        <v>112</v>
      </c>
      <c r="D95" s="6">
        <v>2880</v>
      </c>
      <c r="E95" s="6">
        <v>3122.8282828282827</v>
      </c>
      <c r="F95" s="6">
        <v>-242.82828282828268</v>
      </c>
    </row>
    <row r="96" spans="3:6" x14ac:dyDescent="0.35">
      <c r="C96" s="7" t="s">
        <v>113</v>
      </c>
      <c r="D96" s="6">
        <v>3280</v>
      </c>
      <c r="E96" s="6">
        <v>3502.8282828282827</v>
      </c>
      <c r="F96" s="6">
        <v>-222.82828282828268</v>
      </c>
    </row>
    <row r="97" spans="3:6" x14ac:dyDescent="0.35">
      <c r="C97" s="7" t="s">
        <v>114</v>
      </c>
      <c r="D97" s="6">
        <v>3310</v>
      </c>
      <c r="E97" s="6">
        <v>3431.7171717171709</v>
      </c>
      <c r="F97" s="6">
        <v>-121.71717171717091</v>
      </c>
    </row>
    <row r="98" spans="3:6" x14ac:dyDescent="0.35">
      <c r="C98" s="7" t="s">
        <v>115</v>
      </c>
      <c r="D98" s="6">
        <v>3320</v>
      </c>
      <c r="E98" s="6">
        <v>3440.606060606061</v>
      </c>
      <c r="F98" s="6">
        <v>-120.60606060606096</v>
      </c>
    </row>
    <row r="99" spans="3:6" x14ac:dyDescent="0.35">
      <c r="C99" s="7" t="s">
        <v>116</v>
      </c>
      <c r="D99" s="6">
        <v>3860</v>
      </c>
      <c r="E99" s="6">
        <v>3751.174242424242</v>
      </c>
      <c r="F99" s="6">
        <v>108.82575757575796</v>
      </c>
    </row>
    <row r="100" spans="3:6" x14ac:dyDescent="0.35">
      <c r="C100" s="7" t="s">
        <v>117</v>
      </c>
      <c r="D100" s="6">
        <v>4450</v>
      </c>
      <c r="E100" s="6">
        <v>4071.174242424242</v>
      </c>
      <c r="F100" s="6">
        <v>378.82575757575796</v>
      </c>
    </row>
    <row r="101" spans="3:6" x14ac:dyDescent="0.35">
      <c r="C101" s="7" t="s">
        <v>118</v>
      </c>
      <c r="D101" s="6">
        <v>4240</v>
      </c>
      <c r="E101" s="6">
        <v>4048.674242424242</v>
      </c>
      <c r="F101" s="6">
        <v>191.32575757575796</v>
      </c>
    </row>
    <row r="102" spans="3:6" x14ac:dyDescent="0.35">
      <c r="C102" s="7" t="s">
        <v>119</v>
      </c>
      <c r="D102" s="6">
        <v>3820</v>
      </c>
      <c r="E102" s="6">
        <v>3709.9242424242425</v>
      </c>
      <c r="F102" s="6">
        <v>110.07575757575751</v>
      </c>
    </row>
    <row r="103" spans="3:6" x14ac:dyDescent="0.35">
      <c r="C103" s="7" t="s">
        <v>120</v>
      </c>
      <c r="D103" s="6">
        <v>3370</v>
      </c>
      <c r="E103" s="6">
        <v>3372.424242424242</v>
      </c>
      <c r="F103" s="6">
        <v>-2.4242424242420384</v>
      </c>
    </row>
    <row r="104" spans="3:6" x14ac:dyDescent="0.35">
      <c r="C104" s="7" t="s">
        <v>121</v>
      </c>
      <c r="D104" s="6">
        <v>2920</v>
      </c>
      <c r="E104" s="6">
        <v>3074.924242424242</v>
      </c>
      <c r="F104" s="6">
        <v>-154.92424242424204</v>
      </c>
    </row>
    <row r="105" spans="3:6" x14ac:dyDescent="0.35">
      <c r="C105" s="7" t="s">
        <v>122</v>
      </c>
      <c r="D105" s="6">
        <v>3420</v>
      </c>
      <c r="E105" s="6">
        <v>3383.674242424242</v>
      </c>
      <c r="F105" s="6">
        <v>36.325757575757962</v>
      </c>
    </row>
    <row r="106" spans="3:6" x14ac:dyDescent="0.35">
      <c r="C106" s="7" t="s">
        <v>123</v>
      </c>
      <c r="D106" s="6">
        <v>3490</v>
      </c>
      <c r="E106" s="6">
        <v>3483.686868686867</v>
      </c>
      <c r="F106" s="6">
        <v>6.3131313131329989</v>
      </c>
    </row>
    <row r="107" spans="3:6" x14ac:dyDescent="0.35">
      <c r="C107" s="7" t="s">
        <v>124</v>
      </c>
      <c r="D107" s="6">
        <v>3400</v>
      </c>
      <c r="E107" s="6">
        <v>3464.7979797979797</v>
      </c>
      <c r="F107" s="6">
        <v>-64.797979797979679</v>
      </c>
    </row>
    <row r="108" spans="3:6" x14ac:dyDescent="0.35">
      <c r="C108" s="7" t="s">
        <v>125</v>
      </c>
      <c r="D108" s="6">
        <v>3880</v>
      </c>
      <c r="E108" s="6">
        <v>3844.7979797979797</v>
      </c>
      <c r="F108" s="6">
        <v>35.202020202020321</v>
      </c>
    </row>
    <row r="109" spans="3:6" x14ac:dyDescent="0.35">
      <c r="C109" s="7" t="s">
        <v>126</v>
      </c>
      <c r="D109" s="6">
        <v>3840</v>
      </c>
      <c r="E109" s="6">
        <v>3773.6868686868679</v>
      </c>
      <c r="F109" s="6">
        <v>66.313131313132089</v>
      </c>
    </row>
    <row r="110" spans="3:6" x14ac:dyDescent="0.35">
      <c r="C110" s="7" t="s">
        <v>127</v>
      </c>
      <c r="D110" s="6">
        <v>3900</v>
      </c>
      <c r="E110" s="6">
        <v>3782.5757575757575</v>
      </c>
      <c r="F110" s="6">
        <v>117.42424242424249</v>
      </c>
    </row>
    <row r="111" spans="3:6" x14ac:dyDescent="0.35">
      <c r="C111" s="7" t="s">
        <v>128</v>
      </c>
      <c r="D111" s="6">
        <v>4570</v>
      </c>
      <c r="E111" s="6">
        <v>4093.143939393939</v>
      </c>
      <c r="F111" s="6">
        <v>476.85606060606096</v>
      </c>
    </row>
    <row r="112" spans="3:6" x14ac:dyDescent="0.35">
      <c r="C112" s="7" t="s">
        <v>129</v>
      </c>
      <c r="D112" s="6">
        <v>5040</v>
      </c>
      <c r="E112" s="6">
        <v>4413.143939393939</v>
      </c>
      <c r="F112" s="6">
        <v>626.85606060606096</v>
      </c>
    </row>
    <row r="113" spans="3:6" x14ac:dyDescent="0.35">
      <c r="C113" s="7" t="s">
        <v>130</v>
      </c>
      <c r="D113" s="6">
        <v>4940</v>
      </c>
      <c r="E113" s="6">
        <v>4390.643939393939</v>
      </c>
      <c r="F113" s="6">
        <v>549.35606060606096</v>
      </c>
    </row>
    <row r="114" spans="3:6" x14ac:dyDescent="0.35">
      <c r="C114" s="7" t="s">
        <v>131</v>
      </c>
      <c r="D114" s="6">
        <v>4340</v>
      </c>
      <c r="E114" s="6">
        <v>4051.8939393939395</v>
      </c>
      <c r="F114" s="6">
        <v>288.10606060606051</v>
      </c>
    </row>
    <row r="115" spans="3:6" x14ac:dyDescent="0.35">
      <c r="C115" s="7" t="s">
        <v>132</v>
      </c>
      <c r="D115" s="6">
        <v>3750</v>
      </c>
      <c r="E115" s="6">
        <v>3714.3939393939386</v>
      </c>
      <c r="F115" s="6">
        <v>35.606060606061419</v>
      </c>
    </row>
    <row r="116" spans="3:6" x14ac:dyDescent="0.35">
      <c r="C116" s="7" t="s">
        <v>133</v>
      </c>
      <c r="D116" s="6">
        <v>3330</v>
      </c>
      <c r="E116" s="6">
        <v>3416.893939393939</v>
      </c>
      <c r="F116" s="6">
        <v>-86.893939393939036</v>
      </c>
    </row>
    <row r="117" spans="3:6" x14ac:dyDescent="0.35">
      <c r="C117" s="7" t="s">
        <v>134</v>
      </c>
      <c r="D117" s="6">
        <v>3750</v>
      </c>
      <c r="E117" s="6">
        <v>3725.643939393939</v>
      </c>
      <c r="F117" s="6">
        <v>24.356060606060964</v>
      </c>
    </row>
    <row r="118" spans="3:6" x14ac:dyDescent="0.35">
      <c r="C118" s="7" t="s">
        <v>135</v>
      </c>
      <c r="D118" s="6">
        <v>3860</v>
      </c>
      <c r="E118" s="6">
        <v>3825.656565656564</v>
      </c>
      <c r="F118" s="6">
        <v>34.343434343436002</v>
      </c>
    </row>
    <row r="119" spans="3:6" x14ac:dyDescent="0.35">
      <c r="C119" s="7" t="s">
        <v>136</v>
      </c>
      <c r="D119" s="6">
        <v>3690</v>
      </c>
      <c r="E119" s="6">
        <v>3806.7676767676767</v>
      </c>
      <c r="F119" s="6">
        <v>-116.76767676767668</v>
      </c>
    </row>
    <row r="120" spans="3:6" x14ac:dyDescent="0.35">
      <c r="C120" s="7" t="s">
        <v>137</v>
      </c>
      <c r="D120" s="6">
        <v>4350</v>
      </c>
      <c r="E120" s="6">
        <v>4186.7676767676758</v>
      </c>
      <c r="F120" s="6">
        <v>163.23232323232423</v>
      </c>
    </row>
    <row r="121" spans="3:6" x14ac:dyDescent="0.35">
      <c r="C121" s="7" t="s">
        <v>138</v>
      </c>
      <c r="D121" s="6">
        <v>4260</v>
      </c>
      <c r="E121" s="6">
        <v>4115.6565656565645</v>
      </c>
      <c r="F121" s="6">
        <v>144.34343434343555</v>
      </c>
    </row>
    <row r="122" spans="3:6" x14ac:dyDescent="0.35">
      <c r="C122" s="7" t="s">
        <v>139</v>
      </c>
      <c r="D122" s="6">
        <v>4340</v>
      </c>
      <c r="E122" s="6">
        <v>4124.545454545454</v>
      </c>
      <c r="F122" s="6">
        <v>215.45454545454595</v>
      </c>
    </row>
  </sheetData>
  <mergeCells count="20">
    <mergeCell ref="B3:M3"/>
    <mergeCell ref="P3:S3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2'!$B$10:$B$10" display="Intervals: Training" xr:uid="{6CC3FD5F-A7A6-4D79-952E-F511D5DF96A7}"/>
    <hyperlink ref="D4" location="'LinReg_Intervals2'!$I$10:$I$10" display="Intervals: Validation" xr:uid="{2E0DD872-8649-46CA-9724-CF43CE569E7D}"/>
    <hyperlink ref="F4" location="'LinReg_Intervals2'!$P$10:$P$10" display="Intervals: New" xr:uid="{3B46B163-A191-4A60-A25F-CC8658863C9A}"/>
    <hyperlink ref="H4" location="'LinReg_NewScore'!$B$10:$B$10" display="New: Prediction Details" xr:uid="{2A9F954D-543E-4DBA-92D4-1DFA8084BB12}"/>
    <hyperlink ref="J4" location="'LinReg_Output2'!$B$10:$B$10" display="Inputs" xr:uid="{CE681A3E-A644-4C7F-8FDF-14795EDC3185}"/>
    <hyperlink ref="L4" location="'LinReg_Output2'!$B$51:$B$51" display="Regression Summary" xr:uid="{7C52DFEA-7B6B-4A20-B205-D01142DAF84B}"/>
    <hyperlink ref="B5" location="'LinReg_Output2'!$B$60:$B$60" display="Predictor Screening" xr:uid="{504C59F3-8F14-4A1F-8DD2-D4D21451AF25}"/>
    <hyperlink ref="D5" location="'LinReg_Output2'!$B$81:$B$81" display="Coefficients" xr:uid="{10E632DB-1798-4DEE-8DF0-D4525D9417ED}"/>
    <hyperlink ref="F5" location="'LinReg_Output2'!$B$99:$B$99" display="Variance-Covariance Matrix of Coefficients" xr:uid="{481B0676-3844-4FDE-9001-068592F76E94}"/>
    <hyperlink ref="H5" location="'LinReg_Output2'!$B$117:$B$117" display="Multicollinearity Diagnostics" xr:uid="{C04E57FB-4DF6-4437-8E4F-390347D17970}"/>
    <hyperlink ref="J5" location="'LinReg_ResidInfluence2'!$B$10:$B$10" display="Residuals" xr:uid="{F92B1A56-D5F2-456D-971E-035B5C4D19FA}"/>
    <hyperlink ref="L5" location="'LinReg_ResidInfluence2'!$B$115:$B$115" display="Influence Diagnostics" xr:uid="{98CAE056-21F6-4931-9719-A7B7F4D6545D}"/>
    <hyperlink ref="B6" location="'LinReg_Stored2'!$B$10:$B$10" display="PMML Model" xr:uid="{D89C4FDA-6CFB-48D3-AD9D-8145F9F6E95E}"/>
    <hyperlink ref="D6" location="'LinReg_TrainingScore2'!$B$10:$B$10" display="Training: Prediction Summary" xr:uid="{FED67E89-E077-4DC6-BD3A-2D8A12AD4AE2}"/>
    <hyperlink ref="F6" location="'LinReg_TrainingScore2'!$B$19:$B$19" display="Training: Prediction Details" xr:uid="{F86FDA1E-218E-40D7-9896-CE5FCB19D61B}"/>
    <hyperlink ref="H6" location="'LinReg_ValidationScore1'!$B$10:$B$10" display="Validation: Prediction Summary" xr:uid="{3BE84034-3C33-43A8-8219-151F2F32F117}"/>
    <hyperlink ref="J6" location="'LinReg_ValidationScore1'!$B$19:$B$19" display="Validation: Prediction Details" xr:uid="{2613A25A-5C9A-4B62-A86B-119672644105}"/>
  </hyperlink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2767-E0A5-42B1-9E99-0985E68DC11E}">
  <dimension ref="B1:S64"/>
  <sheetViews>
    <sheetView showGridLines="0" topLeftCell="A31" workbookViewId="0"/>
  </sheetViews>
  <sheetFormatPr defaultRowHeight="14.5" x14ac:dyDescent="0.35"/>
  <cols>
    <col min="3" max="3" width="10.90625" customWidth="1"/>
    <col min="4" max="4" width="11.36328125" customWidth="1"/>
    <col min="5" max="5" width="20.90625" customWidth="1"/>
    <col min="6" max="6" width="9.81640625" customWidth="1"/>
    <col min="16" max="16" width="15.26953125" bestFit="1" customWidth="1"/>
  </cols>
  <sheetData>
    <row r="1" spans="2:19" ht="18.5" x14ac:dyDescent="0.45">
      <c r="B1" s="4" t="s">
        <v>223</v>
      </c>
      <c r="N1" t="s">
        <v>365</v>
      </c>
    </row>
    <row r="3" spans="2:19" ht="15.5" x14ac:dyDescent="0.35">
      <c r="B3" s="16" t="s">
        <v>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7</v>
      </c>
      <c r="Q3" s="17"/>
      <c r="R3" s="17"/>
      <c r="S3" s="18"/>
    </row>
    <row r="4" spans="2:19" x14ac:dyDescent="0.35">
      <c r="B4" s="28" t="s">
        <v>211</v>
      </c>
      <c r="C4" s="24"/>
      <c r="D4" s="28" t="s">
        <v>212</v>
      </c>
      <c r="E4" s="24"/>
      <c r="F4" s="28" t="s">
        <v>380</v>
      </c>
      <c r="G4" s="24"/>
      <c r="H4" s="28" t="s">
        <v>381</v>
      </c>
      <c r="I4" s="24"/>
      <c r="J4" s="28" t="s">
        <v>12</v>
      </c>
      <c r="K4" s="24"/>
      <c r="L4" s="28" t="s">
        <v>213</v>
      </c>
      <c r="M4" s="24"/>
      <c r="P4" s="10" t="s">
        <v>8</v>
      </c>
      <c r="Q4" s="10" t="s">
        <v>9</v>
      </c>
      <c r="R4" s="10" t="s">
        <v>10</v>
      </c>
      <c r="S4" s="10" t="s">
        <v>11</v>
      </c>
    </row>
    <row r="5" spans="2:19" x14ac:dyDescent="0.35">
      <c r="B5" s="28" t="s">
        <v>214</v>
      </c>
      <c r="C5" s="24"/>
      <c r="D5" s="28" t="s">
        <v>215</v>
      </c>
      <c r="E5" s="24"/>
      <c r="F5" s="28" t="s">
        <v>216</v>
      </c>
      <c r="G5" s="24"/>
      <c r="H5" s="28" t="s">
        <v>382</v>
      </c>
      <c r="I5" s="24"/>
      <c r="J5" s="28" t="s">
        <v>217</v>
      </c>
      <c r="K5" s="24"/>
      <c r="L5" s="28" t="s">
        <v>218</v>
      </c>
      <c r="M5" s="24"/>
      <c r="P5" s="8">
        <v>6</v>
      </c>
      <c r="Q5" s="8">
        <v>2</v>
      </c>
      <c r="R5" s="8">
        <v>11</v>
      </c>
      <c r="S5" s="8">
        <v>19</v>
      </c>
    </row>
    <row r="6" spans="2:19" x14ac:dyDescent="0.35">
      <c r="B6" s="28" t="s">
        <v>185</v>
      </c>
      <c r="C6" s="24"/>
      <c r="D6" s="28" t="s">
        <v>219</v>
      </c>
      <c r="E6" s="24"/>
      <c r="F6" s="28" t="s">
        <v>220</v>
      </c>
      <c r="G6" s="24"/>
      <c r="H6" s="28" t="s">
        <v>221</v>
      </c>
      <c r="I6" s="24"/>
      <c r="J6" s="28" t="s">
        <v>222</v>
      </c>
      <c r="K6" s="24"/>
      <c r="L6" s="22"/>
      <c r="M6" s="24"/>
    </row>
    <row r="10" spans="2:19" ht="18.5" x14ac:dyDescent="0.45">
      <c r="B10" s="5" t="s">
        <v>221</v>
      </c>
    </row>
    <row r="12" spans="2:19" x14ac:dyDescent="0.35">
      <c r="C12" t="s">
        <v>224</v>
      </c>
      <c r="D12" t="s">
        <v>225</v>
      </c>
    </row>
    <row r="13" spans="2:19" x14ac:dyDescent="0.35">
      <c r="C13" t="s">
        <v>226</v>
      </c>
      <c r="D13">
        <v>17633224.479644958</v>
      </c>
    </row>
    <row r="14" spans="2:19" x14ac:dyDescent="0.35">
      <c r="C14" t="s">
        <v>227</v>
      </c>
      <c r="D14">
        <v>410074.98789871996</v>
      </c>
    </row>
    <row r="15" spans="2:19" x14ac:dyDescent="0.35">
      <c r="C15" t="s">
        <v>228</v>
      </c>
      <c r="D15">
        <v>640.37097677730526</v>
      </c>
    </row>
    <row r="16" spans="2:19" x14ac:dyDescent="0.35">
      <c r="C16" t="s">
        <v>229</v>
      </c>
      <c r="D16">
        <v>454.69755696499891</v>
      </c>
    </row>
    <row r="17" spans="2:6" x14ac:dyDescent="0.35">
      <c r="C17" t="s">
        <v>230</v>
      </c>
      <c r="D17">
        <v>0.51534428199790439</v>
      </c>
    </row>
    <row r="19" spans="2:6" ht="18.5" x14ac:dyDescent="0.45">
      <c r="B19" s="5" t="s">
        <v>222</v>
      </c>
    </row>
    <row r="21" spans="2:6" x14ac:dyDescent="0.35">
      <c r="C21" s="7" t="s">
        <v>38</v>
      </c>
      <c r="D21" s="3" t="s">
        <v>1</v>
      </c>
      <c r="E21" s="3" t="s">
        <v>356</v>
      </c>
      <c r="F21" s="3" t="s">
        <v>232</v>
      </c>
    </row>
    <row r="22" spans="2:6" x14ac:dyDescent="0.35">
      <c r="C22" s="7" t="s">
        <v>140</v>
      </c>
      <c r="D22" s="6">
        <v>5140</v>
      </c>
      <c r="E22" s="6">
        <v>4435.113636363636</v>
      </c>
      <c r="F22" s="6">
        <v>704.88636363636397</v>
      </c>
    </row>
    <row r="23" spans="2:6" x14ac:dyDescent="0.35">
      <c r="C23" s="7" t="s">
        <v>141</v>
      </c>
      <c r="D23" s="6">
        <v>5660</v>
      </c>
      <c r="E23" s="6">
        <v>4755.113636363636</v>
      </c>
      <c r="F23" s="6">
        <v>904.88636363636397</v>
      </c>
    </row>
    <row r="24" spans="2:6" x14ac:dyDescent="0.35">
      <c r="C24" s="7" t="s">
        <v>142</v>
      </c>
      <c r="D24" s="6">
        <v>5680</v>
      </c>
      <c r="E24" s="6">
        <v>4732.6136363636351</v>
      </c>
      <c r="F24" s="6">
        <v>947.38636363636488</v>
      </c>
    </row>
    <row r="25" spans="2:6" x14ac:dyDescent="0.35">
      <c r="C25" s="7" t="s">
        <v>143</v>
      </c>
      <c r="D25" s="6">
        <v>4930</v>
      </c>
      <c r="E25" s="6">
        <v>4393.863636363636</v>
      </c>
      <c r="F25" s="6">
        <v>536.13636363636397</v>
      </c>
    </row>
    <row r="26" spans="2:6" x14ac:dyDescent="0.35">
      <c r="C26" s="7" t="s">
        <v>144</v>
      </c>
      <c r="D26" s="6">
        <v>4240</v>
      </c>
      <c r="E26" s="6">
        <v>4056.3636363636356</v>
      </c>
      <c r="F26" s="6">
        <v>183.63636363636442</v>
      </c>
    </row>
    <row r="27" spans="2:6" x14ac:dyDescent="0.35">
      <c r="C27" s="7" t="s">
        <v>145</v>
      </c>
      <c r="D27" s="6">
        <v>3740</v>
      </c>
      <c r="E27" s="6">
        <v>3758.863636363636</v>
      </c>
      <c r="F27" s="6">
        <v>-18.863636363636033</v>
      </c>
    </row>
    <row r="28" spans="2:6" x14ac:dyDescent="0.35">
      <c r="C28" s="7" t="s">
        <v>146</v>
      </c>
      <c r="D28" s="6">
        <v>4110</v>
      </c>
      <c r="E28" s="6">
        <v>4067.613636363636</v>
      </c>
      <c r="F28" s="6">
        <v>42.386363636363967</v>
      </c>
    </row>
    <row r="29" spans="2:6" x14ac:dyDescent="0.35">
      <c r="C29" s="7" t="s">
        <v>147</v>
      </c>
      <c r="D29" s="6">
        <v>4160</v>
      </c>
      <c r="E29" s="6">
        <v>4167.6262626262605</v>
      </c>
      <c r="F29" s="6">
        <v>-7.6262626262605409</v>
      </c>
    </row>
    <row r="30" spans="2:6" x14ac:dyDescent="0.35">
      <c r="C30" s="7" t="s">
        <v>148</v>
      </c>
      <c r="D30" s="6">
        <v>3900</v>
      </c>
      <c r="E30" s="6">
        <v>4148.7373737373737</v>
      </c>
      <c r="F30" s="6">
        <v>-248.73737373737367</v>
      </c>
    </row>
    <row r="31" spans="2:6" x14ac:dyDescent="0.35">
      <c r="C31" s="7" t="s">
        <v>149</v>
      </c>
      <c r="D31" s="6">
        <v>4420</v>
      </c>
      <c r="E31" s="6">
        <v>4528.7373737373728</v>
      </c>
      <c r="F31" s="6">
        <v>-108.73737373737276</v>
      </c>
    </row>
    <row r="32" spans="2:6" x14ac:dyDescent="0.35">
      <c r="C32" s="7" t="s">
        <v>150</v>
      </c>
      <c r="D32" s="6">
        <v>4260</v>
      </c>
      <c r="E32" s="6">
        <v>4457.6262626262624</v>
      </c>
      <c r="F32" s="6">
        <v>-197.62626262626236</v>
      </c>
    </row>
    <row r="33" spans="3:6" x14ac:dyDescent="0.35">
      <c r="C33" s="7" t="s">
        <v>151</v>
      </c>
      <c r="D33" s="6">
        <v>4440</v>
      </c>
      <c r="E33" s="6">
        <v>4466.515151515152</v>
      </c>
      <c r="F33" s="6">
        <v>-26.515151515151956</v>
      </c>
    </row>
    <row r="34" spans="3:6" x14ac:dyDescent="0.35">
      <c r="C34" s="7" t="s">
        <v>152</v>
      </c>
      <c r="D34" s="6">
        <v>5300</v>
      </c>
      <c r="E34" s="6">
        <v>4777.0833333333321</v>
      </c>
      <c r="F34" s="6">
        <v>522.91666666666788</v>
      </c>
    </row>
    <row r="35" spans="3:6" x14ac:dyDescent="0.35">
      <c r="C35" s="7" t="s">
        <v>153</v>
      </c>
      <c r="D35" s="6">
        <v>5970</v>
      </c>
      <c r="E35" s="6">
        <v>5097.083333333333</v>
      </c>
      <c r="F35" s="6">
        <v>872.91666666666697</v>
      </c>
    </row>
    <row r="36" spans="3:6" x14ac:dyDescent="0.35">
      <c r="C36" s="7" t="s">
        <v>154</v>
      </c>
      <c r="D36" s="6">
        <v>6140</v>
      </c>
      <c r="E36" s="6">
        <v>5074.5833333333321</v>
      </c>
      <c r="F36" s="6">
        <v>1065.4166666666679</v>
      </c>
    </row>
    <row r="37" spans="3:6" x14ac:dyDescent="0.35">
      <c r="C37" s="7" t="s">
        <v>155</v>
      </c>
      <c r="D37" s="6">
        <v>4930</v>
      </c>
      <c r="E37" s="6">
        <v>4735.8333333333339</v>
      </c>
      <c r="F37" s="6">
        <v>194.16666666666606</v>
      </c>
    </row>
    <row r="38" spans="3:6" x14ac:dyDescent="0.35">
      <c r="C38" s="7" t="s">
        <v>156</v>
      </c>
      <c r="D38" s="6">
        <v>4390</v>
      </c>
      <c r="E38" s="6">
        <v>4398.333333333333</v>
      </c>
      <c r="F38" s="6">
        <v>-8.3333333333330302</v>
      </c>
    </row>
    <row r="39" spans="3:6" x14ac:dyDescent="0.35">
      <c r="C39" s="7" t="s">
        <v>157</v>
      </c>
      <c r="D39" s="6">
        <v>3800</v>
      </c>
      <c r="E39" s="6">
        <v>4100.8333333333321</v>
      </c>
      <c r="F39" s="6">
        <v>-300.83333333333212</v>
      </c>
    </row>
    <row r="40" spans="3:6" x14ac:dyDescent="0.35">
      <c r="C40" s="7" t="s">
        <v>158</v>
      </c>
      <c r="D40" s="6">
        <v>4120</v>
      </c>
      <c r="E40" s="6">
        <v>4409.583333333333</v>
      </c>
      <c r="F40" s="6">
        <v>-289.58333333333303</v>
      </c>
    </row>
    <row r="41" spans="3:6" x14ac:dyDescent="0.35">
      <c r="C41" s="7" t="s">
        <v>159</v>
      </c>
      <c r="D41" s="6">
        <v>4400</v>
      </c>
      <c r="E41" s="6">
        <v>4509.5959595959575</v>
      </c>
      <c r="F41" s="6">
        <v>-109.59595959595754</v>
      </c>
    </row>
    <row r="42" spans="3:6" x14ac:dyDescent="0.35">
      <c r="C42" s="7" t="s">
        <v>160</v>
      </c>
      <c r="D42" s="6">
        <v>4180</v>
      </c>
      <c r="E42" s="6">
        <v>4490.7070707070707</v>
      </c>
      <c r="F42" s="6">
        <v>-310.70707070707067</v>
      </c>
    </row>
    <row r="43" spans="3:6" x14ac:dyDescent="0.35">
      <c r="C43" s="7" t="s">
        <v>161</v>
      </c>
      <c r="D43" s="6">
        <v>4950</v>
      </c>
      <c r="E43" s="6">
        <v>4870.7070707070698</v>
      </c>
      <c r="F43" s="6">
        <v>79.292929292930239</v>
      </c>
    </row>
    <row r="44" spans="3:6" x14ac:dyDescent="0.35">
      <c r="C44" s="7" t="s">
        <v>162</v>
      </c>
      <c r="D44" s="6">
        <v>4830</v>
      </c>
      <c r="E44" s="6">
        <v>4799.5959595959584</v>
      </c>
      <c r="F44" s="6">
        <v>30.404040404041552</v>
      </c>
    </row>
    <row r="45" spans="3:6" x14ac:dyDescent="0.35">
      <c r="C45" s="7" t="s">
        <v>163</v>
      </c>
      <c r="D45" s="6">
        <v>5120</v>
      </c>
      <c r="E45" s="6">
        <v>4808.484848484848</v>
      </c>
      <c r="F45" s="6">
        <v>311.51515151515196</v>
      </c>
    </row>
    <row r="46" spans="3:6" x14ac:dyDescent="0.35">
      <c r="C46" s="7" t="s">
        <v>164</v>
      </c>
      <c r="D46" s="6">
        <v>5740</v>
      </c>
      <c r="E46" s="6">
        <v>5119.0530303030291</v>
      </c>
      <c r="F46" s="6">
        <v>620.94696969697088</v>
      </c>
    </row>
    <row r="47" spans="3:6" x14ac:dyDescent="0.35">
      <c r="C47" s="7" t="s">
        <v>165</v>
      </c>
      <c r="D47" s="6">
        <v>6660</v>
      </c>
      <c r="E47" s="6">
        <v>5439.05303030303</v>
      </c>
      <c r="F47" s="6">
        <v>1220.94696969697</v>
      </c>
    </row>
    <row r="48" spans="3:6" x14ac:dyDescent="0.35">
      <c r="C48" s="7" t="s">
        <v>166</v>
      </c>
      <c r="D48" s="6">
        <v>6790</v>
      </c>
      <c r="E48" s="6">
        <v>5416.5530303030291</v>
      </c>
      <c r="F48" s="6">
        <v>1373.4469696969709</v>
      </c>
    </row>
    <row r="49" spans="3:6" x14ac:dyDescent="0.35">
      <c r="C49" s="7" t="s">
        <v>167</v>
      </c>
      <c r="D49" s="6">
        <v>5640</v>
      </c>
      <c r="E49" s="6">
        <v>5077.80303030303</v>
      </c>
      <c r="F49" s="6">
        <v>562.19696969696997</v>
      </c>
    </row>
    <row r="50" spans="3:6" x14ac:dyDescent="0.35">
      <c r="C50" s="7" t="s">
        <v>168</v>
      </c>
      <c r="D50" s="6">
        <v>4960</v>
      </c>
      <c r="E50" s="6">
        <v>4740.30303030303</v>
      </c>
      <c r="F50" s="6">
        <v>219.69696969696997</v>
      </c>
    </row>
    <row r="51" spans="3:6" x14ac:dyDescent="0.35">
      <c r="C51" s="7" t="s">
        <v>169</v>
      </c>
      <c r="D51" s="6">
        <v>4420</v>
      </c>
      <c r="E51" s="6">
        <v>4442.8030303030291</v>
      </c>
      <c r="F51" s="6">
        <v>-22.803030303029118</v>
      </c>
    </row>
    <row r="52" spans="3:6" x14ac:dyDescent="0.35">
      <c r="C52" s="7" t="s">
        <v>170</v>
      </c>
      <c r="D52" s="6">
        <v>4940</v>
      </c>
      <c r="E52" s="6">
        <v>4751.55303030303</v>
      </c>
      <c r="F52" s="6">
        <v>188.44696969696997</v>
      </c>
    </row>
    <row r="53" spans="3:6" x14ac:dyDescent="0.35">
      <c r="C53" s="7" t="s">
        <v>171</v>
      </c>
      <c r="D53" s="6">
        <v>5080</v>
      </c>
      <c r="E53" s="6">
        <v>4851.5656565656545</v>
      </c>
      <c r="F53" s="6">
        <v>228.43434343434546</v>
      </c>
    </row>
    <row r="54" spans="3:6" x14ac:dyDescent="0.35">
      <c r="C54" s="7" t="s">
        <v>172</v>
      </c>
      <c r="D54" s="6">
        <v>4770</v>
      </c>
      <c r="E54" s="6">
        <v>4832.6767676767668</v>
      </c>
      <c r="F54" s="6">
        <v>-62.676767676766758</v>
      </c>
    </row>
    <row r="55" spans="3:6" x14ac:dyDescent="0.35">
      <c r="C55" s="7" t="s">
        <v>173</v>
      </c>
      <c r="D55" s="6">
        <v>5110</v>
      </c>
      <c r="E55" s="6">
        <v>5212.6767676767668</v>
      </c>
      <c r="F55" s="6">
        <v>-102.67676767676676</v>
      </c>
    </row>
    <row r="56" spans="3:6" x14ac:dyDescent="0.35">
      <c r="C56" s="7" t="s">
        <v>174</v>
      </c>
      <c r="D56" s="6">
        <v>5610</v>
      </c>
      <c r="E56" s="6">
        <v>5141.5656565656554</v>
      </c>
      <c r="F56" s="6">
        <v>468.43434343434456</v>
      </c>
    </row>
    <row r="57" spans="3:6" x14ac:dyDescent="0.35">
      <c r="C57" s="7" t="s">
        <v>175</v>
      </c>
      <c r="D57" s="6">
        <v>5740</v>
      </c>
      <c r="E57" s="6">
        <v>5150.454545454546</v>
      </c>
      <c r="F57" s="6">
        <v>589.54545454545405</v>
      </c>
    </row>
    <row r="58" spans="3:6" x14ac:dyDescent="0.35">
      <c r="C58" s="7" t="s">
        <v>176</v>
      </c>
      <c r="D58" s="6">
        <v>6500</v>
      </c>
      <c r="E58" s="6">
        <v>5461.0227272727261</v>
      </c>
      <c r="F58" s="6">
        <v>1038.9772727272739</v>
      </c>
    </row>
    <row r="59" spans="3:6" x14ac:dyDescent="0.35">
      <c r="C59" s="7" t="s">
        <v>177</v>
      </c>
      <c r="D59" s="6">
        <v>7540</v>
      </c>
      <c r="E59" s="6">
        <v>5781.0227272727261</v>
      </c>
      <c r="F59" s="6">
        <v>1758.9772727272739</v>
      </c>
    </row>
    <row r="60" spans="3:6" x14ac:dyDescent="0.35">
      <c r="C60" s="7" t="s">
        <v>178</v>
      </c>
      <c r="D60" s="6">
        <v>7350</v>
      </c>
      <c r="E60" s="6">
        <v>5758.5227272727261</v>
      </c>
      <c r="F60" s="6">
        <v>1591.4772727272739</v>
      </c>
    </row>
    <row r="61" spans="3:6" x14ac:dyDescent="0.35">
      <c r="C61" s="7" t="s">
        <v>179</v>
      </c>
      <c r="D61" s="6">
        <v>6180</v>
      </c>
      <c r="E61" s="6">
        <v>5419.772727272727</v>
      </c>
      <c r="F61" s="6">
        <v>760.22727272727298</v>
      </c>
    </row>
    <row r="62" spans="3:6" x14ac:dyDescent="0.35">
      <c r="C62" s="7" t="s">
        <v>180</v>
      </c>
      <c r="D62" s="6">
        <v>5610</v>
      </c>
      <c r="E62" s="6">
        <v>5082.272727272727</v>
      </c>
      <c r="F62" s="6">
        <v>527.72727272727298</v>
      </c>
    </row>
    <row r="63" spans="3:6" x14ac:dyDescent="0.35">
      <c r="C63" s="7" t="s">
        <v>181</v>
      </c>
      <c r="D63" s="6">
        <v>4760</v>
      </c>
      <c r="E63" s="6">
        <v>4784.7727272727261</v>
      </c>
      <c r="F63" s="6">
        <v>-24.772727272726115</v>
      </c>
    </row>
    <row r="64" spans="3:6" x14ac:dyDescent="0.35">
      <c r="C64" s="7" t="s">
        <v>182</v>
      </c>
      <c r="D64" s="6">
        <v>5260</v>
      </c>
      <c r="E64" s="6">
        <v>5093.5227272727261</v>
      </c>
      <c r="F64" s="6">
        <v>166.47727272727388</v>
      </c>
    </row>
  </sheetData>
  <mergeCells count="20">
    <mergeCell ref="B3:M3"/>
    <mergeCell ref="P3:S3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2'!$B$10:$B$10" display="Intervals: Training" xr:uid="{FBF727E4-A223-4A3E-B760-25B1F88689EB}"/>
    <hyperlink ref="D4" location="'LinReg_Intervals2'!$I$10:$I$10" display="Intervals: Validation" xr:uid="{FA8059A6-725A-410B-9604-D26588B6B647}"/>
    <hyperlink ref="F4" location="'LinReg_Intervals2'!$P$10:$P$10" display="Intervals: New" xr:uid="{D5EB0921-4D33-4DEA-961A-E691F0308B52}"/>
    <hyperlink ref="H4" location="'LinReg_NewScore'!$B$10:$B$10" display="New: Prediction Details" xr:uid="{C13D3706-041F-4C16-9B5B-68A4E5B391C8}"/>
    <hyperlink ref="J4" location="'LinReg_Output2'!$B$10:$B$10" display="Inputs" xr:uid="{8D11C80B-C873-4D5F-B012-980FDE240B67}"/>
    <hyperlink ref="L4" location="'LinReg_Output2'!$B$51:$B$51" display="Regression Summary" xr:uid="{EEDC3448-309A-4277-B1E4-06BAFB309F24}"/>
    <hyperlink ref="B5" location="'LinReg_Output2'!$B$60:$B$60" display="Predictor Screening" xr:uid="{DFBC3535-5E6E-4415-9727-8D9F23ABDEF4}"/>
    <hyperlink ref="D5" location="'LinReg_Output2'!$B$81:$B$81" display="Coefficients" xr:uid="{F97743E1-AC40-4D4C-BDB3-43E1FDCB4994}"/>
    <hyperlink ref="F5" location="'LinReg_Output2'!$B$99:$B$99" display="Variance-Covariance Matrix of Coefficients" xr:uid="{0B0C2D7D-B8C7-4EB4-9A99-54A35416FDF3}"/>
    <hyperlink ref="H5" location="'LinReg_Output2'!$B$117:$B$117" display="Multicollinearity Diagnostics" xr:uid="{5EF6C843-2F7E-41F2-BF3B-B9C2A8E39F47}"/>
    <hyperlink ref="J5" location="'LinReg_ResidInfluence2'!$B$10:$B$10" display="Residuals" xr:uid="{CC5DA725-5E9F-4E88-AB39-630CAC5CB63E}"/>
    <hyperlink ref="L5" location="'LinReg_ResidInfluence2'!$B$115:$B$115" display="Influence Diagnostics" xr:uid="{631AFA67-1680-4A9B-B674-A2C8D5CD7D60}"/>
    <hyperlink ref="B6" location="'LinReg_Stored2'!$B$10:$B$10" display="PMML Model" xr:uid="{DC693FF2-B878-475F-A351-C0B3C5BD1D29}"/>
    <hyperlink ref="D6" location="'LinReg_TrainingScore2'!$B$10:$B$10" display="Training: Prediction Summary" xr:uid="{040294AE-1EDC-4EBD-9426-3F1C4E552742}"/>
    <hyperlink ref="F6" location="'LinReg_TrainingScore2'!$B$19:$B$19" display="Training: Prediction Details" xr:uid="{A2497D50-051F-4F19-92D4-E57B1FD201CB}"/>
    <hyperlink ref="H6" location="'LinReg_ValidationScore1'!$B$10:$B$10" display="Validation: Prediction Summary" xr:uid="{5646B852-2DF2-4F42-AB29-F2DB2496F449}"/>
    <hyperlink ref="J6" location="'LinReg_ValidationScore1'!$B$19:$B$19" display="Validation: Prediction Details" xr:uid="{708DF6C6-E788-4427-899D-D935B1F191B9}"/>
  </hyperlink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52AD-F308-40DE-BF05-A0444F43647A}">
  <dimension ref="B1:S15"/>
  <sheetViews>
    <sheetView showGridLines="0" workbookViewId="0">
      <selection activeCell="D13" sqref="D13:D15"/>
    </sheetView>
  </sheetViews>
  <sheetFormatPr defaultRowHeight="14.5" x14ac:dyDescent="0.35"/>
  <cols>
    <col min="3" max="3" width="10.90625" customWidth="1"/>
    <col min="4" max="4" width="20.90625" customWidth="1"/>
    <col min="16" max="16" width="15.26953125" bestFit="1" customWidth="1"/>
  </cols>
  <sheetData>
    <row r="1" spans="2:19" ht="18.5" x14ac:dyDescent="0.45">
      <c r="B1" s="4" t="s">
        <v>383</v>
      </c>
      <c r="N1" t="s">
        <v>365</v>
      </c>
    </row>
    <row r="3" spans="2:19" ht="15.5" x14ac:dyDescent="0.35">
      <c r="B3" s="16" t="s">
        <v>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7</v>
      </c>
      <c r="Q3" s="17"/>
      <c r="R3" s="17"/>
      <c r="S3" s="18"/>
    </row>
    <row r="4" spans="2:19" x14ac:dyDescent="0.35">
      <c r="B4" s="28" t="s">
        <v>211</v>
      </c>
      <c r="C4" s="24"/>
      <c r="D4" s="28" t="s">
        <v>212</v>
      </c>
      <c r="E4" s="24"/>
      <c r="F4" s="28" t="s">
        <v>380</v>
      </c>
      <c r="G4" s="24"/>
      <c r="H4" s="28" t="s">
        <v>381</v>
      </c>
      <c r="I4" s="24"/>
      <c r="J4" s="28" t="s">
        <v>12</v>
      </c>
      <c r="K4" s="24"/>
      <c r="L4" s="28" t="s">
        <v>213</v>
      </c>
      <c r="M4" s="24"/>
      <c r="P4" s="10" t="s">
        <v>8</v>
      </c>
      <c r="Q4" s="10" t="s">
        <v>9</v>
      </c>
      <c r="R4" s="10" t="s">
        <v>10</v>
      </c>
      <c r="S4" s="10" t="s">
        <v>11</v>
      </c>
    </row>
    <row r="5" spans="2:19" x14ac:dyDescent="0.35">
      <c r="B5" s="28" t="s">
        <v>214</v>
      </c>
      <c r="C5" s="24"/>
      <c r="D5" s="28" t="s">
        <v>215</v>
      </c>
      <c r="E5" s="24"/>
      <c r="F5" s="28" t="s">
        <v>216</v>
      </c>
      <c r="G5" s="24"/>
      <c r="H5" s="28" t="s">
        <v>382</v>
      </c>
      <c r="I5" s="24"/>
      <c r="J5" s="28" t="s">
        <v>217</v>
      </c>
      <c r="K5" s="24"/>
      <c r="L5" s="28" t="s">
        <v>218</v>
      </c>
      <c r="M5" s="24"/>
      <c r="P5" s="8">
        <v>6</v>
      </c>
      <c r="Q5" s="8">
        <v>2</v>
      </c>
      <c r="R5" s="8">
        <v>11</v>
      </c>
      <c r="S5" s="8">
        <v>19</v>
      </c>
    </row>
    <row r="6" spans="2:19" x14ac:dyDescent="0.35">
      <c r="B6" s="28" t="s">
        <v>185</v>
      </c>
      <c r="C6" s="24"/>
      <c r="D6" s="28" t="s">
        <v>219</v>
      </c>
      <c r="E6" s="24"/>
      <c r="F6" s="28" t="s">
        <v>220</v>
      </c>
      <c r="G6" s="24"/>
      <c r="H6" s="28" t="s">
        <v>221</v>
      </c>
      <c r="I6" s="24"/>
      <c r="J6" s="28" t="s">
        <v>222</v>
      </c>
      <c r="K6" s="24"/>
      <c r="L6" s="22"/>
      <c r="M6" s="24"/>
    </row>
    <row r="10" spans="2:19" ht="18.5" x14ac:dyDescent="0.45">
      <c r="B10" s="5" t="s">
        <v>381</v>
      </c>
    </row>
    <row r="12" spans="2:19" x14ac:dyDescent="0.35">
      <c r="C12" s="7" t="s">
        <v>38</v>
      </c>
      <c r="D12" s="3" t="s">
        <v>356</v>
      </c>
    </row>
    <row r="13" spans="2:19" x14ac:dyDescent="0.35">
      <c r="C13" s="7" t="s">
        <v>39</v>
      </c>
      <c r="D13" s="32">
        <v>5193.5353535353515</v>
      </c>
    </row>
    <row r="14" spans="2:19" x14ac:dyDescent="0.35">
      <c r="C14" s="7" t="s">
        <v>40</v>
      </c>
      <c r="D14" s="32">
        <v>5174.6464646464638</v>
      </c>
    </row>
    <row r="15" spans="2:19" x14ac:dyDescent="0.35">
      <c r="C15" s="7" t="s">
        <v>41</v>
      </c>
      <c r="D15" s="32">
        <v>5554.6464646464638</v>
      </c>
    </row>
  </sheetData>
  <mergeCells count="20">
    <mergeCell ref="B3:M3"/>
    <mergeCell ref="P3:S3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2'!$B$10:$B$10" display="Intervals: Training" xr:uid="{77CAF99A-0806-4842-9CCD-01523AB35230}"/>
    <hyperlink ref="D4" location="'LinReg_Intervals2'!$I$10:$I$10" display="Intervals: Validation" xr:uid="{234CDB39-535B-42F5-96C0-B10E53E7E6AE}"/>
    <hyperlink ref="F4" location="'LinReg_Intervals2'!$P$10:$P$10" display="Intervals: New" xr:uid="{63E6537D-0C8A-4C1F-BD19-ABEAC60BB533}"/>
    <hyperlink ref="H4" location="'LinReg_NewScore'!$B$10:$B$10" display="New: Prediction Details" xr:uid="{AF0B5A63-3630-46DF-8800-95D9CF6746FE}"/>
    <hyperlink ref="J4" location="'LinReg_Output2'!$B$10:$B$10" display="Inputs" xr:uid="{FC56B0E4-2992-4A2B-BC1F-96A86CA6E8BC}"/>
    <hyperlink ref="L4" location="'LinReg_Output2'!$B$51:$B$51" display="Regression Summary" xr:uid="{911566F5-356B-4239-B0ED-9420524E5608}"/>
    <hyperlink ref="B5" location="'LinReg_Output2'!$B$60:$B$60" display="Predictor Screening" xr:uid="{CB1A1E12-1DDD-4C57-A807-120EFB6E980C}"/>
    <hyperlink ref="D5" location="'LinReg_Output2'!$B$81:$B$81" display="Coefficients" xr:uid="{B5B6C49A-B5FA-4089-B3B0-A4A3E7C26682}"/>
    <hyperlink ref="F5" location="'LinReg_Output2'!$B$99:$B$99" display="Variance-Covariance Matrix of Coefficients" xr:uid="{80BA6E09-D76C-4210-9E17-F812C54E6D28}"/>
    <hyperlink ref="H5" location="'LinReg_Output2'!$B$117:$B$117" display="Multicollinearity Diagnostics" xr:uid="{10641831-83E2-4F47-8D35-3944DAD0C80E}"/>
    <hyperlink ref="J5" location="'LinReg_ResidInfluence2'!$B$10:$B$10" display="Residuals" xr:uid="{129831E8-64AB-4FF8-96BC-4C965593DAF5}"/>
    <hyperlink ref="L5" location="'LinReg_ResidInfluence2'!$B$115:$B$115" display="Influence Diagnostics" xr:uid="{84B797C6-7945-4B68-A6BA-C233729A9203}"/>
    <hyperlink ref="B6" location="'LinReg_Stored2'!$B$10:$B$10" display="PMML Model" xr:uid="{FB9C80F9-65FF-4B08-8851-D6FF68EC0429}"/>
    <hyperlink ref="D6" location="'LinReg_TrainingScore2'!$B$10:$B$10" display="Training: Prediction Summary" xr:uid="{C660F10C-A21E-4023-B01D-17B2DC96E4DD}"/>
    <hyperlink ref="F6" location="'LinReg_TrainingScore2'!$B$19:$B$19" display="Training: Prediction Details" xr:uid="{ED3884AF-379B-4C9F-BA04-53F177DC0C46}"/>
    <hyperlink ref="H6" location="'LinReg_ValidationScore1'!$B$10:$B$10" display="Validation: Prediction Summary" xr:uid="{33A9161E-960D-45C1-9131-280AD020988B}"/>
    <hyperlink ref="J6" location="'LinReg_ValidationScore1'!$B$19:$B$19" display="Validation: Prediction Details" xr:uid="{389F1EA8-7941-4546-923F-3D344C3C420A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4AD0-60A5-4433-B3E2-5468014EF026}">
  <dimension ref="B1:S72"/>
  <sheetViews>
    <sheetView showGridLines="0" workbookViewId="0"/>
  </sheetViews>
  <sheetFormatPr defaultRowHeight="14.5" x14ac:dyDescent="0.35"/>
  <cols>
    <col min="16" max="16" width="15.26953125" bestFit="1" customWidth="1"/>
  </cols>
  <sheetData>
    <row r="1" spans="2:19" ht="18.5" x14ac:dyDescent="0.45">
      <c r="B1" s="4" t="s">
        <v>183</v>
      </c>
      <c r="N1" t="s">
        <v>365</v>
      </c>
    </row>
    <row r="3" spans="2:19" ht="15.5" x14ac:dyDescent="0.35">
      <c r="B3" s="16" t="s">
        <v>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7</v>
      </c>
      <c r="Q3" s="17"/>
      <c r="R3" s="17"/>
      <c r="S3" s="18"/>
    </row>
    <row r="4" spans="2:19" x14ac:dyDescent="0.35">
      <c r="B4" s="28" t="s">
        <v>211</v>
      </c>
      <c r="C4" s="24"/>
      <c r="D4" s="28" t="s">
        <v>212</v>
      </c>
      <c r="E4" s="24"/>
      <c r="F4" s="28" t="s">
        <v>380</v>
      </c>
      <c r="G4" s="24"/>
      <c r="H4" s="28" t="s">
        <v>381</v>
      </c>
      <c r="I4" s="24"/>
      <c r="J4" s="28" t="s">
        <v>12</v>
      </c>
      <c r="K4" s="24"/>
      <c r="L4" s="28" t="s">
        <v>213</v>
      </c>
      <c r="M4" s="24"/>
      <c r="P4" s="10" t="s">
        <v>8</v>
      </c>
      <c r="Q4" s="10" t="s">
        <v>9</v>
      </c>
      <c r="R4" s="10" t="s">
        <v>10</v>
      </c>
      <c r="S4" s="10" t="s">
        <v>11</v>
      </c>
    </row>
    <row r="5" spans="2:19" x14ac:dyDescent="0.35">
      <c r="B5" s="28" t="s">
        <v>214</v>
      </c>
      <c r="C5" s="24"/>
      <c r="D5" s="28" t="s">
        <v>215</v>
      </c>
      <c r="E5" s="24"/>
      <c r="F5" s="28" t="s">
        <v>216</v>
      </c>
      <c r="G5" s="24"/>
      <c r="H5" s="28" t="s">
        <v>382</v>
      </c>
      <c r="I5" s="24"/>
      <c r="J5" s="28" t="s">
        <v>217</v>
      </c>
      <c r="K5" s="24"/>
      <c r="L5" s="28" t="s">
        <v>218</v>
      </c>
      <c r="M5" s="24"/>
      <c r="P5" s="8">
        <v>6</v>
      </c>
      <c r="Q5" s="8">
        <v>2</v>
      </c>
      <c r="R5" s="8">
        <v>11</v>
      </c>
      <c r="S5" s="8">
        <v>19</v>
      </c>
    </row>
    <row r="6" spans="2:19" x14ac:dyDescent="0.35">
      <c r="B6" s="28" t="s">
        <v>185</v>
      </c>
      <c r="C6" s="24"/>
      <c r="D6" s="28" t="s">
        <v>219</v>
      </c>
      <c r="E6" s="24"/>
      <c r="F6" s="28" t="s">
        <v>220</v>
      </c>
      <c r="G6" s="24"/>
      <c r="H6" s="28" t="s">
        <v>221</v>
      </c>
      <c r="I6" s="24"/>
      <c r="J6" s="28" t="s">
        <v>222</v>
      </c>
      <c r="K6" s="24"/>
      <c r="L6" s="22"/>
      <c r="M6" s="24"/>
    </row>
    <row r="10" spans="2:19" ht="18.5" x14ac:dyDescent="0.45">
      <c r="B10" s="5" t="s">
        <v>185</v>
      </c>
    </row>
    <row r="12" spans="2:19" x14ac:dyDescent="0.35">
      <c r="B12" t="s">
        <v>186</v>
      </c>
    </row>
    <row r="13" spans="2:19" x14ac:dyDescent="0.35">
      <c r="B13" t="s">
        <v>187</v>
      </c>
    </row>
    <row r="14" spans="2:19" x14ac:dyDescent="0.35">
      <c r="B14" t="s">
        <v>188</v>
      </c>
    </row>
    <row r="15" spans="2:19" x14ac:dyDescent="0.35">
      <c r="B15" t="s">
        <v>189</v>
      </c>
    </row>
    <row r="16" spans="2:19" x14ac:dyDescent="0.35">
      <c r="B16" t="s">
        <v>366</v>
      </c>
    </row>
    <row r="17" spans="2:2" x14ac:dyDescent="0.35">
      <c r="B17" t="s">
        <v>191</v>
      </c>
    </row>
    <row r="18" spans="2:2" x14ac:dyDescent="0.35">
      <c r="B18" t="s">
        <v>192</v>
      </c>
    </row>
    <row r="19" spans="2:2" x14ac:dyDescent="0.35">
      <c r="B19" t="s">
        <v>314</v>
      </c>
    </row>
    <row r="20" spans="2:2" x14ac:dyDescent="0.35">
      <c r="B20" t="s">
        <v>194</v>
      </c>
    </row>
    <row r="21" spans="2:2" x14ac:dyDescent="0.35">
      <c r="B21" t="s">
        <v>315</v>
      </c>
    </row>
    <row r="22" spans="2:2" x14ac:dyDescent="0.35">
      <c r="B22" t="s">
        <v>316</v>
      </c>
    </row>
    <row r="23" spans="2:2" x14ac:dyDescent="0.35">
      <c r="B23" t="s">
        <v>317</v>
      </c>
    </row>
    <row r="24" spans="2:2" x14ac:dyDescent="0.35">
      <c r="B24" t="s">
        <v>318</v>
      </c>
    </row>
    <row r="25" spans="2:2" x14ac:dyDescent="0.35">
      <c r="B25" t="s">
        <v>319</v>
      </c>
    </row>
    <row r="26" spans="2:2" x14ac:dyDescent="0.35">
      <c r="B26" t="s">
        <v>320</v>
      </c>
    </row>
    <row r="27" spans="2:2" x14ac:dyDescent="0.35">
      <c r="B27" t="s">
        <v>321</v>
      </c>
    </row>
    <row r="28" spans="2:2" x14ac:dyDescent="0.35">
      <c r="B28" t="s">
        <v>322</v>
      </c>
    </row>
    <row r="29" spans="2:2" x14ac:dyDescent="0.35">
      <c r="B29" t="s">
        <v>323</v>
      </c>
    </row>
    <row r="30" spans="2:2" x14ac:dyDescent="0.35">
      <c r="B30" t="s">
        <v>324</v>
      </c>
    </row>
    <row r="31" spans="2:2" x14ac:dyDescent="0.35">
      <c r="B31" t="s">
        <v>325</v>
      </c>
    </row>
    <row r="32" spans="2:2" x14ac:dyDescent="0.35">
      <c r="B32" t="s">
        <v>326</v>
      </c>
    </row>
    <row r="33" spans="2:2" x14ac:dyDescent="0.35">
      <c r="B33" t="s">
        <v>327</v>
      </c>
    </row>
    <row r="34" spans="2:2" x14ac:dyDescent="0.35">
      <c r="B34" t="s">
        <v>196</v>
      </c>
    </row>
    <row r="35" spans="2:2" x14ac:dyDescent="0.35">
      <c r="B35" t="s">
        <v>197</v>
      </c>
    </row>
    <row r="36" spans="2:2" x14ac:dyDescent="0.35">
      <c r="B36" t="s">
        <v>198</v>
      </c>
    </row>
    <row r="37" spans="2:2" x14ac:dyDescent="0.35">
      <c r="B37" t="s">
        <v>328</v>
      </c>
    </row>
    <row r="38" spans="2:2" x14ac:dyDescent="0.35">
      <c r="B38" t="s">
        <v>200</v>
      </c>
    </row>
    <row r="39" spans="2:2" x14ac:dyDescent="0.35">
      <c r="B39" t="s">
        <v>329</v>
      </c>
    </row>
    <row r="40" spans="2:2" x14ac:dyDescent="0.35">
      <c r="B40" t="s">
        <v>330</v>
      </c>
    </row>
    <row r="41" spans="2:2" x14ac:dyDescent="0.35">
      <c r="B41" t="s">
        <v>331</v>
      </c>
    </row>
    <row r="42" spans="2:2" x14ac:dyDescent="0.35">
      <c r="B42" t="s">
        <v>332</v>
      </c>
    </row>
    <row r="43" spans="2:2" x14ac:dyDescent="0.35">
      <c r="B43" t="s">
        <v>333</v>
      </c>
    </row>
    <row r="44" spans="2:2" x14ac:dyDescent="0.35">
      <c r="B44" t="s">
        <v>334</v>
      </c>
    </row>
    <row r="45" spans="2:2" x14ac:dyDescent="0.35">
      <c r="B45" t="s">
        <v>335</v>
      </c>
    </row>
    <row r="46" spans="2:2" x14ac:dyDescent="0.35">
      <c r="B46" t="s">
        <v>336</v>
      </c>
    </row>
    <row r="47" spans="2:2" x14ac:dyDescent="0.35">
      <c r="B47" t="s">
        <v>337</v>
      </c>
    </row>
    <row r="48" spans="2:2" x14ac:dyDescent="0.35">
      <c r="B48" t="s">
        <v>338</v>
      </c>
    </row>
    <row r="49" spans="2:2" x14ac:dyDescent="0.35">
      <c r="B49" t="s">
        <v>339</v>
      </c>
    </row>
    <row r="50" spans="2:2" x14ac:dyDescent="0.35">
      <c r="B50" t="s">
        <v>340</v>
      </c>
    </row>
    <row r="51" spans="2:2" x14ac:dyDescent="0.35">
      <c r="B51" t="s">
        <v>201</v>
      </c>
    </row>
    <row r="52" spans="2:2" x14ac:dyDescent="0.35">
      <c r="B52" t="s">
        <v>202</v>
      </c>
    </row>
    <row r="53" spans="2:2" x14ac:dyDescent="0.35">
      <c r="B53" t="s">
        <v>341</v>
      </c>
    </row>
    <row r="54" spans="2:2" x14ac:dyDescent="0.35">
      <c r="B54" t="s">
        <v>204</v>
      </c>
    </row>
    <row r="55" spans="2:2" x14ac:dyDescent="0.35">
      <c r="B55" t="s">
        <v>205</v>
      </c>
    </row>
    <row r="56" spans="2:2" x14ac:dyDescent="0.35">
      <c r="B56" t="s">
        <v>367</v>
      </c>
    </row>
    <row r="57" spans="2:2" x14ac:dyDescent="0.35">
      <c r="B57" t="s">
        <v>368</v>
      </c>
    </row>
    <row r="58" spans="2:2" x14ac:dyDescent="0.35">
      <c r="B58" t="s">
        <v>369</v>
      </c>
    </row>
    <row r="59" spans="2:2" x14ac:dyDescent="0.35">
      <c r="B59" t="s">
        <v>370</v>
      </c>
    </row>
    <row r="60" spans="2:2" x14ac:dyDescent="0.35">
      <c r="B60" t="s">
        <v>371</v>
      </c>
    </row>
    <row r="61" spans="2:2" x14ac:dyDescent="0.35">
      <c r="B61" t="s">
        <v>372</v>
      </c>
    </row>
    <row r="62" spans="2:2" x14ac:dyDescent="0.35">
      <c r="B62" t="s">
        <v>373</v>
      </c>
    </row>
    <row r="63" spans="2:2" x14ac:dyDescent="0.35">
      <c r="B63" t="s">
        <v>374</v>
      </c>
    </row>
    <row r="64" spans="2:2" x14ac:dyDescent="0.35">
      <c r="B64" t="s">
        <v>375</v>
      </c>
    </row>
    <row r="65" spans="2:2" x14ac:dyDescent="0.35">
      <c r="B65" t="s">
        <v>376</v>
      </c>
    </row>
    <row r="66" spans="2:2" x14ac:dyDescent="0.35">
      <c r="B66" t="s">
        <v>377</v>
      </c>
    </row>
    <row r="67" spans="2:2" x14ac:dyDescent="0.35">
      <c r="B67" t="s">
        <v>378</v>
      </c>
    </row>
    <row r="68" spans="2:2" x14ac:dyDescent="0.35">
      <c r="B68" t="s">
        <v>379</v>
      </c>
    </row>
    <row r="69" spans="2:2" x14ac:dyDescent="0.35">
      <c r="B69" t="s">
        <v>355</v>
      </c>
    </row>
    <row r="70" spans="2:2" x14ac:dyDescent="0.35">
      <c r="B70" t="s">
        <v>208</v>
      </c>
    </row>
    <row r="71" spans="2:2" x14ac:dyDescent="0.35">
      <c r="B71" t="s">
        <v>209</v>
      </c>
    </row>
    <row r="72" spans="2:2" x14ac:dyDescent="0.35">
      <c r="B72" t="s">
        <v>210</v>
      </c>
    </row>
  </sheetData>
  <mergeCells count="20">
    <mergeCell ref="B3:M3"/>
    <mergeCell ref="P3:S3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2'!$B$10:$B$10" display="Intervals: Training" xr:uid="{34F380C2-E96B-425E-BD75-6E5E57E7DED9}"/>
    <hyperlink ref="D4" location="'LinReg_Intervals2'!$I$10:$I$10" display="Intervals: Validation" xr:uid="{5E7CFC2E-EAFE-4B0C-B8A7-87B9762675B4}"/>
    <hyperlink ref="F4" location="'LinReg_Intervals2'!$P$10:$P$10" display="Intervals: New" xr:uid="{E64966CD-01D7-4723-AE81-7F64B0DD95E1}"/>
    <hyperlink ref="H4" location="'LinReg_NewScore'!$B$10:$B$10" display="New: Prediction Details" xr:uid="{66DAA5A9-CD2D-4F09-9676-EFC15A4F1CCE}"/>
    <hyperlink ref="J4" location="'LinReg_Output2'!$B$10:$B$10" display="Inputs" xr:uid="{0071EFCD-90BA-4380-AE92-ABE409305380}"/>
    <hyperlink ref="L4" location="'LinReg_Output2'!$B$51:$B$51" display="Regression Summary" xr:uid="{C11BEC0A-9531-4239-AFEB-C25EDBA38B3B}"/>
    <hyperlink ref="B5" location="'LinReg_Output2'!$B$60:$B$60" display="Predictor Screening" xr:uid="{17CD1C41-BC9B-4630-B648-2FC830C50268}"/>
    <hyperlink ref="D5" location="'LinReg_Output2'!$B$81:$B$81" display="Coefficients" xr:uid="{AC0C817B-E481-4776-9D9C-6FEE5134B690}"/>
    <hyperlink ref="F5" location="'LinReg_Output2'!$B$99:$B$99" display="Variance-Covariance Matrix of Coefficients" xr:uid="{70F3484E-FA00-4088-8466-710B8C09D426}"/>
    <hyperlink ref="H5" location="'LinReg_Output2'!$B$117:$B$117" display="Multicollinearity Diagnostics" xr:uid="{41A81CC6-128C-41EE-8B9A-7F62988D49F8}"/>
    <hyperlink ref="J5" location="'LinReg_ResidInfluence2'!$B$10:$B$10" display="Residuals" xr:uid="{F281F21B-AE52-46EC-9A1B-1B6FC07E4D6C}"/>
    <hyperlink ref="L5" location="'LinReg_ResidInfluence2'!$B$115:$B$115" display="Influence Diagnostics" xr:uid="{1AA34BC5-7E16-4E64-9383-CB3EDE860C94}"/>
    <hyperlink ref="B6" location="'LinReg_Stored2'!$B$10:$B$10" display="PMML Model" xr:uid="{2CC7198F-1144-41FE-85D3-3D4470D07AC9}"/>
    <hyperlink ref="D6" location="'LinReg_TrainingScore2'!$B$10:$B$10" display="Training: Prediction Summary" xr:uid="{CEC51011-CE06-4400-88D6-1F535FC7E5AF}"/>
    <hyperlink ref="F6" location="'LinReg_TrainingScore2'!$B$19:$B$19" display="Training: Prediction Details" xr:uid="{F06CBCFB-A4B6-4FD6-86E3-6C317128BE36}"/>
    <hyperlink ref="H6" location="'LinReg_ValidationScore1'!$B$10:$B$10" display="Validation: Prediction Summary" xr:uid="{8C058A6A-D8C5-443B-9CB8-96C3C6E6AEE1}"/>
    <hyperlink ref="J6" location="'LinReg_ValidationScore1'!$B$19:$B$19" display="Validation: Prediction Details" xr:uid="{94480CDD-2717-4E94-92EC-2CACCD1E246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0BCF-9435-436A-BD12-69E5CD6AFC5A}">
  <dimension ref="B1:CV110"/>
  <sheetViews>
    <sheetView showGridLines="0" workbookViewId="0"/>
  </sheetViews>
  <sheetFormatPr defaultRowHeight="14.5" x14ac:dyDescent="0.35"/>
  <cols>
    <col min="3" max="3" width="10.54296875" customWidth="1"/>
    <col min="4" max="4" width="10.7265625" customWidth="1"/>
    <col min="5" max="5" width="25.1796875" customWidth="1"/>
    <col min="6" max="6" width="25.26953125" customWidth="1"/>
    <col min="7" max="7" width="15.1796875" customWidth="1"/>
    <col min="8" max="8" width="11.08984375" customWidth="1"/>
    <col min="9" max="9" width="9.26953125" customWidth="1"/>
    <col min="16" max="16" width="15.26953125" bestFit="1" customWidth="1"/>
  </cols>
  <sheetData>
    <row r="1" spans="2:100" ht="18.5" x14ac:dyDescent="0.45">
      <c r="B1" s="4" t="s">
        <v>249</v>
      </c>
      <c r="N1" t="s">
        <v>312</v>
      </c>
      <c r="CV1" s="11" t="s">
        <v>266</v>
      </c>
    </row>
    <row r="3" spans="2:100" ht="15.5" x14ac:dyDescent="0.35">
      <c r="B3" s="16" t="s">
        <v>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7</v>
      </c>
      <c r="Q3" s="17"/>
      <c r="R3" s="17"/>
      <c r="S3" s="18"/>
    </row>
    <row r="4" spans="2:100" x14ac:dyDescent="0.35">
      <c r="B4" s="28" t="s">
        <v>211</v>
      </c>
      <c r="C4" s="24"/>
      <c r="D4" s="28" t="s">
        <v>12</v>
      </c>
      <c r="E4" s="24"/>
      <c r="F4" s="28" t="s">
        <v>213</v>
      </c>
      <c r="G4" s="24"/>
      <c r="H4" s="28" t="s">
        <v>214</v>
      </c>
      <c r="I4" s="24"/>
      <c r="J4" s="28" t="s">
        <v>215</v>
      </c>
      <c r="K4" s="24"/>
      <c r="L4" s="28" t="s">
        <v>216</v>
      </c>
      <c r="M4" s="24"/>
      <c r="P4" s="10" t="s">
        <v>8</v>
      </c>
      <c r="Q4" s="10" t="s">
        <v>9</v>
      </c>
      <c r="R4" s="10" t="s">
        <v>10</v>
      </c>
      <c r="S4" s="10" t="s">
        <v>11</v>
      </c>
    </row>
    <row r="5" spans="2:100" x14ac:dyDescent="0.35">
      <c r="B5" s="28" t="s">
        <v>217</v>
      </c>
      <c r="C5" s="24"/>
      <c r="D5" s="28" t="s">
        <v>218</v>
      </c>
      <c r="E5" s="24"/>
      <c r="F5" s="28" t="s">
        <v>185</v>
      </c>
      <c r="G5" s="24"/>
      <c r="H5" s="28" t="s">
        <v>219</v>
      </c>
      <c r="I5" s="24"/>
      <c r="J5" s="28" t="s">
        <v>220</v>
      </c>
      <c r="K5" s="24"/>
      <c r="L5" s="22"/>
      <c r="M5" s="24"/>
      <c r="P5" s="8">
        <v>3</v>
      </c>
      <c r="Q5" s="8">
        <v>4</v>
      </c>
      <c r="R5" s="8">
        <v>8</v>
      </c>
      <c r="S5" s="8">
        <v>15</v>
      </c>
    </row>
    <row r="10" spans="2:100" ht="18.5" x14ac:dyDescent="0.45">
      <c r="B10" s="5" t="s">
        <v>12</v>
      </c>
    </row>
    <row r="12" spans="2:100" ht="15.5" x14ac:dyDescent="0.35">
      <c r="C12" s="16" t="s">
        <v>13</v>
      </c>
      <c r="D12" s="17"/>
      <c r="E12" s="17"/>
      <c r="F12" s="17"/>
      <c r="G12" s="17"/>
      <c r="H12" s="17"/>
      <c r="I12" s="17"/>
      <c r="J12" s="17"/>
      <c r="K12" s="18"/>
    </row>
    <row r="13" spans="2:100" x14ac:dyDescent="0.35">
      <c r="C13" s="19" t="s">
        <v>14</v>
      </c>
      <c r="D13" s="20"/>
      <c r="E13" s="20"/>
      <c r="F13" s="21"/>
      <c r="G13" s="25" t="s">
        <v>357</v>
      </c>
      <c r="H13" s="26"/>
      <c r="I13" s="26"/>
      <c r="J13" s="26"/>
      <c r="K13" s="27"/>
    </row>
    <row r="14" spans="2:100" x14ac:dyDescent="0.35">
      <c r="C14" s="19" t="s">
        <v>16</v>
      </c>
      <c r="D14" s="20"/>
      <c r="E14" s="20"/>
      <c r="F14" s="21"/>
      <c r="G14" s="25" t="s">
        <v>358</v>
      </c>
      <c r="H14" s="26"/>
      <c r="I14" s="26"/>
      <c r="J14" s="26"/>
      <c r="K14" s="27"/>
    </row>
    <row r="15" spans="2:100" x14ac:dyDescent="0.35">
      <c r="C15" s="19" t="s">
        <v>359</v>
      </c>
      <c r="D15" s="20"/>
      <c r="E15" s="20"/>
      <c r="F15" s="21"/>
      <c r="G15" s="25" t="s">
        <v>360</v>
      </c>
      <c r="H15" s="26"/>
      <c r="I15" s="26"/>
      <c r="J15" s="26"/>
      <c r="K15" s="27"/>
    </row>
    <row r="16" spans="2:100" x14ac:dyDescent="0.35">
      <c r="C16" s="19" t="s">
        <v>33</v>
      </c>
      <c r="D16" s="20"/>
      <c r="E16" s="20"/>
      <c r="F16" s="21"/>
      <c r="G16" s="25">
        <v>144</v>
      </c>
      <c r="H16" s="26"/>
      <c r="I16" s="26"/>
      <c r="J16" s="26"/>
      <c r="K16" s="27"/>
    </row>
    <row r="18" spans="3:17" ht="15.5" x14ac:dyDescent="0.35">
      <c r="C18" s="16" t="s">
        <v>21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8"/>
    </row>
    <row r="19" spans="3:17" x14ac:dyDescent="0.35">
      <c r="C19" s="19" t="s">
        <v>257</v>
      </c>
      <c r="D19" s="21"/>
      <c r="E19" s="25">
        <v>13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3:17" x14ac:dyDescent="0.35">
      <c r="C20" s="19" t="s">
        <v>258</v>
      </c>
      <c r="D20" s="21"/>
      <c r="E20" s="8" t="s">
        <v>24</v>
      </c>
      <c r="F20" s="8" t="s">
        <v>298</v>
      </c>
      <c r="G20" s="8" t="s">
        <v>299</v>
      </c>
      <c r="H20" s="8" t="s">
        <v>300</v>
      </c>
      <c r="I20" s="8" t="s">
        <v>301</v>
      </c>
      <c r="J20" s="8" t="s">
        <v>302</v>
      </c>
      <c r="K20" s="8" t="s">
        <v>303</v>
      </c>
      <c r="L20" s="8" t="s">
        <v>304</v>
      </c>
      <c r="M20" s="8" t="s">
        <v>305</v>
      </c>
      <c r="N20" s="8" t="s">
        <v>306</v>
      </c>
      <c r="O20" s="8" t="s">
        <v>307</v>
      </c>
      <c r="P20" s="8" t="s">
        <v>308</v>
      </c>
      <c r="Q20" s="8" t="s">
        <v>309</v>
      </c>
    </row>
    <row r="21" spans="3:17" x14ac:dyDescent="0.35">
      <c r="C21" s="19" t="s">
        <v>259</v>
      </c>
      <c r="D21" s="2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3:17" x14ac:dyDescent="0.35">
      <c r="C22" s="19" t="s">
        <v>260</v>
      </c>
      <c r="D22" s="21"/>
      <c r="E22" s="22" t="s">
        <v>1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4"/>
    </row>
    <row r="24" spans="3:17" ht="15.5" x14ac:dyDescent="0.35">
      <c r="C24" s="16" t="s">
        <v>261</v>
      </c>
      <c r="D24" s="17"/>
      <c r="E24" s="17"/>
      <c r="F24" s="17"/>
      <c r="G24" s="17"/>
      <c r="H24" s="17"/>
      <c r="I24" s="18"/>
    </row>
    <row r="25" spans="3:17" x14ac:dyDescent="0.35">
      <c r="C25" s="19" t="s">
        <v>262</v>
      </c>
      <c r="D25" s="20"/>
      <c r="E25" s="21"/>
      <c r="F25" s="25" t="b">
        <v>0</v>
      </c>
      <c r="G25" s="26"/>
      <c r="H25" s="26"/>
      <c r="I25" s="27"/>
    </row>
    <row r="27" spans="3:17" ht="15.5" x14ac:dyDescent="0.35">
      <c r="C27" s="16" t="s">
        <v>263</v>
      </c>
      <c r="D27" s="17"/>
      <c r="E27" s="17"/>
      <c r="F27" s="17"/>
      <c r="G27" s="17"/>
      <c r="H27" s="17"/>
      <c r="I27" s="18"/>
    </row>
    <row r="28" spans="3:17" x14ac:dyDescent="0.35">
      <c r="C28" s="19" t="s">
        <v>264</v>
      </c>
      <c r="D28" s="20"/>
      <c r="E28" s="21"/>
      <c r="F28" s="25" t="b">
        <v>1</v>
      </c>
      <c r="G28" s="26"/>
      <c r="H28" s="26"/>
      <c r="I28" s="27"/>
    </row>
    <row r="30" spans="3:17" ht="15.5" x14ac:dyDescent="0.35">
      <c r="C30" s="16" t="s">
        <v>265</v>
      </c>
      <c r="D30" s="17"/>
      <c r="E30" s="17"/>
      <c r="F30" s="17"/>
      <c r="G30" s="17"/>
      <c r="H30" s="17"/>
      <c r="I30" s="18"/>
    </row>
    <row r="31" spans="3:17" x14ac:dyDescent="0.35">
      <c r="C31" s="19" t="s">
        <v>267</v>
      </c>
      <c r="D31" s="20"/>
      <c r="E31" s="21"/>
      <c r="F31" s="25" t="b">
        <v>1</v>
      </c>
      <c r="G31" s="26"/>
      <c r="H31" s="26"/>
      <c r="I31" s="27"/>
    </row>
    <row r="32" spans="3:17" x14ac:dyDescent="0.35">
      <c r="C32" s="19" t="s">
        <v>268</v>
      </c>
      <c r="D32" s="20"/>
      <c r="E32" s="21"/>
      <c r="F32" s="25" t="b">
        <v>0</v>
      </c>
      <c r="G32" s="26"/>
      <c r="H32" s="26"/>
      <c r="I32" s="27"/>
    </row>
    <row r="33" spans="2:9" x14ac:dyDescent="0.35">
      <c r="C33" s="19" t="s">
        <v>269</v>
      </c>
      <c r="D33" s="20"/>
      <c r="E33" s="21"/>
      <c r="F33" s="25" t="b">
        <v>1</v>
      </c>
      <c r="G33" s="26"/>
      <c r="H33" s="26"/>
      <c r="I33" s="27"/>
    </row>
    <row r="35" spans="2:9" ht="15.5" x14ac:dyDescent="0.35">
      <c r="C35" s="16" t="s">
        <v>270</v>
      </c>
      <c r="D35" s="17"/>
      <c r="E35" s="17"/>
      <c r="F35" s="17"/>
      <c r="G35" s="17"/>
      <c r="H35" s="17"/>
      <c r="I35" s="18"/>
    </row>
    <row r="36" spans="2:9" x14ac:dyDescent="0.35">
      <c r="C36" s="19" t="s">
        <v>271</v>
      </c>
      <c r="D36" s="20"/>
      <c r="E36" s="21"/>
      <c r="F36" s="25" t="b">
        <v>0</v>
      </c>
      <c r="G36" s="26"/>
      <c r="H36" s="26"/>
      <c r="I36" s="27"/>
    </row>
    <row r="37" spans="2:9" x14ac:dyDescent="0.35">
      <c r="C37" s="19" t="s">
        <v>272</v>
      </c>
      <c r="D37" s="20"/>
      <c r="E37" s="21"/>
      <c r="F37" s="25" t="b">
        <v>1</v>
      </c>
      <c r="G37" s="26"/>
      <c r="H37" s="26"/>
      <c r="I37" s="27"/>
    </row>
    <row r="38" spans="2:9" x14ac:dyDescent="0.35">
      <c r="C38" s="19" t="s">
        <v>273</v>
      </c>
      <c r="D38" s="20"/>
      <c r="E38" s="21"/>
      <c r="F38" s="25" t="b">
        <v>1</v>
      </c>
      <c r="G38" s="26"/>
      <c r="H38" s="26"/>
      <c r="I38" s="27"/>
    </row>
    <row r="39" spans="2:9" x14ac:dyDescent="0.35">
      <c r="C39" s="19" t="s">
        <v>274</v>
      </c>
      <c r="D39" s="20"/>
      <c r="E39" s="21"/>
      <c r="F39" s="25" t="b">
        <v>1</v>
      </c>
      <c r="G39" s="26"/>
      <c r="H39" s="26"/>
      <c r="I39" s="27"/>
    </row>
    <row r="41" spans="2:9" ht="15.5" x14ac:dyDescent="0.35">
      <c r="C41" s="16" t="s">
        <v>275</v>
      </c>
      <c r="D41" s="17"/>
      <c r="E41" s="17"/>
      <c r="F41" s="17"/>
      <c r="G41" s="18"/>
    </row>
    <row r="42" spans="2:9" x14ac:dyDescent="0.35">
      <c r="C42" s="22" t="s">
        <v>276</v>
      </c>
      <c r="D42" s="23"/>
      <c r="E42" s="23"/>
      <c r="F42" s="23"/>
      <c r="G42" s="24"/>
    </row>
    <row r="43" spans="2:9" x14ac:dyDescent="0.35">
      <c r="C43" s="22" t="s">
        <v>277</v>
      </c>
      <c r="D43" s="23"/>
      <c r="E43" s="23"/>
      <c r="F43" s="23"/>
      <c r="G43" s="24"/>
    </row>
    <row r="46" spans="2:9" ht="18.5" x14ac:dyDescent="0.45">
      <c r="B46" s="5" t="s">
        <v>213</v>
      </c>
    </row>
    <row r="48" spans="2:9" x14ac:dyDescent="0.35">
      <c r="C48" s="7" t="s">
        <v>224</v>
      </c>
      <c r="D48" s="3" t="s">
        <v>225</v>
      </c>
    </row>
    <row r="49" spans="2:5" x14ac:dyDescent="0.35">
      <c r="C49" s="7" t="s">
        <v>280</v>
      </c>
      <c r="D49" s="6">
        <v>131</v>
      </c>
    </row>
    <row r="50" spans="2:5" x14ac:dyDescent="0.35">
      <c r="C50" s="7" t="s">
        <v>230</v>
      </c>
      <c r="D50" s="6">
        <v>0.9559135068721859</v>
      </c>
    </row>
    <row r="51" spans="2:5" x14ac:dyDescent="0.35">
      <c r="C51" s="7" t="s">
        <v>281</v>
      </c>
      <c r="D51" s="6">
        <v>0.95187504948643198</v>
      </c>
    </row>
    <row r="52" spans="2:5" x14ac:dyDescent="0.35">
      <c r="C52" s="7" t="s">
        <v>282</v>
      </c>
      <c r="D52" s="6">
        <v>315.71339579821819</v>
      </c>
    </row>
    <row r="53" spans="2:5" x14ac:dyDescent="0.35">
      <c r="C53" s="7" t="s">
        <v>283</v>
      </c>
      <c r="D53" s="6">
        <v>13057418.225523949</v>
      </c>
    </row>
    <row r="55" spans="2:5" ht="18.5" x14ac:dyDescent="0.45">
      <c r="B55" s="5" t="s">
        <v>214</v>
      </c>
    </row>
    <row r="57" spans="2:5" x14ac:dyDescent="0.35">
      <c r="C57" s="7" t="s">
        <v>284</v>
      </c>
      <c r="D57" s="3" t="s">
        <v>285</v>
      </c>
      <c r="E57" s="3" t="s">
        <v>286</v>
      </c>
    </row>
    <row r="58" spans="2:5" x14ac:dyDescent="0.35">
      <c r="C58" s="7" t="s">
        <v>287</v>
      </c>
      <c r="D58" s="6">
        <v>5.9687768912780346</v>
      </c>
      <c r="E58" s="6" t="b">
        <v>1</v>
      </c>
    </row>
    <row r="59" spans="2:5" x14ac:dyDescent="0.35">
      <c r="C59" s="7" t="s">
        <v>24</v>
      </c>
      <c r="D59" s="6">
        <v>1002.8559218551786</v>
      </c>
      <c r="E59" s="6" t="b">
        <v>1</v>
      </c>
    </row>
    <row r="60" spans="2:5" x14ac:dyDescent="0.35">
      <c r="C60" s="7" t="s">
        <v>298</v>
      </c>
      <c r="D60" s="6">
        <v>2.4458993101555593</v>
      </c>
      <c r="E60" s="6" t="b">
        <v>1</v>
      </c>
    </row>
    <row r="61" spans="2:5" x14ac:dyDescent="0.35">
      <c r="C61" s="7" t="s">
        <v>299</v>
      </c>
      <c r="D61" s="6">
        <v>2.8275031432287649</v>
      </c>
      <c r="E61" s="6" t="b">
        <v>1</v>
      </c>
    </row>
    <row r="62" spans="2:5" x14ac:dyDescent="0.35">
      <c r="C62" s="7" t="s">
        <v>300</v>
      </c>
      <c r="D62" s="6">
        <v>3.097653254829118</v>
      </c>
      <c r="E62" s="6" t="b">
        <v>1</v>
      </c>
    </row>
    <row r="63" spans="2:5" x14ac:dyDescent="0.35">
      <c r="C63" s="7" t="s">
        <v>301</v>
      </c>
      <c r="D63" s="6">
        <v>3.2398120400715786</v>
      </c>
      <c r="E63" s="6" t="b">
        <v>1</v>
      </c>
    </row>
    <row r="64" spans="2:5" x14ac:dyDescent="0.35">
      <c r="C64" s="7" t="s">
        <v>302</v>
      </c>
      <c r="D64" s="6">
        <v>3.2861372190567146</v>
      </c>
      <c r="E64" s="6" t="b">
        <v>1</v>
      </c>
    </row>
    <row r="65" spans="2:9" x14ac:dyDescent="0.35">
      <c r="C65" s="7" t="s">
        <v>303</v>
      </c>
      <c r="D65" s="6">
        <v>3.3166029785153208</v>
      </c>
      <c r="E65" s="6" t="b">
        <v>1</v>
      </c>
    </row>
    <row r="66" spans="2:9" x14ac:dyDescent="0.35">
      <c r="C66" s="7" t="s">
        <v>304</v>
      </c>
      <c r="D66" s="6">
        <v>3.3028731938829847</v>
      </c>
      <c r="E66" s="6" t="b">
        <v>1</v>
      </c>
    </row>
    <row r="67" spans="2:9" x14ac:dyDescent="0.35">
      <c r="C67" s="7" t="s">
        <v>305</v>
      </c>
      <c r="D67" s="6">
        <v>3.2658287863245299</v>
      </c>
      <c r="E67" s="6" t="b">
        <v>1</v>
      </c>
    </row>
    <row r="68" spans="2:9" x14ac:dyDescent="0.35">
      <c r="C68" s="7" t="s">
        <v>306</v>
      </c>
      <c r="D68" s="6">
        <v>3.2067203319696049</v>
      </c>
      <c r="E68" s="6" t="b">
        <v>1</v>
      </c>
    </row>
    <row r="69" spans="2:9" x14ac:dyDescent="0.35">
      <c r="C69" s="7" t="s">
        <v>307</v>
      </c>
      <c r="D69" s="6">
        <v>3.1611555718271878</v>
      </c>
      <c r="E69" s="6" t="b">
        <v>1</v>
      </c>
    </row>
    <row r="70" spans="2:9" x14ac:dyDescent="0.35">
      <c r="C70" s="7" t="s">
        <v>308</v>
      </c>
      <c r="D70" s="6">
        <v>2.9980421775665667</v>
      </c>
      <c r="E70" s="6" t="b">
        <v>1</v>
      </c>
    </row>
    <row r="71" spans="2:9" x14ac:dyDescent="0.35">
      <c r="C71" s="7" t="s">
        <v>309</v>
      </c>
      <c r="D71" s="6">
        <v>2.8461494662773405E-15</v>
      </c>
      <c r="E71" s="6" t="b">
        <v>0</v>
      </c>
    </row>
    <row r="74" spans="2:9" x14ac:dyDescent="0.35">
      <c r="C74" s="7" t="s">
        <v>288</v>
      </c>
      <c r="D74" s="6">
        <v>3.2065074559976238E-11</v>
      </c>
    </row>
    <row r="76" spans="2:9" ht="18.5" x14ac:dyDescent="0.45">
      <c r="B76" s="5" t="s">
        <v>215</v>
      </c>
    </row>
    <row r="78" spans="2:9" x14ac:dyDescent="0.35">
      <c r="C78" s="7" t="s">
        <v>284</v>
      </c>
      <c r="D78" s="3" t="s">
        <v>289</v>
      </c>
      <c r="E78" s="3" t="s">
        <v>290</v>
      </c>
      <c r="F78" s="3" t="s">
        <v>291</v>
      </c>
      <c r="G78" s="3" t="s">
        <v>292</v>
      </c>
      <c r="H78" s="3" t="s">
        <v>293</v>
      </c>
      <c r="I78" s="3" t="s">
        <v>294</v>
      </c>
    </row>
    <row r="79" spans="2:9" x14ac:dyDescent="0.35">
      <c r="C79" s="7" t="s">
        <v>287</v>
      </c>
      <c r="D79" s="6">
        <v>732.59469696969722</v>
      </c>
      <c r="E79" s="6">
        <v>527.38771439069194</v>
      </c>
      <c r="F79" s="6">
        <v>937.80167954870251</v>
      </c>
      <c r="G79" s="6">
        <v>103.73217309720357</v>
      </c>
      <c r="H79" s="6">
        <v>7.0623672009956824</v>
      </c>
      <c r="I79" s="6">
        <v>8.6432636187301545E-11</v>
      </c>
    </row>
    <row r="80" spans="2:9" x14ac:dyDescent="0.35">
      <c r="C80" s="7" t="s">
        <v>24</v>
      </c>
      <c r="D80" s="6">
        <v>31.911179098679092</v>
      </c>
      <c r="E80" s="6">
        <v>30.654767953957091</v>
      </c>
      <c r="F80" s="6">
        <v>33.167590243401094</v>
      </c>
      <c r="G80" s="6">
        <v>0.6351160994016416</v>
      </c>
      <c r="H80" s="6">
        <v>50.244638938838733</v>
      </c>
      <c r="I80" s="6">
        <v>1.7894691182108101E-87</v>
      </c>
    </row>
    <row r="81" spans="2:17" x14ac:dyDescent="0.35">
      <c r="C81" s="7" t="s">
        <v>298</v>
      </c>
      <c r="D81" s="6">
        <v>109.35630341880365</v>
      </c>
      <c r="E81" s="6">
        <v>-145.99206857922815</v>
      </c>
      <c r="F81" s="6">
        <v>364.70467541683541</v>
      </c>
      <c r="G81" s="6">
        <v>129.07865605397257</v>
      </c>
      <c r="H81" s="6">
        <v>0.84720670916404439</v>
      </c>
      <c r="I81" s="6">
        <v>0.39842505511248583</v>
      </c>
    </row>
    <row r="82" spans="2:17" x14ac:dyDescent="0.35">
      <c r="C82" s="7" t="s">
        <v>299</v>
      </c>
      <c r="D82" s="6">
        <v>-2.5548756798759786</v>
      </c>
      <c r="E82" s="6">
        <v>-257.83832820625696</v>
      </c>
      <c r="F82" s="6">
        <v>252.72857684650498</v>
      </c>
      <c r="G82" s="6">
        <v>129.04583924732191</v>
      </c>
      <c r="H82" s="6">
        <v>-1.9798202675713156E-2</v>
      </c>
      <c r="I82" s="6">
        <v>0.9842344748509706</v>
      </c>
    </row>
    <row r="83" spans="2:17" x14ac:dyDescent="0.35">
      <c r="C83" s="7" t="s">
        <v>300</v>
      </c>
      <c r="D83" s="6">
        <v>386.36727855477835</v>
      </c>
      <c r="E83" s="6">
        <v>131.14257692215435</v>
      </c>
      <c r="F83" s="6">
        <v>641.59198018740233</v>
      </c>
      <c r="G83" s="6">
        <v>129.01614065810131</v>
      </c>
      <c r="H83" s="6">
        <v>2.9947204790342425</v>
      </c>
      <c r="I83" s="6">
        <v>3.2853187373104169E-3</v>
      </c>
    </row>
    <row r="84" spans="2:17" x14ac:dyDescent="0.35">
      <c r="C84" s="7" t="s">
        <v>301</v>
      </c>
      <c r="D84" s="6">
        <v>319.45609945609903</v>
      </c>
      <c r="E84" s="6">
        <v>64.28397587857333</v>
      </c>
      <c r="F84" s="6">
        <v>574.62822303362475</v>
      </c>
      <c r="G84" s="6">
        <v>128.98956244012828</v>
      </c>
      <c r="H84" s="6">
        <v>2.476604257064424</v>
      </c>
      <c r="I84" s="6">
        <v>1.4538408173031453E-2</v>
      </c>
    </row>
    <row r="85" spans="2:17" x14ac:dyDescent="0.35">
      <c r="C85" s="7" t="s">
        <v>302</v>
      </c>
      <c r="D85" s="6">
        <v>344.21158702408695</v>
      </c>
      <c r="E85" s="6">
        <v>89.085864846578374</v>
      </c>
      <c r="F85" s="6">
        <v>599.33730920159553</v>
      </c>
      <c r="G85" s="6">
        <v>128.96610652260523</v>
      </c>
      <c r="H85" s="6">
        <v>2.6690081317121366</v>
      </c>
      <c r="I85" s="6">
        <v>8.5697867443486654E-3</v>
      </c>
    </row>
    <row r="86" spans="2:17" x14ac:dyDescent="0.35">
      <c r="C86" s="7" t="s">
        <v>303</v>
      </c>
      <c r="D86" s="6">
        <v>790.63374125874077</v>
      </c>
      <c r="E86" s="6">
        <v>535.54824045546934</v>
      </c>
      <c r="F86" s="6">
        <v>1045.7192420620122</v>
      </c>
      <c r="G86" s="6">
        <v>128.94577460942105</v>
      </c>
      <c r="H86" s="6">
        <v>6.1315211270286589</v>
      </c>
      <c r="I86" s="6">
        <v>9.559955140290012E-9</v>
      </c>
    </row>
    <row r="87" spans="2:17" x14ac:dyDescent="0.35">
      <c r="C87" s="7" t="s">
        <v>304</v>
      </c>
      <c r="D87" s="6">
        <v>1234.5558954933958</v>
      </c>
      <c r="E87" s="6">
        <v>979.50443311482923</v>
      </c>
      <c r="F87" s="6">
        <v>1489.6073578719624</v>
      </c>
      <c r="G87" s="6">
        <v>128.92856817853331</v>
      </c>
      <c r="H87" s="6">
        <v>9.5755030319102712</v>
      </c>
      <c r="I87" s="6">
        <v>8.6587760541146282E-17</v>
      </c>
    </row>
    <row r="88" spans="2:17" x14ac:dyDescent="0.35">
      <c r="C88" s="7" t="s">
        <v>305</v>
      </c>
      <c r="D88" s="6">
        <v>1198.4780497280494</v>
      </c>
      <c r="E88" s="6">
        <v>943.45444034890943</v>
      </c>
      <c r="F88" s="6">
        <v>1453.5016591071894</v>
      </c>
      <c r="G88" s="6">
        <v>128.9144884814319</v>
      </c>
      <c r="H88" s="6">
        <v>9.2966901071067056</v>
      </c>
      <c r="I88" s="6">
        <v>4.2173111347342596E-16</v>
      </c>
    </row>
    <row r="89" spans="2:17" x14ac:dyDescent="0.35">
      <c r="C89" s="7" t="s">
        <v>306</v>
      </c>
      <c r="D89" s="6">
        <v>584.06687062937158</v>
      </c>
      <c r="E89" s="6">
        <v>329.06492679754103</v>
      </c>
      <c r="F89" s="6">
        <v>839.06881446120212</v>
      </c>
      <c r="G89" s="6">
        <v>128.90353654268452</v>
      </c>
      <c r="H89" s="6">
        <v>4.5310383740787934</v>
      </c>
      <c r="I89" s="6">
        <v>1.3069785665760829E-5</v>
      </c>
    </row>
    <row r="90" spans="2:17" x14ac:dyDescent="0.35">
      <c r="C90" s="7" t="s">
        <v>307</v>
      </c>
      <c r="D90" s="6">
        <v>120.48902486402474</v>
      </c>
      <c r="E90" s="6">
        <v>-134.49744244980971</v>
      </c>
      <c r="F90" s="6">
        <v>375.47549217785922</v>
      </c>
      <c r="G90" s="6">
        <v>128.89571315956402</v>
      </c>
      <c r="H90" s="6">
        <v>0.93477914750250557</v>
      </c>
      <c r="I90" s="6">
        <v>0.35162203991175411</v>
      </c>
    </row>
    <row r="91" spans="2:17" x14ac:dyDescent="0.35">
      <c r="C91" s="7" t="s">
        <v>308</v>
      </c>
      <c r="D91" s="6">
        <v>-316.42215423465444</v>
      </c>
      <c r="E91" s="6">
        <v>-571.39933518678481</v>
      </c>
      <c r="F91" s="6">
        <v>-61.444973282524103</v>
      </c>
      <c r="G91" s="6">
        <v>128.89101890175843</v>
      </c>
      <c r="H91" s="6">
        <v>-2.4549589019529239</v>
      </c>
      <c r="I91" s="6">
        <v>1.5401615368314543E-2</v>
      </c>
    </row>
    <row r="92" spans="2:17" x14ac:dyDescent="0.35">
      <c r="C92" s="30" t="s">
        <v>309</v>
      </c>
      <c r="D92" s="29">
        <v>0</v>
      </c>
      <c r="E92" s="29">
        <v>0</v>
      </c>
      <c r="F92" s="29">
        <v>0</v>
      </c>
      <c r="G92" s="29">
        <v>0</v>
      </c>
      <c r="H92" s="29" t="s">
        <v>362</v>
      </c>
      <c r="I92" s="29" t="s">
        <v>362</v>
      </c>
    </row>
    <row r="94" spans="2:17" ht="18.5" x14ac:dyDescent="0.45">
      <c r="B94" s="5" t="s">
        <v>216</v>
      </c>
    </row>
    <row r="96" spans="2:17" x14ac:dyDescent="0.35">
      <c r="C96" s="7" t="s">
        <v>284</v>
      </c>
      <c r="D96" s="3" t="s">
        <v>287</v>
      </c>
      <c r="E96" s="3" t="s">
        <v>24</v>
      </c>
      <c r="F96" s="3" t="s">
        <v>298</v>
      </c>
      <c r="G96" s="3" t="s">
        <v>299</v>
      </c>
      <c r="H96" s="3" t="s">
        <v>300</v>
      </c>
      <c r="I96" s="3" t="s">
        <v>301</v>
      </c>
      <c r="J96" s="3" t="s">
        <v>302</v>
      </c>
      <c r="K96" s="3" t="s">
        <v>303</v>
      </c>
      <c r="L96" s="3" t="s">
        <v>304</v>
      </c>
      <c r="M96" s="3" t="s">
        <v>305</v>
      </c>
      <c r="N96" s="3" t="s">
        <v>306</v>
      </c>
      <c r="O96" s="3" t="s">
        <v>307</v>
      </c>
      <c r="P96" s="3" t="s">
        <v>308</v>
      </c>
      <c r="Q96" s="3" t="s">
        <v>309</v>
      </c>
    </row>
    <row r="97" spans="3:17" x14ac:dyDescent="0.35">
      <c r="C97" s="7" t="s">
        <v>287</v>
      </c>
      <c r="D97" s="6">
        <v>10760.363735468203</v>
      </c>
      <c r="E97" s="6">
        <v>-31.463051858094133</v>
      </c>
      <c r="F97" s="6">
        <v>-8652.3392609758957</v>
      </c>
      <c r="G97" s="6">
        <v>-8620.876209117805</v>
      </c>
      <c r="H97" s="6">
        <v>-8589.4131572597071</v>
      </c>
      <c r="I97" s="6">
        <v>-8557.9501054016127</v>
      </c>
      <c r="J97" s="6">
        <v>-8526.4870535435184</v>
      </c>
      <c r="K97" s="6">
        <v>-8495.0240016854241</v>
      </c>
      <c r="L97" s="6">
        <v>-8463.5609498273352</v>
      </c>
      <c r="M97" s="6">
        <v>-8432.0978979692391</v>
      </c>
      <c r="N97" s="6">
        <v>-8400.6348461111447</v>
      </c>
      <c r="O97" s="6">
        <v>-8369.1717942530504</v>
      </c>
      <c r="P97" s="6">
        <v>-8337.7087423949542</v>
      </c>
      <c r="Q97" s="6">
        <v>0</v>
      </c>
    </row>
    <row r="98" spans="3:17" x14ac:dyDescent="0.35">
      <c r="C98" s="7" t="s">
        <v>24</v>
      </c>
      <c r="D98" s="6">
        <v>-31.463051858094133</v>
      </c>
      <c r="E98" s="6">
        <v>0.40337245971915592</v>
      </c>
      <c r="F98" s="6">
        <v>4.4370970569106722</v>
      </c>
      <c r="G98" s="6">
        <v>4.0337245971915374</v>
      </c>
      <c r="H98" s="6">
        <v>3.6303521374723675</v>
      </c>
      <c r="I98" s="6">
        <v>3.2269796777532149</v>
      </c>
      <c r="J98" s="6">
        <v>2.8236072180340579</v>
      </c>
      <c r="K98" s="6">
        <v>2.4202347583149053</v>
      </c>
      <c r="L98" s="6">
        <v>2.0168622985957483</v>
      </c>
      <c r="M98" s="6">
        <v>1.6134898388765926</v>
      </c>
      <c r="N98" s="6">
        <v>1.2101173791574364</v>
      </c>
      <c r="O98" s="6">
        <v>0.80674491943828497</v>
      </c>
      <c r="P98" s="6">
        <v>0.40337245971912006</v>
      </c>
      <c r="Q98" s="6">
        <v>0</v>
      </c>
    </row>
    <row r="99" spans="3:17" x14ac:dyDescent="0.35">
      <c r="C99" s="7" t="s">
        <v>298</v>
      </c>
      <c r="D99" s="6">
        <v>-8652.3392609758957</v>
      </c>
      <c r="E99" s="6">
        <v>4.4370970569106722</v>
      </c>
      <c r="F99" s="6">
        <v>16661.299448699749</v>
      </c>
      <c r="G99" s="6">
        <v>8350.6166611059725</v>
      </c>
      <c r="H99" s="6">
        <v>8346.17956404906</v>
      </c>
      <c r="I99" s="6">
        <v>8341.7424669921475</v>
      </c>
      <c r="J99" s="6">
        <v>8337.3053699352386</v>
      </c>
      <c r="K99" s="6">
        <v>8332.868272878326</v>
      </c>
      <c r="L99" s="6">
        <v>8328.4311758214189</v>
      </c>
      <c r="M99" s="6">
        <v>8323.9940787645082</v>
      </c>
      <c r="N99" s="6">
        <v>8319.5569817075975</v>
      </c>
      <c r="O99" s="6">
        <v>8315.1198846506868</v>
      </c>
      <c r="P99" s="6">
        <v>8310.6827875937761</v>
      </c>
      <c r="Q99" s="6">
        <v>0</v>
      </c>
    </row>
    <row r="100" spans="3:17" x14ac:dyDescent="0.35">
      <c r="C100" s="7" t="s">
        <v>299</v>
      </c>
      <c r="D100" s="6">
        <v>-8620.876209117805</v>
      </c>
      <c r="E100" s="6">
        <v>4.0337245971915374</v>
      </c>
      <c r="F100" s="6">
        <v>8350.6166611059725</v>
      </c>
      <c r="G100" s="6">
        <v>16652.828627045645</v>
      </c>
      <c r="H100" s="6">
        <v>8342.5492119115897</v>
      </c>
      <c r="I100" s="6">
        <v>8338.5154873143965</v>
      </c>
      <c r="J100" s="6">
        <v>8334.4817627172033</v>
      </c>
      <c r="K100" s="6">
        <v>8330.4480381200119</v>
      </c>
      <c r="L100" s="6">
        <v>8326.4143135228242</v>
      </c>
      <c r="M100" s="6">
        <v>8322.3805889256328</v>
      </c>
      <c r="N100" s="6">
        <v>8318.3468643284414</v>
      </c>
      <c r="O100" s="6">
        <v>8314.3131397312482</v>
      </c>
      <c r="P100" s="6">
        <v>8310.2794151340568</v>
      </c>
      <c r="Q100" s="6">
        <v>0</v>
      </c>
    </row>
    <row r="101" spans="3:17" x14ac:dyDescent="0.35">
      <c r="C101" s="7" t="s">
        <v>300</v>
      </c>
      <c r="D101" s="6">
        <v>-8589.4131572597071</v>
      </c>
      <c r="E101" s="6">
        <v>3.6303521374723675</v>
      </c>
      <c r="F101" s="6">
        <v>8346.17956404906</v>
      </c>
      <c r="G101" s="6">
        <v>8342.5492119115897</v>
      </c>
      <c r="H101" s="6">
        <v>16645.164550310979</v>
      </c>
      <c r="I101" s="6">
        <v>8335.288507636642</v>
      </c>
      <c r="J101" s="6">
        <v>8331.6581554991699</v>
      </c>
      <c r="K101" s="6">
        <v>8328.027803361696</v>
      </c>
      <c r="L101" s="6">
        <v>8324.3974512242294</v>
      </c>
      <c r="M101" s="6">
        <v>8320.7670990867537</v>
      </c>
      <c r="N101" s="6">
        <v>8317.1367469492834</v>
      </c>
      <c r="O101" s="6">
        <v>8313.5063948118095</v>
      </c>
      <c r="P101" s="6">
        <v>8309.8760426743356</v>
      </c>
      <c r="Q101" s="6">
        <v>0</v>
      </c>
    </row>
    <row r="102" spans="3:17" x14ac:dyDescent="0.35">
      <c r="C102" s="7" t="s">
        <v>301</v>
      </c>
      <c r="D102" s="6">
        <v>-8557.9501054016127</v>
      </c>
      <c r="E102" s="6">
        <v>3.2269796777532149</v>
      </c>
      <c r="F102" s="6">
        <v>8341.7424669921475</v>
      </c>
      <c r="G102" s="6">
        <v>8338.5154873143965</v>
      </c>
      <c r="H102" s="6">
        <v>8335.288507636642</v>
      </c>
      <c r="I102" s="6">
        <v>16638.307218495753</v>
      </c>
      <c r="J102" s="6">
        <v>8328.8345482811346</v>
      </c>
      <c r="K102" s="6">
        <v>8325.6075686033819</v>
      </c>
      <c r="L102" s="6">
        <v>8322.3805889256309</v>
      </c>
      <c r="M102" s="6">
        <v>8319.1536092478764</v>
      </c>
      <c r="N102" s="6">
        <v>8315.9266295701236</v>
      </c>
      <c r="O102" s="6">
        <v>8312.6996498923691</v>
      </c>
      <c r="P102" s="6">
        <v>8309.4726702146145</v>
      </c>
      <c r="Q102" s="6">
        <v>0</v>
      </c>
    </row>
    <row r="103" spans="3:17" x14ac:dyDescent="0.35">
      <c r="C103" s="7" t="s">
        <v>302</v>
      </c>
      <c r="D103" s="6">
        <v>-8526.4870535435184</v>
      </c>
      <c r="E103" s="6">
        <v>2.8236072180340579</v>
      </c>
      <c r="F103" s="6">
        <v>8337.3053699352386</v>
      </c>
      <c r="G103" s="6">
        <v>8334.4817627172033</v>
      </c>
      <c r="H103" s="6">
        <v>8331.6581554991699</v>
      </c>
      <c r="I103" s="6">
        <v>8328.8345482811346</v>
      </c>
      <c r="J103" s="6">
        <v>16632.256631599961</v>
      </c>
      <c r="K103" s="6">
        <v>8323.187333845066</v>
      </c>
      <c r="L103" s="6">
        <v>8320.3637266270362</v>
      </c>
      <c r="M103" s="6">
        <v>8317.5401194090009</v>
      </c>
      <c r="N103" s="6">
        <v>8314.7165121909675</v>
      </c>
      <c r="O103" s="6">
        <v>8311.8929049729304</v>
      </c>
      <c r="P103" s="6">
        <v>8309.069297754897</v>
      </c>
      <c r="Q103" s="6">
        <v>0</v>
      </c>
    </row>
    <row r="104" spans="3:17" x14ac:dyDescent="0.35">
      <c r="C104" s="7" t="s">
        <v>303</v>
      </c>
      <c r="D104" s="6">
        <v>-8495.0240016854241</v>
      </c>
      <c r="E104" s="6">
        <v>2.4202347583149053</v>
      </c>
      <c r="F104" s="6">
        <v>8332.868272878326</v>
      </c>
      <c r="G104" s="6">
        <v>8330.4480381200119</v>
      </c>
      <c r="H104" s="6">
        <v>8328.027803361696</v>
      </c>
      <c r="I104" s="6">
        <v>8325.6075686033819</v>
      </c>
      <c r="J104" s="6">
        <v>8323.187333845066</v>
      </c>
      <c r="K104" s="6">
        <v>16627.012789623612</v>
      </c>
      <c r="L104" s="6">
        <v>8318.3468643284396</v>
      </c>
      <c r="M104" s="6">
        <v>8315.9266295701236</v>
      </c>
      <c r="N104" s="6">
        <v>8313.5063948118077</v>
      </c>
      <c r="O104" s="6">
        <v>8311.0861600534918</v>
      </c>
      <c r="P104" s="6">
        <v>8308.6659252951777</v>
      </c>
      <c r="Q104" s="6">
        <v>0</v>
      </c>
    </row>
    <row r="105" spans="3:17" x14ac:dyDescent="0.35">
      <c r="C105" s="7" t="s">
        <v>304</v>
      </c>
      <c r="D105" s="6">
        <v>-8463.5609498273352</v>
      </c>
      <c r="E105" s="6">
        <v>2.0168622985957483</v>
      </c>
      <c r="F105" s="6">
        <v>8328.4311758214189</v>
      </c>
      <c r="G105" s="6">
        <v>8326.4143135228242</v>
      </c>
      <c r="H105" s="6">
        <v>8324.3974512242294</v>
      </c>
      <c r="I105" s="6">
        <v>8322.3805889256309</v>
      </c>
      <c r="J105" s="6">
        <v>8320.3637266270362</v>
      </c>
      <c r="K105" s="6">
        <v>8318.3468643284396</v>
      </c>
      <c r="L105" s="6">
        <v>16622.575692566712</v>
      </c>
      <c r="M105" s="6">
        <v>8314.3131397312518</v>
      </c>
      <c r="N105" s="6">
        <v>8312.2962774326552</v>
      </c>
      <c r="O105" s="6">
        <v>8310.2794151340586</v>
      </c>
      <c r="P105" s="6">
        <v>8308.262552835462</v>
      </c>
      <c r="Q105" s="6">
        <v>0</v>
      </c>
    </row>
    <row r="106" spans="3:17" x14ac:dyDescent="0.35">
      <c r="C106" s="7" t="s">
        <v>305</v>
      </c>
      <c r="D106" s="6">
        <v>-8432.0978979692391</v>
      </c>
      <c r="E106" s="6">
        <v>1.6134898388765926</v>
      </c>
      <c r="F106" s="6">
        <v>8323.9940787645082</v>
      </c>
      <c r="G106" s="6">
        <v>8322.3805889256328</v>
      </c>
      <c r="H106" s="6">
        <v>8320.7670990867537</v>
      </c>
      <c r="I106" s="6">
        <v>8319.1536092478764</v>
      </c>
      <c r="J106" s="6">
        <v>8317.5401194090009</v>
      </c>
      <c r="K106" s="6">
        <v>8315.9266295701236</v>
      </c>
      <c r="L106" s="6">
        <v>8314.3131397312518</v>
      </c>
      <c r="M106" s="6">
        <v>16618.94534042924</v>
      </c>
      <c r="N106" s="6">
        <v>8311.0861600534954</v>
      </c>
      <c r="O106" s="6">
        <v>8309.4726702146199</v>
      </c>
      <c r="P106" s="6">
        <v>8307.8591803757427</v>
      </c>
      <c r="Q106" s="6">
        <v>0</v>
      </c>
    </row>
    <row r="107" spans="3:17" x14ac:dyDescent="0.35">
      <c r="C107" s="7" t="s">
        <v>306</v>
      </c>
      <c r="D107" s="6">
        <v>-8400.6348461111447</v>
      </c>
      <c r="E107" s="6">
        <v>1.2101173791574364</v>
      </c>
      <c r="F107" s="6">
        <v>8319.5569817075975</v>
      </c>
      <c r="G107" s="6">
        <v>8318.3468643284414</v>
      </c>
      <c r="H107" s="6">
        <v>8317.1367469492834</v>
      </c>
      <c r="I107" s="6">
        <v>8315.9266295701236</v>
      </c>
      <c r="J107" s="6">
        <v>8314.7165121909675</v>
      </c>
      <c r="K107" s="6">
        <v>8313.5063948118077</v>
      </c>
      <c r="L107" s="6">
        <v>8312.2962774326552</v>
      </c>
      <c r="M107" s="6">
        <v>8311.0861600534954</v>
      </c>
      <c r="N107" s="6">
        <v>16616.121733211203</v>
      </c>
      <c r="O107" s="6">
        <v>8308.6659252951813</v>
      </c>
      <c r="P107" s="6">
        <v>8307.4558079160215</v>
      </c>
      <c r="Q107" s="6">
        <v>0</v>
      </c>
    </row>
    <row r="108" spans="3:17" x14ac:dyDescent="0.35">
      <c r="C108" s="7" t="s">
        <v>307</v>
      </c>
      <c r="D108" s="6">
        <v>-8369.1717942530504</v>
      </c>
      <c r="E108" s="6">
        <v>0.80674491943828497</v>
      </c>
      <c r="F108" s="6">
        <v>8315.1198846506868</v>
      </c>
      <c r="G108" s="6">
        <v>8314.3131397312482</v>
      </c>
      <c r="H108" s="6">
        <v>8313.5063948118095</v>
      </c>
      <c r="I108" s="6">
        <v>8312.6996498923691</v>
      </c>
      <c r="J108" s="6">
        <v>8311.8929049729304</v>
      </c>
      <c r="K108" s="6">
        <v>8311.0861600534918</v>
      </c>
      <c r="L108" s="6">
        <v>8310.2794151340586</v>
      </c>
      <c r="M108" s="6">
        <v>8309.4726702146199</v>
      </c>
      <c r="N108" s="6">
        <v>8308.6659252951813</v>
      </c>
      <c r="O108" s="6">
        <v>16614.104870912604</v>
      </c>
      <c r="P108" s="6">
        <v>8307.0524354563022</v>
      </c>
      <c r="Q108" s="6">
        <v>0</v>
      </c>
    </row>
    <row r="109" spans="3:17" x14ac:dyDescent="0.35">
      <c r="C109" s="7" t="s">
        <v>308</v>
      </c>
      <c r="D109" s="6">
        <v>-8337.7087423949542</v>
      </c>
      <c r="E109" s="6">
        <v>0.40337245971912006</v>
      </c>
      <c r="F109" s="6">
        <v>8310.6827875937761</v>
      </c>
      <c r="G109" s="6">
        <v>8310.2794151340568</v>
      </c>
      <c r="H109" s="6">
        <v>8309.8760426743356</v>
      </c>
      <c r="I109" s="6">
        <v>8309.4726702146145</v>
      </c>
      <c r="J109" s="6">
        <v>8309.069297754897</v>
      </c>
      <c r="K109" s="6">
        <v>8308.6659252951777</v>
      </c>
      <c r="L109" s="6">
        <v>8308.262552835462</v>
      </c>
      <c r="M109" s="6">
        <v>8307.8591803757427</v>
      </c>
      <c r="N109" s="6">
        <v>8307.4558079160215</v>
      </c>
      <c r="O109" s="6">
        <v>8307.0524354563022</v>
      </c>
      <c r="P109" s="6">
        <v>16612.894753533448</v>
      </c>
      <c r="Q109" s="6">
        <v>0</v>
      </c>
    </row>
    <row r="110" spans="3:17" x14ac:dyDescent="0.35">
      <c r="C110" s="7" t="s">
        <v>309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</row>
  </sheetData>
  <mergeCells count="55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41:G41"/>
    <mergeCell ref="C42:G42"/>
    <mergeCell ref="C43:G43"/>
    <mergeCell ref="B4:C4"/>
    <mergeCell ref="D4:E4"/>
    <mergeCell ref="F4:G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0:I30"/>
    <mergeCell ref="C31:E31"/>
    <mergeCell ref="C32:E32"/>
    <mergeCell ref="C33:E33"/>
    <mergeCell ref="F31:I31"/>
    <mergeCell ref="F32:I32"/>
    <mergeCell ref="F33:I33"/>
    <mergeCell ref="C24:I24"/>
    <mergeCell ref="C25:E25"/>
    <mergeCell ref="F25:I25"/>
    <mergeCell ref="C27:I27"/>
    <mergeCell ref="C28:E28"/>
    <mergeCell ref="F28:I28"/>
    <mergeCell ref="C18:Q18"/>
    <mergeCell ref="C19:D19"/>
    <mergeCell ref="C20:D20"/>
    <mergeCell ref="C21:D21"/>
    <mergeCell ref="C22:D22"/>
    <mergeCell ref="E19:Q19"/>
    <mergeCell ref="E22:Q22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LinReg_Intervals1'!$B$10:$B$10" display="Intervals: Training" xr:uid="{A920FD77-1811-451D-A93A-F632129E298A}"/>
    <hyperlink ref="D4" location="'LinReg_Output1'!$B$10:$B$10" display="Inputs" xr:uid="{E274B006-B3E2-4972-9F53-64518B461137}"/>
    <hyperlink ref="F4" location="'LinReg_Output1'!$B$46:$B$46" display="Regression Summary" xr:uid="{32E8E02F-D68C-4599-8B03-BED93808D898}"/>
    <hyperlink ref="H4" location="'LinReg_Output1'!$B$55:$B$55" display="Predictor Screening" xr:uid="{3953D14D-812D-41DE-B4E2-EB4A1F035EF4}"/>
    <hyperlink ref="J4" location="'LinReg_Output1'!$B$76:$B$76" display="Coefficients" xr:uid="{FBBC0A12-944F-48E1-AA62-1B8CB5E72344}"/>
    <hyperlink ref="L4" location="'LinReg_Output1'!$B$94:$B$94" display="Variance-Covariance Matrix of Coefficients" xr:uid="{3D6B5E3A-CC35-4394-B1E8-5CD426FC50FD}"/>
    <hyperlink ref="B5" location="'LinReg_ResidInfluence1'!$B$10:$B$10" display="Residuals" xr:uid="{69D2A345-8D4F-4BCB-81B1-5C2B3D4D1C67}"/>
    <hyperlink ref="D5" location="'LinReg_ResidInfluence1'!$B$158:$B$158" display="Influence Diagnostics" xr:uid="{D3EAAB79-6A77-44C8-97B0-AFDBA84E4535}"/>
    <hyperlink ref="F5" location="'LinReg_Stored1'!$B$10:$B$10" display="PMML Model" xr:uid="{88CBB5E3-6B06-4154-A9A4-820B7EFE102D}"/>
    <hyperlink ref="H5" location="'LinReg_TrainingScore1'!$B$10:$B$10" display="Training: Prediction Summary" xr:uid="{56C59AC8-2AEA-477C-B3F9-D882E080F79F}"/>
    <hyperlink ref="J5" location="'LinReg_TrainingScore1'!$B$19:$B$19" display="Training: Prediction Details" xr:uid="{9B5A4BF4-0F2B-442D-A7E6-3AFA94893B7E}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5723-B152-48FA-BB6D-486C6F7E674F}">
  <dimension ref="B1:S304"/>
  <sheetViews>
    <sheetView showGridLines="0" workbookViewId="0"/>
  </sheetViews>
  <sheetFormatPr defaultRowHeight="14.5" x14ac:dyDescent="0.35"/>
  <cols>
    <col min="3" max="3" width="10.90625" customWidth="1"/>
    <col min="4" max="4" width="16" customWidth="1"/>
    <col min="5" max="5" width="13.81640625" customWidth="1"/>
    <col min="6" max="6" width="16.81640625" customWidth="1"/>
    <col min="7" max="7" width="10.1796875" customWidth="1"/>
    <col min="8" max="8" width="17.6328125" customWidth="1"/>
    <col min="16" max="16" width="15.26953125" bestFit="1" customWidth="1"/>
  </cols>
  <sheetData>
    <row r="1" spans="2:19" ht="18.5" x14ac:dyDescent="0.45">
      <c r="B1" s="4" t="s">
        <v>239</v>
      </c>
      <c r="N1" t="s">
        <v>312</v>
      </c>
    </row>
    <row r="3" spans="2:19" ht="15.5" x14ac:dyDescent="0.35">
      <c r="B3" s="16" t="s">
        <v>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7</v>
      </c>
      <c r="Q3" s="17"/>
      <c r="R3" s="17"/>
      <c r="S3" s="18"/>
    </row>
    <row r="4" spans="2:19" x14ac:dyDescent="0.35">
      <c r="B4" s="28" t="s">
        <v>211</v>
      </c>
      <c r="C4" s="24"/>
      <c r="D4" s="28" t="s">
        <v>12</v>
      </c>
      <c r="E4" s="24"/>
      <c r="F4" s="28" t="s">
        <v>213</v>
      </c>
      <c r="G4" s="24"/>
      <c r="H4" s="28" t="s">
        <v>214</v>
      </c>
      <c r="I4" s="24"/>
      <c r="J4" s="28" t="s">
        <v>215</v>
      </c>
      <c r="K4" s="24"/>
      <c r="L4" s="28" t="s">
        <v>216</v>
      </c>
      <c r="M4" s="24"/>
      <c r="P4" s="10" t="s">
        <v>8</v>
      </c>
      <c r="Q4" s="10" t="s">
        <v>9</v>
      </c>
      <c r="R4" s="10" t="s">
        <v>10</v>
      </c>
      <c r="S4" s="10" t="s">
        <v>11</v>
      </c>
    </row>
    <row r="5" spans="2:19" x14ac:dyDescent="0.35">
      <c r="B5" s="28" t="s">
        <v>217</v>
      </c>
      <c r="C5" s="24"/>
      <c r="D5" s="28" t="s">
        <v>218</v>
      </c>
      <c r="E5" s="24"/>
      <c r="F5" s="28" t="s">
        <v>185</v>
      </c>
      <c r="G5" s="24"/>
      <c r="H5" s="28" t="s">
        <v>219</v>
      </c>
      <c r="I5" s="24"/>
      <c r="J5" s="28" t="s">
        <v>220</v>
      </c>
      <c r="K5" s="24"/>
      <c r="L5" s="22"/>
      <c r="M5" s="24"/>
      <c r="P5" s="8">
        <v>3</v>
      </c>
      <c r="Q5" s="8">
        <v>4</v>
      </c>
      <c r="R5" s="8">
        <v>8</v>
      </c>
      <c r="S5" s="8">
        <v>15</v>
      </c>
    </row>
    <row r="10" spans="2:19" ht="18.5" x14ac:dyDescent="0.45">
      <c r="B10" s="5" t="s">
        <v>217</v>
      </c>
    </row>
    <row r="12" spans="2:19" x14ac:dyDescent="0.35">
      <c r="C12" s="7" t="s">
        <v>38</v>
      </c>
      <c r="D12" s="3" t="s">
        <v>240</v>
      </c>
      <c r="E12" s="3" t="s">
        <v>241</v>
      </c>
      <c r="F12" s="3" t="s">
        <v>242</v>
      </c>
      <c r="G12" s="3" t="s">
        <v>243</v>
      </c>
    </row>
    <row r="13" spans="2:19" x14ac:dyDescent="0.35">
      <c r="C13" s="7" t="s">
        <v>39</v>
      </c>
      <c r="D13" s="6">
        <v>546.13782051281999</v>
      </c>
      <c r="E13" s="6">
        <v>1.7298531762709015</v>
      </c>
      <c r="F13" s="6">
        <v>1.8244001847542215</v>
      </c>
      <c r="G13" s="6">
        <v>1.840961450212204</v>
      </c>
    </row>
    <row r="14" spans="2:19" x14ac:dyDescent="0.35">
      <c r="C14" s="7" t="s">
        <v>40</v>
      </c>
      <c r="D14" s="6">
        <v>706.13782051282055</v>
      </c>
      <c r="E14" s="6">
        <v>2.2366419350927202</v>
      </c>
      <c r="F14" s="6">
        <v>2.3588880348843966</v>
      </c>
      <c r="G14" s="6">
        <v>2.401422172055629</v>
      </c>
    </row>
    <row r="15" spans="2:19" x14ac:dyDescent="0.35">
      <c r="C15" s="7" t="s">
        <v>41</v>
      </c>
      <c r="D15" s="6">
        <v>445.30448717948707</v>
      </c>
      <c r="E15" s="6">
        <v>1.410470677221737</v>
      </c>
      <c r="F15" s="6">
        <v>1.4875614875367702</v>
      </c>
      <c r="G15" s="6">
        <v>1.494549548595328</v>
      </c>
    </row>
    <row r="16" spans="2:19" x14ac:dyDescent="0.35">
      <c r="C16" s="7" t="s">
        <v>42</v>
      </c>
      <c r="D16" s="6">
        <v>450.3044871794873</v>
      </c>
      <c r="E16" s="6">
        <v>1.4263078259349196</v>
      </c>
      <c r="F16" s="6">
        <v>1.5042642328533389</v>
      </c>
      <c r="G16" s="6">
        <v>1.5116240546920312</v>
      </c>
    </row>
    <row r="17" spans="3:7" x14ac:dyDescent="0.35">
      <c r="C17" s="7" t="s">
        <v>43</v>
      </c>
      <c r="D17" s="6">
        <v>293.63782051282033</v>
      </c>
      <c r="E17" s="6">
        <v>0.93007716625522285</v>
      </c>
      <c r="F17" s="6">
        <v>0.98091154626754329</v>
      </c>
      <c r="G17" s="6">
        <v>0.98076892062850807</v>
      </c>
    </row>
    <row r="18" spans="3:7" x14ac:dyDescent="0.35">
      <c r="C18" s="7" t="s">
        <v>44</v>
      </c>
      <c r="D18" s="6">
        <v>-14.695512820512704</v>
      </c>
      <c r="E18" s="6">
        <v>-4.6547004390985816E-2</v>
      </c>
      <c r="F18" s="6">
        <v>-4.9091081587476437E-2</v>
      </c>
      <c r="G18" s="6">
        <v>-4.8903801928472872E-2</v>
      </c>
    </row>
    <row r="19" spans="3:7" x14ac:dyDescent="0.35">
      <c r="C19" s="7" t="s">
        <v>45</v>
      </c>
      <c r="D19" s="6">
        <v>-330.52884615384664</v>
      </c>
      <c r="E19" s="6">
        <v>-1.0469268981069699</v>
      </c>
      <c r="F19" s="6">
        <v>-1.1041478274173513</v>
      </c>
      <c r="G19" s="6">
        <v>-1.1050796427084475</v>
      </c>
    </row>
    <row r="20" spans="3:7" x14ac:dyDescent="0.35">
      <c r="C20" s="7" t="s">
        <v>46</v>
      </c>
      <c r="D20" s="6">
        <v>-326.36217948717967</v>
      </c>
      <c r="E20" s="6">
        <v>-1.0337292741793176</v>
      </c>
      <c r="F20" s="6">
        <v>-1.090228872986877</v>
      </c>
      <c r="G20" s="6">
        <v>-1.091020565548545</v>
      </c>
    </row>
    <row r="21" spans="3:7" x14ac:dyDescent="0.35">
      <c r="C21" s="7" t="s">
        <v>47</v>
      </c>
      <c r="D21" s="6">
        <v>106.13782051281942</v>
      </c>
      <c r="E21" s="6">
        <v>0.33618408951090328</v>
      </c>
      <c r="F21" s="6">
        <v>0.35455859689624392</v>
      </c>
      <c r="G21" s="6">
        <v>0.35337232171418076</v>
      </c>
    </row>
    <row r="22" spans="3:7" x14ac:dyDescent="0.35">
      <c r="C22" s="7" t="s">
        <v>48</v>
      </c>
      <c r="D22" s="6">
        <v>337.80448717948707</v>
      </c>
      <c r="E22" s="6">
        <v>1.0699719798883287</v>
      </c>
      <c r="F22" s="6">
        <v>1.1284524632305601</v>
      </c>
      <c r="G22" s="6">
        <v>1.1296409709380248</v>
      </c>
    </row>
    <row r="23" spans="3:7" x14ac:dyDescent="0.35">
      <c r="C23" s="7" t="s">
        <v>49</v>
      </c>
      <c r="D23" s="6">
        <v>562.8044871794873</v>
      </c>
      <c r="E23" s="6">
        <v>1.7826436719815095</v>
      </c>
      <c r="F23" s="6">
        <v>1.8800760024761165</v>
      </c>
      <c r="G23" s="6">
        <v>1.8986769223682136</v>
      </c>
    </row>
    <row r="24" spans="3:7" x14ac:dyDescent="0.35">
      <c r="C24" s="7" t="s">
        <v>50</v>
      </c>
      <c r="D24" s="6">
        <v>384.47115384615358</v>
      </c>
      <c r="E24" s="6">
        <v>1.2177853678780248</v>
      </c>
      <c r="F24" s="6">
        <v>1.2843447528518601</v>
      </c>
      <c r="G24" s="6">
        <v>1.2875654235984304</v>
      </c>
    </row>
    <row r="25" spans="3:7" x14ac:dyDescent="0.35">
      <c r="C25" s="7" t="s">
        <v>51</v>
      </c>
      <c r="D25" s="6">
        <v>203.20367132867091</v>
      </c>
      <c r="E25" s="6">
        <v>0.64363335237933461</v>
      </c>
      <c r="F25" s="6">
        <v>0.67662246574564322</v>
      </c>
      <c r="G25" s="6">
        <v>0.67521589260442583</v>
      </c>
    </row>
    <row r="26" spans="3:7" x14ac:dyDescent="0.35">
      <c r="C26" s="7" t="s">
        <v>52</v>
      </c>
      <c r="D26" s="6">
        <v>413.20367132867136</v>
      </c>
      <c r="E26" s="6">
        <v>1.3087935983329708</v>
      </c>
      <c r="F26" s="6">
        <v>1.3758751754900522</v>
      </c>
      <c r="G26" s="6">
        <v>1.3806254374451026</v>
      </c>
    </row>
    <row r="27" spans="3:7" x14ac:dyDescent="0.35">
      <c r="C27" s="7" t="s">
        <v>53</v>
      </c>
      <c r="D27" s="6">
        <v>172.3703379953381</v>
      </c>
      <c r="E27" s="6">
        <v>0.54597093531471541</v>
      </c>
      <c r="F27" s="6">
        <v>0.57395440915618834</v>
      </c>
      <c r="G27" s="6">
        <v>0.57247980289965072</v>
      </c>
    </row>
    <row r="28" spans="3:7" x14ac:dyDescent="0.35">
      <c r="C28" s="7" t="s">
        <v>54</v>
      </c>
      <c r="D28" s="6">
        <v>137.37033799533833</v>
      </c>
      <c r="E28" s="6">
        <v>0.43511089432244365</v>
      </c>
      <c r="F28" s="6">
        <v>0.45741229086545454</v>
      </c>
      <c r="G28" s="6">
        <v>0.45602741436996502</v>
      </c>
    </row>
    <row r="29" spans="3:7" x14ac:dyDescent="0.35">
      <c r="C29" s="7" t="s">
        <v>55</v>
      </c>
      <c r="D29" s="6">
        <v>-39.296328671328865</v>
      </c>
      <c r="E29" s="6">
        <v>-0.12446836020998082</v>
      </c>
      <c r="F29" s="6">
        <v>-0.13084792526873124</v>
      </c>
      <c r="G29" s="6">
        <v>-0.13035606774910166</v>
      </c>
    </row>
    <row r="30" spans="3:7" x14ac:dyDescent="0.35">
      <c r="C30" s="7" t="s">
        <v>56</v>
      </c>
      <c r="D30" s="6">
        <v>-227.62966200466144</v>
      </c>
      <c r="E30" s="6">
        <v>-0.72100096173982542</v>
      </c>
      <c r="F30" s="6">
        <v>-0.75795551416649087</v>
      </c>
      <c r="G30" s="6">
        <v>-0.7567181175594101</v>
      </c>
    </row>
    <row r="31" spans="3:7" x14ac:dyDescent="0.35">
      <c r="C31" s="7" t="s">
        <v>57</v>
      </c>
      <c r="D31" s="6">
        <v>-453.46299533799584</v>
      </c>
      <c r="E31" s="6">
        <v>-1.4363121786185391</v>
      </c>
      <c r="F31" s="6">
        <v>-1.509929658375758</v>
      </c>
      <c r="G31" s="6">
        <v>-1.517417843421238</v>
      </c>
    </row>
    <row r="32" spans="3:7" x14ac:dyDescent="0.35">
      <c r="C32" s="7" t="s">
        <v>58</v>
      </c>
      <c r="D32" s="6">
        <v>-449.29632867132841</v>
      </c>
      <c r="E32" s="6">
        <v>-1.4231145546908852</v>
      </c>
      <c r="F32" s="6">
        <v>-1.4960555966744775</v>
      </c>
      <c r="G32" s="6">
        <v>-1.5032314729273966</v>
      </c>
    </row>
    <row r="33" spans="3:7" x14ac:dyDescent="0.35">
      <c r="C33" s="7" t="s">
        <v>59</v>
      </c>
      <c r="D33" s="6">
        <v>-6.7963286713297748</v>
      </c>
      <c r="E33" s="6">
        <v>-2.1526893574302153E-2</v>
      </c>
      <c r="F33" s="6">
        <v>-2.2630243998766442E-2</v>
      </c>
      <c r="G33" s="6">
        <v>-2.2543747617768988E-2</v>
      </c>
    </row>
    <row r="34" spans="3:7" x14ac:dyDescent="0.35">
      <c r="C34" s="7" t="s">
        <v>60</v>
      </c>
      <c r="D34" s="6">
        <v>124.8703379953381</v>
      </c>
      <c r="E34" s="6">
        <v>0.39551802253948848</v>
      </c>
      <c r="F34" s="6">
        <v>0.41579010576162001</v>
      </c>
      <c r="G34" s="6">
        <v>0.41447366227671184</v>
      </c>
    </row>
    <row r="35" spans="3:7" x14ac:dyDescent="0.35">
      <c r="C35" s="7" t="s">
        <v>61</v>
      </c>
      <c r="D35" s="6">
        <v>299.8703379953381</v>
      </c>
      <c r="E35" s="6">
        <v>0.94981822750085065</v>
      </c>
      <c r="F35" s="6">
        <v>0.99850069721529289</v>
      </c>
      <c r="G35" s="6">
        <v>0.99848919024031302</v>
      </c>
    </row>
    <row r="36" spans="3:7" x14ac:dyDescent="0.35">
      <c r="C36" s="7" t="s">
        <v>62</v>
      </c>
      <c r="D36" s="6">
        <v>261.53700466200462</v>
      </c>
      <c r="E36" s="6">
        <v>0.82840008736645654</v>
      </c>
      <c r="F36" s="6">
        <v>0.87085932956353551</v>
      </c>
      <c r="G36" s="6">
        <v>0.87005121302146116</v>
      </c>
    </row>
    <row r="37" spans="3:7" x14ac:dyDescent="0.35">
      <c r="C37" s="7" t="s">
        <v>63</v>
      </c>
      <c r="D37" s="6">
        <v>180.26952214452172</v>
      </c>
      <c r="E37" s="6">
        <v>0.57099104613140117</v>
      </c>
      <c r="F37" s="6">
        <v>0.59871655645358757</v>
      </c>
      <c r="G37" s="6">
        <v>0.59724469526038393</v>
      </c>
    </row>
    <row r="38" spans="3:7" x14ac:dyDescent="0.35">
      <c r="C38" s="7" t="s">
        <v>64</v>
      </c>
      <c r="D38" s="6">
        <v>320.2695221445224</v>
      </c>
      <c r="E38" s="6">
        <v>1.0144312101004931</v>
      </c>
      <c r="F38" s="6">
        <v>1.0636887653237261</v>
      </c>
      <c r="G38" s="6">
        <v>1.0642268835720847</v>
      </c>
    </row>
    <row r="39" spans="3:7" x14ac:dyDescent="0.35">
      <c r="C39" s="7" t="s">
        <v>65</v>
      </c>
      <c r="D39" s="6">
        <v>239.43618881118891</v>
      </c>
      <c r="E39" s="6">
        <v>0.75839730590405385</v>
      </c>
      <c r="F39" s="6">
        <v>0.79522266853561119</v>
      </c>
      <c r="G39" s="6">
        <v>0.79410066117185085</v>
      </c>
    </row>
    <row r="40" spans="3:7" x14ac:dyDescent="0.35">
      <c r="C40" s="7" t="s">
        <v>66</v>
      </c>
      <c r="D40" s="6">
        <v>94.43618881118914</v>
      </c>
      <c r="E40" s="6">
        <v>0.29911999322178306</v>
      </c>
      <c r="F40" s="6">
        <v>0.31364430934868492</v>
      </c>
      <c r="G40" s="6">
        <v>0.31256227966813416</v>
      </c>
    </row>
    <row r="41" spans="3:7" x14ac:dyDescent="0.35">
      <c r="C41" s="7" t="s">
        <v>67</v>
      </c>
      <c r="D41" s="6">
        <v>137.76952214452194</v>
      </c>
      <c r="E41" s="6">
        <v>0.43637528206935683</v>
      </c>
      <c r="F41" s="6">
        <v>0.45756427876086819</v>
      </c>
      <c r="G41" s="6">
        <v>0.45617918462176604</v>
      </c>
    </row>
    <row r="42" spans="3:7" x14ac:dyDescent="0.35">
      <c r="C42" s="7" t="s">
        <v>68</v>
      </c>
      <c r="D42" s="6">
        <v>-260.56381118881063</v>
      </c>
      <c r="E42" s="6">
        <v>-0.82531756541412238</v>
      </c>
      <c r="F42" s="6">
        <v>-0.86539236314344614</v>
      </c>
      <c r="G42" s="6">
        <v>-0.8645578157048539</v>
      </c>
    </row>
    <row r="43" spans="3:7" x14ac:dyDescent="0.35">
      <c r="C43" s="7" t="s">
        <v>69</v>
      </c>
      <c r="D43" s="6">
        <v>-486.39714452214503</v>
      </c>
      <c r="E43" s="6">
        <v>-1.540628782292836</v>
      </c>
      <c r="F43" s="6">
        <v>-1.6154368191184916</v>
      </c>
      <c r="G43" s="6">
        <v>-1.6255316819562495</v>
      </c>
    </row>
    <row r="44" spans="3:7" x14ac:dyDescent="0.35">
      <c r="C44" s="7" t="s">
        <v>70</v>
      </c>
      <c r="D44" s="6">
        <v>-482.2304778554776</v>
      </c>
      <c r="E44" s="6">
        <v>-1.5274311583651821</v>
      </c>
      <c r="F44" s="6">
        <v>-1.6015983605211634</v>
      </c>
      <c r="G44" s="6">
        <v>-1.6113274106243753</v>
      </c>
    </row>
    <row r="45" spans="3:7" x14ac:dyDescent="0.35">
      <c r="C45" s="7" t="s">
        <v>71</v>
      </c>
      <c r="D45" s="6">
        <v>-79.730477855478966</v>
      </c>
      <c r="E45" s="6">
        <v>-0.25254068695405341</v>
      </c>
      <c r="F45" s="6">
        <v>-0.26480326001952542</v>
      </c>
      <c r="G45" s="6">
        <v>-0.26386125269915206</v>
      </c>
    </row>
    <row r="46" spans="3:7" x14ac:dyDescent="0.35">
      <c r="C46" s="7" t="s">
        <v>72</v>
      </c>
      <c r="D46" s="6">
        <v>81.936188811188913</v>
      </c>
      <c r="E46" s="6">
        <v>0.25952712143882795</v>
      </c>
      <c r="F46" s="6">
        <v>0.2721289335567077</v>
      </c>
      <c r="G46" s="6">
        <v>0.27116493918380946</v>
      </c>
    </row>
    <row r="47" spans="3:7" x14ac:dyDescent="0.35">
      <c r="C47" s="7" t="s">
        <v>73</v>
      </c>
      <c r="D47" s="6">
        <v>296.93618881118914</v>
      </c>
      <c r="E47" s="6">
        <v>0.94052451610564503</v>
      </c>
      <c r="F47" s="6">
        <v>0.98619339717870369</v>
      </c>
      <c r="G47" s="6">
        <v>0.98608939836006881</v>
      </c>
    </row>
    <row r="48" spans="3:7" x14ac:dyDescent="0.35">
      <c r="C48" s="7" t="s">
        <v>74</v>
      </c>
      <c r="D48" s="6">
        <v>188.60285547785543</v>
      </c>
      <c r="E48" s="6">
        <v>0.5973862939867054</v>
      </c>
      <c r="F48" s="6">
        <v>0.62639347364823983</v>
      </c>
      <c r="G48" s="6">
        <v>0.62493467699705729</v>
      </c>
    </row>
    <row r="49" spans="3:7" x14ac:dyDescent="0.35">
      <c r="C49" s="7" t="s">
        <v>75</v>
      </c>
      <c r="D49" s="6">
        <v>107.33537296037275</v>
      </c>
      <c r="E49" s="6">
        <v>0.33997725275165069</v>
      </c>
      <c r="F49" s="6">
        <v>0.35580221733125628</v>
      </c>
      <c r="G49" s="6">
        <v>0.35461297811330222</v>
      </c>
    </row>
    <row r="50" spans="3:7" x14ac:dyDescent="0.35">
      <c r="C50" s="7" t="s">
        <v>76</v>
      </c>
      <c r="D50" s="6">
        <v>297.33537296037321</v>
      </c>
      <c r="E50" s="6">
        <v>0.94178890385255964</v>
      </c>
      <c r="F50" s="6">
        <v>0.9856264721731065</v>
      </c>
      <c r="G50" s="6">
        <v>0.9855182967911218</v>
      </c>
    </row>
    <row r="51" spans="3:7" x14ac:dyDescent="0.35">
      <c r="C51" s="7" t="s">
        <v>77</v>
      </c>
      <c r="D51" s="6">
        <v>36.502039627039721</v>
      </c>
      <c r="E51" s="6">
        <v>0.11561764598157648</v>
      </c>
      <c r="F51" s="6">
        <v>0.12099931530688383</v>
      </c>
      <c r="G51" s="6">
        <v>0.12054333740127685</v>
      </c>
    </row>
    <row r="52" spans="3:7" x14ac:dyDescent="0.35">
      <c r="C52" s="7" t="s">
        <v>78</v>
      </c>
      <c r="D52" s="6">
        <v>-78.497960372959824</v>
      </c>
      <c r="E52" s="6">
        <v>-0.24863677442160295</v>
      </c>
      <c r="F52" s="6">
        <v>-0.26021010209739154</v>
      </c>
      <c r="G52" s="6">
        <v>-0.25928204669103827</v>
      </c>
    </row>
    <row r="53" spans="3:7" x14ac:dyDescent="0.35">
      <c r="C53" s="7" t="s">
        <v>79</v>
      </c>
      <c r="D53" s="6">
        <v>-105.16462703962679</v>
      </c>
      <c r="E53" s="6">
        <v>-0.3331015675585734</v>
      </c>
      <c r="F53" s="6">
        <v>-0.34860648874186256</v>
      </c>
      <c r="G53" s="6">
        <v>-0.34743457263168764</v>
      </c>
    </row>
    <row r="54" spans="3:7" x14ac:dyDescent="0.35">
      <c r="C54" s="7" t="s">
        <v>80</v>
      </c>
      <c r="D54" s="6">
        <v>-163.49796037295982</v>
      </c>
      <c r="E54" s="6">
        <v>-0.51786830254569316</v>
      </c>
      <c r="F54" s="6">
        <v>-0.54197358452663968</v>
      </c>
      <c r="G54" s="6">
        <v>-0.54050733783736871</v>
      </c>
    </row>
    <row r="55" spans="3:7" x14ac:dyDescent="0.35">
      <c r="C55" s="7" t="s">
        <v>81</v>
      </c>
      <c r="D55" s="6">
        <v>-499.33129370629422</v>
      </c>
      <c r="E55" s="6">
        <v>-1.581596791114406</v>
      </c>
      <c r="F55" s="6">
        <v>-1.6552155788304372</v>
      </c>
      <c r="G55" s="6">
        <v>-1.6664035459137208</v>
      </c>
    </row>
    <row r="56" spans="3:7" x14ac:dyDescent="0.35">
      <c r="C56" s="7" t="s">
        <v>82</v>
      </c>
      <c r="D56" s="6">
        <v>-355.16462703962679</v>
      </c>
      <c r="E56" s="6">
        <v>-1.1249590032176622</v>
      </c>
      <c r="F56" s="6">
        <v>-1.1773226135337689</v>
      </c>
      <c r="G56" s="6">
        <v>-1.1790747895290383</v>
      </c>
    </row>
    <row r="57" spans="3:7" x14ac:dyDescent="0.35">
      <c r="C57" s="7" t="s">
        <v>83</v>
      </c>
      <c r="D57" s="6">
        <v>-162.6646270396277</v>
      </c>
      <c r="E57" s="6">
        <v>-0.51522877776016673</v>
      </c>
      <c r="F57" s="6">
        <v>-0.53921119744400403</v>
      </c>
      <c r="G57" s="6">
        <v>-0.53774628033033622</v>
      </c>
    </row>
    <row r="58" spans="3:7" x14ac:dyDescent="0.35">
      <c r="C58" s="7" t="s">
        <v>84</v>
      </c>
      <c r="D58" s="6">
        <v>49.002039627039721</v>
      </c>
      <c r="E58" s="6">
        <v>0.1552105177645309</v>
      </c>
      <c r="F58" s="6">
        <v>0.16243512154647916</v>
      </c>
      <c r="G58" s="6">
        <v>0.16183025067781889</v>
      </c>
    </row>
    <row r="59" spans="3:7" x14ac:dyDescent="0.35">
      <c r="C59" s="7" t="s">
        <v>85</v>
      </c>
      <c r="D59" s="6">
        <v>224.00203962703972</v>
      </c>
      <c r="E59" s="6">
        <v>0.70951072272589311</v>
      </c>
      <c r="F59" s="6">
        <v>0.74253640890081352</v>
      </c>
      <c r="G59" s="6">
        <v>0.74125844149875997</v>
      </c>
    </row>
    <row r="60" spans="3:7" x14ac:dyDescent="0.35">
      <c r="C60" s="7" t="s">
        <v>86</v>
      </c>
      <c r="D60" s="6">
        <v>145.66870629370624</v>
      </c>
      <c r="E60" s="6">
        <v>0.46139539288604481</v>
      </c>
      <c r="F60" s="6">
        <v>0.4828720231326824</v>
      </c>
      <c r="G60" s="6">
        <v>0.48145412758855011</v>
      </c>
    </row>
    <row r="61" spans="3:7" x14ac:dyDescent="0.35">
      <c r="C61" s="7" t="s">
        <v>87</v>
      </c>
      <c r="D61" s="6">
        <v>24.40122377622356</v>
      </c>
      <c r="E61" s="6">
        <v>7.7289161945535909E-2</v>
      </c>
      <c r="F61" s="6">
        <v>8.0783693533460946E-2</v>
      </c>
      <c r="G61" s="6">
        <v>8.0476772717577305E-2</v>
      </c>
    </row>
    <row r="62" spans="3:7" x14ac:dyDescent="0.35">
      <c r="C62" s="7" t="s">
        <v>88</v>
      </c>
      <c r="D62" s="6">
        <v>104.40122377622447</v>
      </c>
      <c r="E62" s="6">
        <v>0.33068354135644723</v>
      </c>
      <c r="F62" s="6">
        <v>0.34563497894211204</v>
      </c>
      <c r="G62" s="6">
        <v>0.34447033739369665</v>
      </c>
    </row>
    <row r="63" spans="3:7" x14ac:dyDescent="0.35">
      <c r="C63" s="7" t="s">
        <v>89</v>
      </c>
      <c r="D63" s="6">
        <v>163.56789044289098</v>
      </c>
      <c r="E63" s="6">
        <v>0.51808980112909775</v>
      </c>
      <c r="F63" s="6">
        <v>0.54151457544225745</v>
      </c>
      <c r="G63" s="6">
        <v>0.54004854312074568</v>
      </c>
    </row>
    <row r="64" spans="3:7" x14ac:dyDescent="0.35">
      <c r="C64" s="7" t="s">
        <v>90</v>
      </c>
      <c r="D64" s="6">
        <v>188.56789044289098</v>
      </c>
      <c r="E64" s="6">
        <v>0.59727554469500665</v>
      </c>
      <c r="F64" s="6">
        <v>0.62428060213245995</v>
      </c>
      <c r="G64" s="6">
        <v>0.62282042554757755</v>
      </c>
    </row>
    <row r="65" spans="3:7" x14ac:dyDescent="0.35">
      <c r="C65" s="7" t="s">
        <v>91</v>
      </c>
      <c r="D65" s="6">
        <v>61.901223776224015</v>
      </c>
      <c r="E65" s="6">
        <v>0.19606777729440067</v>
      </c>
      <c r="F65" s="6">
        <v>0.20493273356876626</v>
      </c>
      <c r="G65" s="6">
        <v>0.20418178116430974</v>
      </c>
    </row>
    <row r="66" spans="3:7" x14ac:dyDescent="0.35">
      <c r="C66" s="7" t="s">
        <v>92</v>
      </c>
      <c r="D66" s="6">
        <v>-246.43210955710902</v>
      </c>
      <c r="E66" s="6">
        <v>-0.78055639335180793</v>
      </c>
      <c r="F66" s="6">
        <v>-0.81584826227706375</v>
      </c>
      <c r="G66" s="6">
        <v>-0.81480100213752693</v>
      </c>
    </row>
    <row r="67" spans="3:7" x14ac:dyDescent="0.35">
      <c r="C67" s="7" t="s">
        <v>93</v>
      </c>
      <c r="D67" s="6">
        <v>-472.26544289044296</v>
      </c>
      <c r="E67" s="6">
        <v>-1.4958676102305202</v>
      </c>
      <c r="F67" s="6">
        <v>-1.5635013700452289</v>
      </c>
      <c r="G67" s="6">
        <v>-1.5722611130356097</v>
      </c>
    </row>
    <row r="68" spans="3:7" x14ac:dyDescent="0.35">
      <c r="C68" s="7" t="s">
        <v>94</v>
      </c>
      <c r="D68" s="6">
        <v>-378.09877622377599</v>
      </c>
      <c r="E68" s="6">
        <v>-1.1976013094655957</v>
      </c>
      <c r="F68" s="6">
        <v>-1.2517493361787981</v>
      </c>
      <c r="G68" s="6">
        <v>-1.2544874757408409</v>
      </c>
    </row>
    <row r="69" spans="3:7" x14ac:dyDescent="0.35">
      <c r="C69" s="7" t="s">
        <v>95</v>
      </c>
      <c r="D69" s="6">
        <v>-215.59877622377735</v>
      </c>
      <c r="E69" s="6">
        <v>-0.68289397628719228</v>
      </c>
      <c r="F69" s="6">
        <v>-0.71377016269248628</v>
      </c>
      <c r="G69" s="6">
        <v>-0.71242731860106467</v>
      </c>
    </row>
    <row r="70" spans="3:7" x14ac:dyDescent="0.35">
      <c r="C70" s="7" t="s">
        <v>96</v>
      </c>
      <c r="D70" s="6">
        <v>-93.93210955710947</v>
      </c>
      <c r="E70" s="6">
        <v>-0.29752335759976517</v>
      </c>
      <c r="F70" s="6">
        <v>-0.31097549946683001</v>
      </c>
      <c r="G70" s="6">
        <v>-0.30990070357462968</v>
      </c>
    </row>
    <row r="71" spans="3:7" x14ac:dyDescent="0.35">
      <c r="C71" s="7" t="s">
        <v>97</v>
      </c>
      <c r="D71" s="6">
        <v>-58.932109557109015</v>
      </c>
      <c r="E71" s="6">
        <v>-0.1866633166074913</v>
      </c>
      <c r="F71" s="6">
        <v>-0.19510306210054493</v>
      </c>
      <c r="G71" s="6">
        <v>-0.19438521105603948</v>
      </c>
    </row>
    <row r="72" spans="3:7" x14ac:dyDescent="0.35">
      <c r="C72" s="7" t="s">
        <v>98</v>
      </c>
      <c r="D72" s="6">
        <v>-157.26544289044296</v>
      </c>
      <c r="E72" s="6">
        <v>-0.49812724130006819</v>
      </c>
      <c r="F72" s="6">
        <v>-0.52064943374867689</v>
      </c>
      <c r="G72" s="6">
        <v>-0.5191958745419254</v>
      </c>
    </row>
    <row r="73" spans="3:7" x14ac:dyDescent="0.35">
      <c r="C73" s="7" t="s">
        <v>99</v>
      </c>
      <c r="D73" s="6">
        <v>-258.53292540792563</v>
      </c>
      <c r="E73" s="6">
        <v>-0.81888487738784999</v>
      </c>
      <c r="F73" s="6">
        <v>-0.85536533487235233</v>
      </c>
      <c r="G73" s="6">
        <v>-0.85448386311442392</v>
      </c>
    </row>
    <row r="74" spans="3:7" x14ac:dyDescent="0.35">
      <c r="C74" s="7" t="s">
        <v>100</v>
      </c>
      <c r="D74" s="6">
        <v>-368.53292540792472</v>
      </c>
      <c r="E74" s="6">
        <v>-1.1673021490778461</v>
      </c>
      <c r="F74" s="6">
        <v>-1.219304228487152</v>
      </c>
      <c r="G74" s="6">
        <v>-1.2215931143219718</v>
      </c>
    </row>
    <row r="75" spans="3:7" x14ac:dyDescent="0.35">
      <c r="C75" s="7" t="s">
        <v>101</v>
      </c>
      <c r="D75" s="6">
        <v>-229.36625874125821</v>
      </c>
      <c r="E75" s="6">
        <v>-0.72650150989428719</v>
      </c>
      <c r="F75" s="6">
        <v>-0.75886638580781884</v>
      </c>
      <c r="G75" s="6">
        <v>-0.75763151506255777</v>
      </c>
    </row>
    <row r="76" spans="3:7" x14ac:dyDescent="0.35">
      <c r="C76" s="7" t="s">
        <v>102</v>
      </c>
      <c r="D76" s="6">
        <v>-294.36625874125821</v>
      </c>
      <c r="E76" s="6">
        <v>-0.93238444316565028</v>
      </c>
      <c r="F76" s="6">
        <v>-0.97392118658020221</v>
      </c>
      <c r="G76" s="6">
        <v>-0.97372841671424637</v>
      </c>
    </row>
    <row r="77" spans="3:7" x14ac:dyDescent="0.35">
      <c r="C77" s="7" t="s">
        <v>103</v>
      </c>
      <c r="D77" s="6">
        <v>-261.03292540792518</v>
      </c>
      <c r="E77" s="6">
        <v>-0.82680345174443937</v>
      </c>
      <c r="F77" s="6">
        <v>-0.86363667336359629</v>
      </c>
      <c r="G77" s="6">
        <v>-0.86279376493834914</v>
      </c>
    </row>
    <row r="78" spans="3:7" x14ac:dyDescent="0.35">
      <c r="C78" s="7" t="s">
        <v>104</v>
      </c>
      <c r="D78" s="6">
        <v>-379.36625874125821</v>
      </c>
      <c r="E78" s="6">
        <v>-1.2016159712897405</v>
      </c>
      <c r="F78" s="6">
        <v>-1.2551466952825496</v>
      </c>
      <c r="G78" s="6">
        <v>-1.2579336537119266</v>
      </c>
    </row>
    <row r="79" spans="3:7" x14ac:dyDescent="0.35">
      <c r="C79" s="7" t="s">
        <v>105</v>
      </c>
      <c r="D79" s="6">
        <v>-405.19959207459215</v>
      </c>
      <c r="E79" s="6">
        <v>-1.2834412396411816</v>
      </c>
      <c r="F79" s="6">
        <v>-1.340617193025422</v>
      </c>
      <c r="G79" s="6">
        <v>-1.3447470174373388</v>
      </c>
    </row>
    <row r="80" spans="3:7" x14ac:dyDescent="0.35">
      <c r="C80" s="7" t="s">
        <v>106</v>
      </c>
      <c r="D80" s="6">
        <v>-501.03292540792427</v>
      </c>
      <c r="E80" s="6">
        <v>-1.5869865899771618</v>
      </c>
      <c r="F80" s="6">
        <v>-1.6576851685231626</v>
      </c>
      <c r="G80" s="6">
        <v>-1.6689430584866776</v>
      </c>
    </row>
    <row r="81" spans="3:7" x14ac:dyDescent="0.35">
      <c r="C81" s="7" t="s">
        <v>107</v>
      </c>
      <c r="D81" s="6">
        <v>-328.53292540792609</v>
      </c>
      <c r="E81" s="6">
        <v>-1.0406049593723963</v>
      </c>
      <c r="F81" s="6">
        <v>-1.0869628126272282</v>
      </c>
      <c r="G81" s="6">
        <v>-1.0877223421234796</v>
      </c>
    </row>
    <row r="82" spans="3:7" x14ac:dyDescent="0.35">
      <c r="C82" s="7" t="s">
        <v>108</v>
      </c>
      <c r="D82" s="6">
        <v>-256.86625874125866</v>
      </c>
      <c r="E82" s="6">
        <v>-0.81360582781678836</v>
      </c>
      <c r="F82" s="6">
        <v>-0.84985110921152096</v>
      </c>
      <c r="G82" s="6">
        <v>-0.8489446815345949</v>
      </c>
    </row>
    <row r="83" spans="3:7" x14ac:dyDescent="0.35">
      <c r="C83" s="7" t="s">
        <v>109</v>
      </c>
      <c r="D83" s="6">
        <v>-161.86625874125821</v>
      </c>
      <c r="E83" s="6">
        <v>-0.51270000226633317</v>
      </c>
      <c r="F83" s="6">
        <v>-0.53554024654418986</v>
      </c>
      <c r="G83" s="6">
        <v>-0.53407724229137088</v>
      </c>
    </row>
    <row r="84" spans="3:7" x14ac:dyDescent="0.35">
      <c r="C84" s="7" t="s">
        <v>110</v>
      </c>
      <c r="D84" s="6">
        <v>-200.19959207459169</v>
      </c>
      <c r="E84" s="6">
        <v>-0.63411814240072728</v>
      </c>
      <c r="F84" s="6">
        <v>-0.66236743674328824</v>
      </c>
      <c r="G84" s="6">
        <v>-0.66094217881995243</v>
      </c>
    </row>
    <row r="85" spans="3:7" x14ac:dyDescent="0.35">
      <c r="C85" s="7" t="s">
        <v>111</v>
      </c>
      <c r="D85" s="6">
        <v>-191.46707459207482</v>
      </c>
      <c r="E85" s="6">
        <v>-0.60645850679851143</v>
      </c>
      <c r="F85" s="6">
        <v>-0.6334755935518418</v>
      </c>
      <c r="G85" s="6">
        <v>-0.63202189233569095</v>
      </c>
    </row>
    <row r="86" spans="3:7" x14ac:dyDescent="0.35">
      <c r="C86" s="7" t="s">
        <v>112</v>
      </c>
      <c r="D86" s="6">
        <v>-211.46707459207391</v>
      </c>
      <c r="E86" s="6">
        <v>-0.66980710165123569</v>
      </c>
      <c r="F86" s="6">
        <v>-0.69964630148180296</v>
      </c>
      <c r="G86" s="6">
        <v>-0.69827661881319392</v>
      </c>
    </row>
    <row r="87" spans="3:7" x14ac:dyDescent="0.35">
      <c r="C87" s="7" t="s">
        <v>113</v>
      </c>
      <c r="D87" s="6">
        <v>-232.3004079254074</v>
      </c>
      <c r="E87" s="6">
        <v>-0.7357952212894936</v>
      </c>
      <c r="F87" s="6">
        <v>-0.76857412224218269</v>
      </c>
      <c r="G87" s="6">
        <v>-0.76736707694510675</v>
      </c>
    </row>
    <row r="88" spans="3:7" x14ac:dyDescent="0.35">
      <c r="C88" s="7" t="s">
        <v>114</v>
      </c>
      <c r="D88" s="6">
        <v>-167.30040792540694</v>
      </c>
      <c r="E88" s="6">
        <v>-0.52991228801812895</v>
      </c>
      <c r="F88" s="6">
        <v>-0.55351932146979788</v>
      </c>
      <c r="G88" s="6">
        <v>-0.55204855027942712</v>
      </c>
    </row>
    <row r="89" spans="3:7" x14ac:dyDescent="0.35">
      <c r="C89" s="7" t="s">
        <v>115</v>
      </c>
      <c r="D89" s="6">
        <v>-213.96707459207437</v>
      </c>
      <c r="E89" s="6">
        <v>-0.67772567600782796</v>
      </c>
      <c r="F89" s="6">
        <v>-0.70791763997304991</v>
      </c>
      <c r="G89" s="6">
        <v>-0.70656328054705697</v>
      </c>
    </row>
    <row r="90" spans="3:7" x14ac:dyDescent="0.35">
      <c r="C90" s="7" t="s">
        <v>116</v>
      </c>
      <c r="D90" s="6">
        <v>-152.3004079254074</v>
      </c>
      <c r="E90" s="6">
        <v>-0.48240084187858512</v>
      </c>
      <c r="F90" s="6">
        <v>-0.50389129052232629</v>
      </c>
      <c r="G90" s="6">
        <v>-0.50245152314864472</v>
      </c>
    </row>
    <row r="91" spans="3:7" x14ac:dyDescent="0.35">
      <c r="C91" s="7" t="s">
        <v>117</v>
      </c>
      <c r="D91" s="6">
        <v>-38.133741258741793</v>
      </c>
      <c r="E91" s="6">
        <v>-0.12078594626093789</v>
      </c>
      <c r="F91" s="6">
        <v>-0.12616683275545126</v>
      </c>
      <c r="G91" s="6">
        <v>-0.12569199421404081</v>
      </c>
    </row>
    <row r="92" spans="3:7" x14ac:dyDescent="0.35">
      <c r="C92" s="7" t="s">
        <v>118</v>
      </c>
      <c r="D92" s="6">
        <v>-243.96707459207391</v>
      </c>
      <c r="E92" s="6">
        <v>-0.77274856828691718</v>
      </c>
      <c r="F92" s="6">
        <v>-0.80717370186799464</v>
      </c>
      <c r="G92" s="6">
        <v>-0.80609403995825768</v>
      </c>
    </row>
    <row r="93" spans="3:7" x14ac:dyDescent="0.35">
      <c r="C93" s="7" t="s">
        <v>119</v>
      </c>
      <c r="D93" s="6">
        <v>-81.467074592074823</v>
      </c>
      <c r="E93" s="6">
        <v>-0.25804123510851235</v>
      </c>
      <c r="F93" s="6">
        <v>-0.26953669993703916</v>
      </c>
      <c r="G93" s="6">
        <v>-0.2685804481381811</v>
      </c>
    </row>
    <row r="94" spans="3:7" x14ac:dyDescent="0.35">
      <c r="C94" s="7" t="s">
        <v>120</v>
      </c>
      <c r="D94" s="6">
        <v>-99.800407925407853</v>
      </c>
      <c r="E94" s="6">
        <v>-0.31611078039017787</v>
      </c>
      <c r="F94" s="6">
        <v>-0.33019318220617194</v>
      </c>
      <c r="G94" s="6">
        <v>-0.32906745374703122</v>
      </c>
    </row>
    <row r="95" spans="3:7" x14ac:dyDescent="0.35">
      <c r="C95" s="7" t="s">
        <v>121</v>
      </c>
      <c r="D95" s="6">
        <v>-144.8004079254074</v>
      </c>
      <c r="E95" s="6">
        <v>-0.45864511880881242</v>
      </c>
      <c r="F95" s="6">
        <v>-0.47907727504858971</v>
      </c>
      <c r="G95" s="6">
        <v>-0.47766385538017558</v>
      </c>
    </row>
    <row r="96" spans="3:7" x14ac:dyDescent="0.35">
      <c r="C96" s="7" t="s">
        <v>122</v>
      </c>
      <c r="D96" s="6">
        <v>6.8662587412591165</v>
      </c>
      <c r="E96" s="6">
        <v>2.1748392157700989E-2</v>
      </c>
      <c r="F96" s="6">
        <v>2.2717260086971003E-2</v>
      </c>
      <c r="G96" s="6">
        <v>2.2630431457523022E-2</v>
      </c>
    </row>
    <row r="97" spans="3:7" x14ac:dyDescent="0.35">
      <c r="C97" s="7" t="s">
        <v>123</v>
      </c>
      <c r="D97" s="6">
        <v>-64.40122377622356</v>
      </c>
      <c r="E97" s="6">
        <v>-0.20398635165099013</v>
      </c>
      <c r="F97" s="6">
        <v>-0.21320933623778501</v>
      </c>
      <c r="G97" s="6">
        <v>-0.21243086212419057</v>
      </c>
    </row>
    <row r="98" spans="3:7" x14ac:dyDescent="0.35">
      <c r="C98" s="7" t="s">
        <v>124</v>
      </c>
      <c r="D98" s="6">
        <v>-74.401223776223105</v>
      </c>
      <c r="E98" s="6">
        <v>-0.23566064907735224</v>
      </c>
      <c r="F98" s="6">
        <v>-0.24631574691386446</v>
      </c>
      <c r="G98" s="6">
        <v>-0.24543065049924354</v>
      </c>
    </row>
    <row r="99" spans="3:7" x14ac:dyDescent="0.35">
      <c r="C99" s="7" t="s">
        <v>125</v>
      </c>
      <c r="D99" s="6">
        <v>-15.23455710955659</v>
      </c>
      <c r="E99" s="6">
        <v>-4.8254389304701689E-2</v>
      </c>
      <c r="F99" s="6">
        <v>-5.0436150413719009E-2</v>
      </c>
      <c r="G99" s="6">
        <v>-5.0243765067263454E-2</v>
      </c>
    </row>
    <row r="100" spans="3:7" x14ac:dyDescent="0.35">
      <c r="C100" s="7" t="s">
        <v>126</v>
      </c>
      <c r="D100" s="6">
        <v>-20.234557109556135</v>
      </c>
      <c r="E100" s="6">
        <v>-6.4091538017882033E-2</v>
      </c>
      <c r="F100" s="6">
        <v>-6.6989355751758017E-2</v>
      </c>
      <c r="G100" s="6">
        <v>-6.6734324413771889E-2</v>
      </c>
    </row>
    <row r="101" spans="3:7" x14ac:dyDescent="0.35">
      <c r="C101" s="7" t="s">
        <v>127</v>
      </c>
      <c r="D101" s="6">
        <v>-16.901223776223105</v>
      </c>
      <c r="E101" s="6">
        <v>-5.3533438875761799E-2</v>
      </c>
      <c r="F101" s="6">
        <v>-5.5953885526398676E-2</v>
      </c>
      <c r="G101" s="6">
        <v>-5.5740578039576175E-2</v>
      </c>
    </row>
    <row r="102" spans="3:7" x14ac:dyDescent="0.35">
      <c r="C102" s="7" t="s">
        <v>128</v>
      </c>
      <c r="D102" s="6">
        <v>174.76544289044341</v>
      </c>
      <c r="E102" s="6">
        <v>0.55355726179620579</v>
      </c>
      <c r="F102" s="6">
        <v>0.57858565243182014</v>
      </c>
      <c r="G102" s="6">
        <v>0.57711093473454367</v>
      </c>
    </row>
    <row r="103" spans="3:7" x14ac:dyDescent="0.35">
      <c r="C103" s="7" t="s">
        <v>129</v>
      </c>
      <c r="D103" s="6">
        <v>168.93210955710947</v>
      </c>
      <c r="E103" s="6">
        <v>0.53508058829749183</v>
      </c>
      <c r="F103" s="6">
        <v>0.55927357953743762</v>
      </c>
      <c r="G103" s="6">
        <v>0.55780118337661111</v>
      </c>
    </row>
    <row r="104" spans="3:7" x14ac:dyDescent="0.35">
      <c r="C104" s="7" t="s">
        <v>130</v>
      </c>
      <c r="D104" s="6">
        <v>73.09877622377644</v>
      </c>
      <c r="E104" s="6">
        <v>0.23153523796150874</v>
      </c>
      <c r="F104" s="6">
        <v>0.24200381055832892</v>
      </c>
      <c r="G104" s="6">
        <v>0.24113226961408954</v>
      </c>
    </row>
    <row r="105" spans="3:7" x14ac:dyDescent="0.35">
      <c r="C105" s="7" t="s">
        <v>131</v>
      </c>
      <c r="D105" s="6">
        <v>55.598776223775531</v>
      </c>
      <c r="E105" s="6">
        <v>0.17610521746536964</v>
      </c>
      <c r="F105" s="6">
        <v>0.18406759187518409</v>
      </c>
      <c r="G105" s="6">
        <v>0.18338741445305604</v>
      </c>
    </row>
    <row r="106" spans="3:7" x14ac:dyDescent="0.35">
      <c r="C106" s="7" t="s">
        <v>132</v>
      </c>
      <c r="D106" s="6">
        <v>-102.73455710955704</v>
      </c>
      <c r="E106" s="6">
        <v>-0.32540449178538422</v>
      </c>
      <c r="F106" s="6">
        <v>-0.34011724382942937</v>
      </c>
      <c r="G106" s="6">
        <v>-0.33896629490257091</v>
      </c>
    </row>
    <row r="107" spans="3:7" x14ac:dyDescent="0.35">
      <c r="C107" s="7" t="s">
        <v>133</v>
      </c>
      <c r="D107" s="6">
        <v>-117.73455710955659</v>
      </c>
      <c r="E107" s="6">
        <v>-0.37291593792492811</v>
      </c>
      <c r="F107" s="6">
        <v>-0.38977685984354937</v>
      </c>
      <c r="G107" s="6">
        <v>-0.38851166360307421</v>
      </c>
    </row>
    <row r="108" spans="3:7" x14ac:dyDescent="0.35">
      <c r="C108" s="7" t="s">
        <v>134</v>
      </c>
      <c r="D108" s="6">
        <v>-46.067890442890075</v>
      </c>
      <c r="E108" s="6">
        <v>-0.14591680636932314</v>
      </c>
      <c r="F108" s="6">
        <v>-0.15251424999830265</v>
      </c>
      <c r="G108" s="6">
        <v>-0.15194450974206214</v>
      </c>
    </row>
    <row r="109" spans="3:7" x14ac:dyDescent="0.35">
      <c r="C109" s="7" t="s">
        <v>135</v>
      </c>
      <c r="D109" s="6">
        <v>-77.335372960372752</v>
      </c>
      <c r="E109" s="6">
        <v>-0.24495436047256003</v>
      </c>
      <c r="F109" s="6">
        <v>-0.25635628235622754</v>
      </c>
      <c r="G109" s="6">
        <v>-0.25544002993063508</v>
      </c>
    </row>
    <row r="110" spans="3:7" x14ac:dyDescent="0.35">
      <c r="C110" s="7" t="s">
        <v>136</v>
      </c>
      <c r="D110" s="6">
        <v>-167.33537296037184</v>
      </c>
      <c r="E110" s="6">
        <v>-0.53002303730982914</v>
      </c>
      <c r="F110" s="6">
        <v>-0.55469408728131075</v>
      </c>
      <c r="G110" s="6">
        <v>-0.55322295003292321</v>
      </c>
    </row>
    <row r="111" spans="3:7" x14ac:dyDescent="0.35">
      <c r="C111" s="7" t="s">
        <v>137</v>
      </c>
      <c r="D111" s="6">
        <v>71.831293706293764</v>
      </c>
      <c r="E111" s="6">
        <v>0.22752057613736251</v>
      </c>
      <c r="F111" s="6">
        <v>0.23811100543627606</v>
      </c>
      <c r="G111" s="6">
        <v>0.23725179065269594</v>
      </c>
    </row>
    <row r="112" spans="3:7" x14ac:dyDescent="0.35">
      <c r="C112" s="7" t="s">
        <v>138</v>
      </c>
      <c r="D112" s="6">
        <v>16.831293706294673</v>
      </c>
      <c r="E112" s="6">
        <v>5.3311940292365842E-2</v>
      </c>
      <c r="F112" s="6">
        <v>5.5793457982059695E-2</v>
      </c>
      <c r="G112" s="6">
        <v>5.5580758274159203E-2</v>
      </c>
    </row>
    <row r="113" spans="3:7" x14ac:dyDescent="0.35">
      <c r="C113" s="7" t="s">
        <v>139</v>
      </c>
      <c r="D113" s="6">
        <v>40.164627039627703</v>
      </c>
      <c r="E113" s="6">
        <v>0.12721863428721317</v>
      </c>
      <c r="F113" s="6">
        <v>0.13314029629596993</v>
      </c>
      <c r="G113" s="6">
        <v>0.1326401281588856</v>
      </c>
    </row>
    <row r="114" spans="3:7" x14ac:dyDescent="0.35">
      <c r="C114" s="7" t="s">
        <v>140</v>
      </c>
      <c r="D114" s="6">
        <v>361.83129370629467</v>
      </c>
      <c r="E114" s="6">
        <v>1.1460752015019084</v>
      </c>
      <c r="F114" s="6">
        <v>1.1994217101948903</v>
      </c>
      <c r="G114" s="6">
        <v>1.2014502342767319</v>
      </c>
    </row>
    <row r="115" spans="3:7" x14ac:dyDescent="0.35">
      <c r="C115" s="7" t="s">
        <v>141</v>
      </c>
      <c r="D115" s="6">
        <v>405.99796037296073</v>
      </c>
      <c r="E115" s="6">
        <v>1.2859700151350122</v>
      </c>
      <c r="F115" s="6">
        <v>1.345828225574792</v>
      </c>
      <c r="G115" s="6">
        <v>1.3500472437632762</v>
      </c>
    </row>
    <row r="116" spans="3:7" x14ac:dyDescent="0.35">
      <c r="C116" s="7" t="s">
        <v>142</v>
      </c>
      <c r="D116" s="6">
        <v>430.1646270396277</v>
      </c>
      <c r="E116" s="6">
        <v>1.3625162339153918</v>
      </c>
      <c r="F116" s="6">
        <v>1.4259374509713438</v>
      </c>
      <c r="G116" s="6">
        <v>1.4316384505329947</v>
      </c>
    </row>
    <row r="117" spans="3:7" x14ac:dyDescent="0.35">
      <c r="C117" s="7" t="s">
        <v>143</v>
      </c>
      <c r="D117" s="6">
        <v>262.66462703962679</v>
      </c>
      <c r="E117" s="6">
        <v>0.83197175202379936</v>
      </c>
      <c r="F117" s="6">
        <v>0.87069764736076349</v>
      </c>
      <c r="G117" s="6">
        <v>0.86988874051491105</v>
      </c>
    </row>
    <row r="118" spans="3:7" x14ac:dyDescent="0.35">
      <c r="C118" s="7" t="s">
        <v>144</v>
      </c>
      <c r="D118" s="6">
        <v>4.3312937062937635</v>
      </c>
      <c r="E118" s="6">
        <v>1.3719068509408522E-2</v>
      </c>
      <c r="F118" s="6">
        <v>1.4357651742461364E-2</v>
      </c>
      <c r="G118" s="6">
        <v>1.4302757816809572E-2</v>
      </c>
    </row>
    <row r="119" spans="3:7" x14ac:dyDescent="0.35">
      <c r="C119" s="7" t="s">
        <v>145</v>
      </c>
      <c r="D119" s="6">
        <v>-90.668706293705782</v>
      </c>
      <c r="E119" s="6">
        <v>-0.28718675704104379</v>
      </c>
      <c r="F119" s="6">
        <v>-0.30055447567846155</v>
      </c>
      <c r="G119" s="6">
        <v>-0.29950840660915329</v>
      </c>
    </row>
    <row r="120" spans="3:7" x14ac:dyDescent="0.35">
      <c r="C120" s="7" t="s">
        <v>146</v>
      </c>
      <c r="D120" s="6">
        <v>-69.002039627039267</v>
      </c>
      <c r="E120" s="6">
        <v>-0.21855911261725658</v>
      </c>
      <c r="F120" s="6">
        <v>-0.22873241152983015</v>
      </c>
      <c r="G120" s="6">
        <v>-0.22790322890254819</v>
      </c>
    </row>
    <row r="121" spans="3:7" x14ac:dyDescent="0.35">
      <c r="C121" s="7" t="s">
        <v>147</v>
      </c>
      <c r="D121" s="6">
        <v>-160.26952214452194</v>
      </c>
      <c r="E121" s="6">
        <v>-0.5076424512786748</v>
      </c>
      <c r="F121" s="6">
        <v>-0.5322919551864258</v>
      </c>
      <c r="G121" s="6">
        <v>-0.53083078164309594</v>
      </c>
    </row>
    <row r="122" spans="3:7" x14ac:dyDescent="0.35">
      <c r="C122" s="7" t="s">
        <v>148</v>
      </c>
      <c r="D122" s="6">
        <v>-340.26952214452103</v>
      </c>
      <c r="E122" s="6">
        <v>-1.0777798049532159</v>
      </c>
      <c r="F122" s="6">
        <v>-1.130113366590884</v>
      </c>
      <c r="G122" s="6">
        <v>-1.1313199807082288</v>
      </c>
    </row>
    <row r="123" spans="3:7" x14ac:dyDescent="0.35">
      <c r="C123" s="7" t="s">
        <v>149</v>
      </c>
      <c r="D123" s="6">
        <v>-241.10285547785497</v>
      </c>
      <c r="E123" s="6">
        <v>-0.76367635547511259</v>
      </c>
      <c r="F123" s="6">
        <v>-0.80075805197453953</v>
      </c>
      <c r="G123" s="6">
        <v>-0.79965532933667371</v>
      </c>
    </row>
    <row r="124" spans="3:7" x14ac:dyDescent="0.35">
      <c r="C124" s="7" t="s">
        <v>150</v>
      </c>
      <c r="D124" s="6">
        <v>-366.10285547785406</v>
      </c>
      <c r="E124" s="6">
        <v>-1.1596050733046541</v>
      </c>
      <c r="F124" s="6">
        <v>-1.2159118098943014</v>
      </c>
      <c r="G124" s="6">
        <v>-1.2181554768015219</v>
      </c>
    </row>
    <row r="125" spans="3:7" x14ac:dyDescent="0.35">
      <c r="C125" s="7" t="s">
        <v>151</v>
      </c>
      <c r="D125" s="6">
        <v>-242.76952214452103</v>
      </c>
      <c r="E125" s="6">
        <v>-0.76895540504617121</v>
      </c>
      <c r="F125" s="6">
        <v>-0.80629343541346754</v>
      </c>
      <c r="G125" s="6">
        <v>-0.80521056414552605</v>
      </c>
    </row>
    <row r="126" spans="3:7" x14ac:dyDescent="0.35">
      <c r="C126" s="7" t="s">
        <v>152</v>
      </c>
      <c r="D126" s="6">
        <v>138.89714452214503</v>
      </c>
      <c r="E126" s="6">
        <v>0.43994694672670248</v>
      </c>
      <c r="F126" s="6">
        <v>0.46130937210154532</v>
      </c>
      <c r="G126" s="6">
        <v>0.45991899174563899</v>
      </c>
    </row>
    <row r="127" spans="3:7" x14ac:dyDescent="0.35">
      <c r="C127" s="7" t="s">
        <v>153</v>
      </c>
      <c r="D127" s="6">
        <v>333.06381118881109</v>
      </c>
      <c r="E127" s="6">
        <v>1.0549562217552595</v>
      </c>
      <c r="F127" s="6">
        <v>1.1061815427369113</v>
      </c>
      <c r="G127" s="6">
        <v>1.1071342482310471</v>
      </c>
    </row>
    <row r="128" spans="3:7" x14ac:dyDescent="0.35">
      <c r="C128" s="7" t="s">
        <v>154</v>
      </c>
      <c r="D128" s="6">
        <v>507.23047785547897</v>
      </c>
      <c r="E128" s="6">
        <v>1.6066169019310954</v>
      </c>
      <c r="F128" s="6">
        <v>1.6846291121051209</v>
      </c>
      <c r="G128" s="6">
        <v>1.6966657682447004</v>
      </c>
    </row>
    <row r="129" spans="3:7" x14ac:dyDescent="0.35">
      <c r="C129" s="7" t="s">
        <v>155</v>
      </c>
      <c r="D129" s="6">
        <v>-120.26952214452285</v>
      </c>
      <c r="E129" s="6">
        <v>-0.38094526157322345</v>
      </c>
      <c r="F129" s="6">
        <v>-0.39944275265210416</v>
      </c>
      <c r="G129" s="6">
        <v>-0.39815778798019236</v>
      </c>
    </row>
    <row r="130" spans="3:7" x14ac:dyDescent="0.35">
      <c r="C130" s="7" t="s">
        <v>156</v>
      </c>
      <c r="D130" s="6">
        <v>-228.60285547785497</v>
      </c>
      <c r="E130" s="6">
        <v>-0.72408348369215814</v>
      </c>
      <c r="F130" s="6">
        <v>-0.75924267618256291</v>
      </c>
      <c r="G130" s="6">
        <v>-0.75800885313456778</v>
      </c>
    </row>
    <row r="131" spans="3:7" x14ac:dyDescent="0.35">
      <c r="C131" s="7" t="s">
        <v>157</v>
      </c>
      <c r="D131" s="6">
        <v>-413.60285547785497</v>
      </c>
      <c r="E131" s="6">
        <v>-1.310057986079884</v>
      </c>
      <c r="F131" s="6">
        <v>-1.3736702379038146</v>
      </c>
      <c r="G131" s="6">
        <v>-1.3783805247651801</v>
      </c>
    </row>
    <row r="132" spans="3:7" x14ac:dyDescent="0.35">
      <c r="C132" s="7" t="s">
        <v>158</v>
      </c>
      <c r="D132" s="6">
        <v>-441.936188811188</v>
      </c>
      <c r="E132" s="6">
        <v>-1.399801828787913</v>
      </c>
      <c r="F132" s="6">
        <v>-1.4677717563656272</v>
      </c>
      <c r="G132" s="6">
        <v>-1.4743321256688908</v>
      </c>
    </row>
    <row r="133" spans="3:7" x14ac:dyDescent="0.35">
      <c r="C133" s="7" t="s">
        <v>159</v>
      </c>
      <c r="D133" s="6">
        <v>-303.20367132867068</v>
      </c>
      <c r="E133" s="6">
        <v>-0.96037632664296946</v>
      </c>
      <c r="F133" s="6">
        <v>-1.0095999465763128</v>
      </c>
      <c r="G133" s="6">
        <v>-1.0096748674335785</v>
      </c>
    </row>
    <row r="134" spans="3:7" x14ac:dyDescent="0.35">
      <c r="C134" s="7" t="s">
        <v>160</v>
      </c>
      <c r="D134" s="6">
        <v>-443.20367132867068</v>
      </c>
      <c r="E134" s="6">
        <v>-1.4038164906120592</v>
      </c>
      <c r="F134" s="6">
        <v>-1.4757684197392509</v>
      </c>
      <c r="G134" s="6">
        <v>-1.4824999543734187</v>
      </c>
    </row>
    <row r="135" spans="3:7" x14ac:dyDescent="0.35">
      <c r="C135" s="7" t="s">
        <v>161</v>
      </c>
      <c r="D135" s="6">
        <v>-94.03700466200462</v>
      </c>
      <c r="E135" s="6">
        <v>-0.29785560547486706</v>
      </c>
      <c r="F135" s="6">
        <v>-0.31312204917216285</v>
      </c>
      <c r="G135" s="6">
        <v>-0.31204143106917248</v>
      </c>
    </row>
    <row r="136" spans="3:7" x14ac:dyDescent="0.35">
      <c r="C136" s="7" t="s">
        <v>162</v>
      </c>
      <c r="D136" s="6">
        <v>-179.03700466200371</v>
      </c>
      <c r="E136" s="6">
        <v>-0.56708713359895435</v>
      </c>
      <c r="F136" s="6">
        <v>-0.5961529078782295</v>
      </c>
      <c r="G136" s="6">
        <v>-0.59468037719643241</v>
      </c>
    </row>
    <row r="137" spans="3:7" x14ac:dyDescent="0.35">
      <c r="C137" s="7" t="s">
        <v>163</v>
      </c>
      <c r="D137" s="6">
        <v>54.29632867132932</v>
      </c>
      <c r="E137" s="6">
        <v>0.17197980634952759</v>
      </c>
      <c r="F137" s="6">
        <v>0.18079454739333328</v>
      </c>
      <c r="G137" s="6">
        <v>0.18012564348538243</v>
      </c>
    </row>
    <row r="138" spans="3:7" x14ac:dyDescent="0.35">
      <c r="C138" s="7" t="s">
        <v>164</v>
      </c>
      <c r="D138" s="6">
        <v>195.96299533799629</v>
      </c>
      <c r="E138" s="6">
        <v>0.6206990198896789</v>
      </c>
      <c r="F138" s="6">
        <v>0.65251264523678376</v>
      </c>
      <c r="G138" s="6">
        <v>0.65107628447292776</v>
      </c>
    </row>
    <row r="139" spans="3:7" x14ac:dyDescent="0.35">
      <c r="C139" s="7" t="s">
        <v>165</v>
      </c>
      <c r="D139" s="6">
        <v>640.12966200466235</v>
      </c>
      <c r="E139" s="6">
        <v>2.0275657305773249</v>
      </c>
      <c r="F139" s="6">
        <v>2.1314876225930086</v>
      </c>
      <c r="G139" s="6">
        <v>2.1611428040260048</v>
      </c>
    </row>
    <row r="140" spans="3:7" x14ac:dyDescent="0.35">
      <c r="C140" s="7" t="s">
        <v>166</v>
      </c>
      <c r="D140" s="6">
        <v>774.29632867132932</v>
      </c>
      <c r="E140" s="6">
        <v>2.4525292210477034</v>
      </c>
      <c r="F140" s="6">
        <v>2.5782324093741589</v>
      </c>
      <c r="G140" s="6">
        <v>2.6361256022707149</v>
      </c>
    </row>
    <row r="141" spans="3:7" x14ac:dyDescent="0.35">
      <c r="C141" s="7" t="s">
        <v>167</v>
      </c>
      <c r="D141" s="6">
        <v>206.79632867132841</v>
      </c>
      <c r="E141" s="6">
        <v>0.65501284210156896</v>
      </c>
      <c r="F141" s="6">
        <v>0.68858520566010228</v>
      </c>
      <c r="G141" s="6">
        <v>0.68719675179200446</v>
      </c>
    </row>
    <row r="142" spans="3:7" x14ac:dyDescent="0.35">
      <c r="C142" s="7" t="s">
        <v>168</v>
      </c>
      <c r="D142" s="6">
        <v>-41.53700466200371</v>
      </c>
      <c r="E142" s="6">
        <v>-0.13156554398645551</v>
      </c>
      <c r="F142" s="6">
        <v>-0.13830887173605799</v>
      </c>
      <c r="G142" s="6">
        <v>-0.13779002477721355</v>
      </c>
    </row>
    <row r="143" spans="3:7" x14ac:dyDescent="0.35">
      <c r="C143" s="7" t="s">
        <v>169</v>
      </c>
      <c r="D143" s="6">
        <v>-176.53700466200462</v>
      </c>
      <c r="E143" s="6">
        <v>-0.55916855924236641</v>
      </c>
      <c r="F143" s="6">
        <v>-0.58782847085746581</v>
      </c>
      <c r="G143" s="6">
        <v>-0.58635438478976676</v>
      </c>
    </row>
    <row r="144" spans="3:7" x14ac:dyDescent="0.35">
      <c r="C144" s="7" t="s">
        <v>170</v>
      </c>
      <c r="D144" s="6">
        <v>-4.8703379953376498</v>
      </c>
      <c r="E144" s="6">
        <v>-1.5426453423124395E-2</v>
      </c>
      <c r="F144" s="6">
        <v>-1.6217128764814272E-2</v>
      </c>
      <c r="G144" s="6">
        <v>-1.615512896538392E-2</v>
      </c>
    </row>
    <row r="145" spans="2:8" x14ac:dyDescent="0.35">
      <c r="C145" s="7" t="s">
        <v>171</v>
      </c>
      <c r="D145" s="6">
        <v>-6.1378205128203263</v>
      </c>
      <c r="E145" s="6">
        <v>-1.9441115247270629E-2</v>
      </c>
      <c r="F145" s="6">
        <v>-2.0503690564888825E-2</v>
      </c>
      <c r="G145" s="6">
        <v>-2.0425315057357143E-2</v>
      </c>
    </row>
    <row r="146" spans="2:8" x14ac:dyDescent="0.35">
      <c r="C146" s="7" t="s">
        <v>172</v>
      </c>
      <c r="D146" s="6">
        <v>-236.13782051281942</v>
      </c>
      <c r="E146" s="6">
        <v>-0.74794995605362946</v>
      </c>
      <c r="F146" s="6">
        <v>-0.78882997512700948</v>
      </c>
      <c r="G146" s="6">
        <v>-0.78768639608565361</v>
      </c>
    </row>
    <row r="147" spans="2:8" x14ac:dyDescent="0.35">
      <c r="C147" s="7" t="s">
        <v>173</v>
      </c>
      <c r="D147" s="6">
        <v>-316.97115384615336</v>
      </c>
      <c r="E147" s="6">
        <v>-1.0039838602500701</v>
      </c>
      <c r="F147" s="6">
        <v>-1.0588576910781926</v>
      </c>
      <c r="G147" s="6">
        <v>-1.0593515439101922</v>
      </c>
    </row>
    <row r="148" spans="2:8" x14ac:dyDescent="0.35">
      <c r="C148" s="7" t="s">
        <v>174</v>
      </c>
      <c r="D148" s="6">
        <v>218.02884615384755</v>
      </c>
      <c r="E148" s="6">
        <v>0.69059105206038285</v>
      </c>
      <c r="F148" s="6">
        <v>0.72833605779457633</v>
      </c>
      <c r="G148" s="6">
        <v>0.72702432862795785</v>
      </c>
    </row>
    <row r="149" spans="2:8" x14ac:dyDescent="0.35">
      <c r="C149" s="7" t="s">
        <v>175</v>
      </c>
      <c r="D149" s="6">
        <v>291.36217948718058</v>
      </c>
      <c r="E149" s="6">
        <v>0.92286923318704794</v>
      </c>
      <c r="F149" s="6">
        <v>0.97330965577090467</v>
      </c>
      <c r="G149" s="6">
        <v>0.97311255189634527</v>
      </c>
    </row>
    <row r="150" spans="2:8" x14ac:dyDescent="0.35">
      <c r="C150" s="7" t="s">
        <v>176</v>
      </c>
      <c r="D150" s="6">
        <v>573.02884615384755</v>
      </c>
      <c r="E150" s="6">
        <v>1.8150286106962892</v>
      </c>
      <c r="F150" s="6">
        <v>1.9142309752708977</v>
      </c>
      <c r="G150" s="6">
        <v>1.9341532948426918</v>
      </c>
    </row>
    <row r="151" spans="2:8" x14ac:dyDescent="0.35">
      <c r="C151" s="7" t="s">
        <v>177</v>
      </c>
      <c r="D151" s="6">
        <v>1137.1955128205127</v>
      </c>
      <c r="E151" s="6">
        <v>3.601986890500295</v>
      </c>
      <c r="F151" s="6">
        <v>3.7988574051569715</v>
      </c>
      <c r="G151" s="6">
        <v>4.0117487356393244</v>
      </c>
    </row>
    <row r="152" spans="2:8" x14ac:dyDescent="0.35">
      <c r="C152" s="7" t="s">
        <v>178</v>
      </c>
      <c r="D152" s="6">
        <v>951.36217948717967</v>
      </c>
      <c r="E152" s="6">
        <v>3.0133728633270396</v>
      </c>
      <c r="F152" s="6">
        <v>3.178072037557865</v>
      </c>
      <c r="G152" s="6">
        <v>3.2955091189582379</v>
      </c>
    </row>
    <row r="153" spans="2:8" x14ac:dyDescent="0.35">
      <c r="C153" s="7" t="s">
        <v>179</v>
      </c>
      <c r="D153" s="6">
        <v>363.86217948717876</v>
      </c>
      <c r="E153" s="6">
        <v>1.152507889528178</v>
      </c>
      <c r="F153" s="6">
        <v>1.2154994628611333</v>
      </c>
      <c r="G153" s="6">
        <v>1.2177376558320883</v>
      </c>
    </row>
    <row r="154" spans="2:8" x14ac:dyDescent="0.35">
      <c r="C154" s="7" t="s">
        <v>180</v>
      </c>
      <c r="D154" s="6">
        <v>225.52884615384664</v>
      </c>
      <c r="E154" s="6">
        <v>0.71434677513015266</v>
      </c>
      <c r="F154" s="6">
        <v>0.75339017576942513</v>
      </c>
      <c r="G154" s="6">
        <v>0.75214033758294541</v>
      </c>
    </row>
    <row r="155" spans="2:8" x14ac:dyDescent="0.35">
      <c r="C155" s="7" t="s">
        <v>181</v>
      </c>
      <c r="D155" s="6">
        <v>-219.47115384615336</v>
      </c>
      <c r="E155" s="6">
        <v>-0.69515946034302545</v>
      </c>
      <c r="F155" s="6">
        <v>-0.73315415740511847</v>
      </c>
      <c r="G155" s="6">
        <v>-0.73185350066426502</v>
      </c>
    </row>
    <row r="156" spans="2:8" x14ac:dyDescent="0.35">
      <c r="C156" s="7" t="s">
        <v>182</v>
      </c>
      <c r="D156" s="6">
        <v>-67.804487179486387</v>
      </c>
      <c r="E156" s="6">
        <v>-0.21476594937651064</v>
      </c>
      <c r="F156" s="6">
        <v>-0.22650421613589097</v>
      </c>
      <c r="G156" s="6">
        <v>-0.22568223688999323</v>
      </c>
    </row>
    <row r="158" spans="2:8" ht="18.5" x14ac:dyDescent="0.45">
      <c r="B158" s="5" t="s">
        <v>218</v>
      </c>
    </row>
    <row r="160" spans="2:8" x14ac:dyDescent="0.35">
      <c r="C160" s="7" t="s">
        <v>38</v>
      </c>
      <c r="D160" s="3" t="s">
        <v>244</v>
      </c>
      <c r="E160" s="3" t="s">
        <v>245</v>
      </c>
      <c r="F160" s="3" t="s">
        <v>246</v>
      </c>
      <c r="G160" s="3" t="s">
        <v>247</v>
      </c>
      <c r="H160" s="3" t="s">
        <v>248</v>
      </c>
    </row>
    <row r="161" spans="3:8" x14ac:dyDescent="0.35">
      <c r="C161" s="7" t="s">
        <v>39</v>
      </c>
      <c r="D161" s="6">
        <v>2.8752429747740008E-2</v>
      </c>
      <c r="E161" s="6">
        <v>0.61692666030515464</v>
      </c>
      <c r="F161" s="6">
        <v>0.87939191558606333</v>
      </c>
      <c r="G161" s="6">
        <v>0.10096153846153841</v>
      </c>
      <c r="H161" s="6">
        <v>97889.665661132211</v>
      </c>
    </row>
    <row r="162" spans="3:8" x14ac:dyDescent="0.35">
      <c r="C162" s="7" t="s">
        <v>40</v>
      </c>
      <c r="D162" s="6">
        <v>4.806721842185771E-2</v>
      </c>
      <c r="E162" s="6">
        <v>0.8047432826028269</v>
      </c>
      <c r="F162" s="6">
        <v>0.69892540137871306</v>
      </c>
      <c r="G162" s="6">
        <v>0.10096153846153839</v>
      </c>
      <c r="H162" s="6">
        <v>96175.320398551645</v>
      </c>
    </row>
    <row r="163" spans="3:8" x14ac:dyDescent="0.35">
      <c r="C163" s="7" t="s">
        <v>41</v>
      </c>
      <c r="D163" s="6">
        <v>1.9115435114461048E-2</v>
      </c>
      <c r="E163" s="6">
        <v>0.5008401786844654</v>
      </c>
      <c r="F163" s="6">
        <v>0.98469457715823527</v>
      </c>
      <c r="G163" s="6">
        <v>0.10096153846153851</v>
      </c>
      <c r="H163" s="6">
        <v>98745.027652082426</v>
      </c>
    </row>
    <row r="164" spans="3:8" x14ac:dyDescent="0.35">
      <c r="C164" s="7" t="s">
        <v>42</v>
      </c>
      <c r="D164" s="6">
        <v>1.9547111693574145E-2</v>
      </c>
      <c r="E164" s="6">
        <v>0.50656203560948942</v>
      </c>
      <c r="F164" s="6">
        <v>0.9797390979553664</v>
      </c>
      <c r="G164" s="6">
        <v>0.10096153846153849</v>
      </c>
      <c r="H164" s="6">
        <v>98706.712829649958</v>
      </c>
    </row>
    <row r="165" spans="3:8" x14ac:dyDescent="0.35">
      <c r="C165" s="7" t="s">
        <v>43</v>
      </c>
      <c r="D165" s="6">
        <v>8.3117797999262104E-3</v>
      </c>
      <c r="E165" s="6">
        <v>0.3286665751011203</v>
      </c>
      <c r="F165" s="6">
        <v>1.1165126997870927</v>
      </c>
      <c r="G165" s="6">
        <v>0.10096153846153835</v>
      </c>
      <c r="H165" s="6">
        <v>99703.940308053905</v>
      </c>
    </row>
    <row r="166" spans="3:8" x14ac:dyDescent="0.35">
      <c r="C166" s="7" t="s">
        <v>44</v>
      </c>
      <c r="D166" s="6">
        <v>2.0818025553267645E-5</v>
      </c>
      <c r="E166" s="6">
        <v>-1.638820801841338E-2</v>
      </c>
      <c r="F166" s="6">
        <v>1.2285168791845436</v>
      </c>
      <c r="G166" s="6">
        <v>0.10096153846153848</v>
      </c>
      <c r="H166" s="6">
        <v>100439.83088806213</v>
      </c>
    </row>
    <row r="167" spans="3:8" x14ac:dyDescent="0.35">
      <c r="C167" s="7" t="s">
        <v>45</v>
      </c>
      <c r="D167" s="6">
        <v>1.0531464796626732E-2</v>
      </c>
      <c r="E167" s="6">
        <v>-0.37032448086772912</v>
      </c>
      <c r="F167" s="6">
        <v>1.0881692848731097</v>
      </c>
      <c r="G167" s="6">
        <v>0.10096153846153844</v>
      </c>
      <c r="H167" s="6">
        <v>99506.925133685785</v>
      </c>
    </row>
    <row r="168" spans="3:8" x14ac:dyDescent="0.35">
      <c r="C168" s="7" t="s">
        <v>46</v>
      </c>
      <c r="D168" s="6">
        <v>1.0267617813812821E-2</v>
      </c>
      <c r="E168" s="6">
        <v>-0.36561312772221316</v>
      </c>
      <c r="F168" s="6">
        <v>1.091503244418041</v>
      </c>
      <c r="G168" s="6">
        <v>0.10096153846153849</v>
      </c>
      <c r="H168" s="6">
        <v>99530.343708574947</v>
      </c>
    </row>
    <row r="169" spans="3:8" x14ac:dyDescent="0.35">
      <c r="C169" s="7" t="s">
        <v>47</v>
      </c>
      <c r="D169" s="6">
        <v>1.0859513662252976E-3</v>
      </c>
      <c r="E169" s="6">
        <v>0.11841899582105826</v>
      </c>
      <c r="F169" s="6">
        <v>1.2135689967845185</v>
      </c>
      <c r="G169" s="6">
        <v>0.10096153846153851</v>
      </c>
      <c r="H169" s="6">
        <v>100345.29160381696</v>
      </c>
    </row>
    <row r="170" spans="3:8" x14ac:dyDescent="0.35">
      <c r="C170" s="7" t="s">
        <v>48</v>
      </c>
      <c r="D170" s="6">
        <v>1.1000207403205889E-2</v>
      </c>
      <c r="E170" s="6">
        <v>0.37855525517078992</v>
      </c>
      <c r="F170" s="6">
        <v>1.0822694469637966</v>
      </c>
      <c r="G170" s="6">
        <v>0.10096153846153849</v>
      </c>
      <c r="H170" s="6">
        <v>99465.320398551645</v>
      </c>
    </row>
    <row r="171" spans="3:8" x14ac:dyDescent="0.35">
      <c r="C171" s="7" t="s">
        <v>49</v>
      </c>
      <c r="D171" s="6">
        <v>3.0534101718148094E-2</v>
      </c>
      <c r="E171" s="6">
        <v>0.63626775703536476</v>
      </c>
      <c r="F171" s="6">
        <v>0.86110164815440882</v>
      </c>
      <c r="G171" s="6">
        <v>0.10096153846153838</v>
      </c>
      <c r="H171" s="6">
        <v>97731.527720641316</v>
      </c>
    </row>
    <row r="172" spans="3:8" x14ac:dyDescent="0.35">
      <c r="C172" s="7" t="s">
        <v>50</v>
      </c>
      <c r="D172" s="6">
        <v>1.424943246719055E-2</v>
      </c>
      <c r="E172" s="6">
        <v>0.43147749596462787</v>
      </c>
      <c r="F172" s="6">
        <v>1.0421777404905535</v>
      </c>
      <c r="G172" s="6">
        <v>0.10096153846153846</v>
      </c>
      <c r="H172" s="6">
        <v>99176.925133685785</v>
      </c>
    </row>
    <row r="173" spans="3:8" x14ac:dyDescent="0.35">
      <c r="C173" s="7" t="s">
        <v>51</v>
      </c>
      <c r="D173" s="6">
        <v>3.702551659364521E-3</v>
      </c>
      <c r="E173" s="6">
        <v>0.21893665666108225</v>
      </c>
      <c r="F173" s="6">
        <v>1.1665770980856285</v>
      </c>
      <c r="G173" s="6">
        <v>9.5134032634032667E-2</v>
      </c>
      <c r="H173" s="6">
        <v>100090.65572247344</v>
      </c>
    </row>
    <row r="174" spans="3:8" x14ac:dyDescent="0.35">
      <c r="C174" s="7" t="s">
        <v>52</v>
      </c>
      <c r="D174" s="6">
        <v>1.5309689032361289E-2</v>
      </c>
      <c r="E174" s="6">
        <v>0.44766351130979504</v>
      </c>
      <c r="F174" s="6">
        <v>1.0104108731877492</v>
      </c>
      <c r="G174" s="6">
        <v>9.5134032634032598E-2</v>
      </c>
      <c r="H174" s="6">
        <v>98990.233147141829</v>
      </c>
    </row>
    <row r="175" spans="3:8" x14ac:dyDescent="0.35">
      <c r="C175" s="7" t="s">
        <v>53</v>
      </c>
      <c r="D175" s="6">
        <v>2.6641771107682225E-3</v>
      </c>
      <c r="E175" s="6">
        <v>0.18562479856538747</v>
      </c>
      <c r="F175" s="6">
        <v>1.1815814152883743</v>
      </c>
      <c r="G175" s="6">
        <v>9.5134032634032639E-2</v>
      </c>
      <c r="H175" s="6">
        <v>100189.09952977975</v>
      </c>
    </row>
    <row r="176" spans="3:8" x14ac:dyDescent="0.35">
      <c r="C176" s="7" t="s">
        <v>54</v>
      </c>
      <c r="D176" s="6">
        <v>1.6920919522944837E-3</v>
      </c>
      <c r="E176" s="6">
        <v>0.14786547316422521</v>
      </c>
      <c r="F176" s="6">
        <v>1.1957891094367499</v>
      </c>
      <c r="G176" s="6">
        <v>9.5134032634032639E-2</v>
      </c>
      <c r="H176" s="6">
        <v>100281.25872624261</v>
      </c>
    </row>
    <row r="177" spans="3:8" x14ac:dyDescent="0.35">
      <c r="C177" s="7" t="s">
        <v>55</v>
      </c>
      <c r="D177" s="6">
        <v>1.3846562852850222E-4</v>
      </c>
      <c r="E177" s="6">
        <v>-4.2267550217740188E-2</v>
      </c>
      <c r="F177" s="6">
        <v>1.2188242138724306</v>
      </c>
      <c r="G177" s="6">
        <v>9.5134032634032611E-2</v>
      </c>
      <c r="H177" s="6">
        <v>100428.55132952298</v>
      </c>
    </row>
    <row r="178" spans="3:8" x14ac:dyDescent="0.35">
      <c r="C178" s="7" t="s">
        <v>56</v>
      </c>
      <c r="D178" s="6">
        <v>4.6461768157037685E-3</v>
      </c>
      <c r="E178" s="6">
        <v>-0.24536350004188132</v>
      </c>
      <c r="F178" s="6">
        <v>1.1530946270383358</v>
      </c>
      <c r="G178" s="6">
        <v>9.5134032634032611E-2</v>
      </c>
      <c r="H178" s="6">
        <v>100001.19469592419</v>
      </c>
    </row>
    <row r="179" spans="3:8" x14ac:dyDescent="0.35">
      <c r="C179" s="7" t="s">
        <v>57</v>
      </c>
      <c r="D179" s="6">
        <v>1.8438336268500125E-2</v>
      </c>
      <c r="E179" s="6">
        <v>-0.49201802421310148</v>
      </c>
      <c r="F179" s="6">
        <v>0.97175212939621203</v>
      </c>
      <c r="G179" s="6">
        <v>9.5134032634032639E-2</v>
      </c>
      <c r="H179" s="6">
        <v>98693.619612015973</v>
      </c>
    </row>
    <row r="180" spans="3:8" x14ac:dyDescent="0.35">
      <c r="C180" s="7" t="s">
        <v>58</v>
      </c>
      <c r="D180" s="6">
        <v>1.8101049917227406E-2</v>
      </c>
      <c r="E180" s="6">
        <v>-0.48741813762853553</v>
      </c>
      <c r="F180" s="6">
        <v>0.97585310663908797</v>
      </c>
      <c r="G180" s="6">
        <v>9.5134032634032709E-2</v>
      </c>
      <c r="H180" s="6">
        <v>98725.596274595606</v>
      </c>
    </row>
    <row r="181" spans="3:8" x14ac:dyDescent="0.35">
      <c r="C181" s="7" t="s">
        <v>59</v>
      </c>
      <c r="D181" s="6">
        <v>4.1417775790934082E-6</v>
      </c>
      <c r="E181" s="6">
        <v>-7.3097401677082868E-3</v>
      </c>
      <c r="F181" s="6">
        <v>1.2208349041433479</v>
      </c>
      <c r="G181" s="6">
        <v>9.5134032634032584E-2</v>
      </c>
      <c r="H181" s="6">
        <v>100441.28599382823</v>
      </c>
    </row>
    <row r="182" spans="3:8" x14ac:dyDescent="0.35">
      <c r="C182" s="7" t="s">
        <v>60</v>
      </c>
      <c r="D182" s="6">
        <v>1.3981591229972417E-3</v>
      </c>
      <c r="E182" s="6">
        <v>0.13439179807057614</v>
      </c>
      <c r="F182" s="6">
        <v>1.2001160892109297</v>
      </c>
      <c r="G182" s="6">
        <v>9.5134032634032653E-2</v>
      </c>
      <c r="H182" s="6">
        <v>100309.12522860194</v>
      </c>
    </row>
    <row r="183" spans="3:8" x14ac:dyDescent="0.35">
      <c r="C183" s="7" t="s">
        <v>61</v>
      </c>
      <c r="D183" s="6">
        <v>8.0631556722891799E-3</v>
      </c>
      <c r="E183" s="6">
        <v>0.32375701967002618</v>
      </c>
      <c r="F183" s="6">
        <v>1.1054672330301609</v>
      </c>
      <c r="G183" s="6">
        <v>9.5134032634032625E-2</v>
      </c>
      <c r="H183" s="6">
        <v>99677.245684864407</v>
      </c>
    </row>
    <row r="184" spans="3:8" x14ac:dyDescent="0.35">
      <c r="C184" s="7" t="s">
        <v>62</v>
      </c>
      <c r="D184" s="6">
        <v>6.1334427708007715E-3</v>
      </c>
      <c r="E184" s="6">
        <v>0.28211140435113208</v>
      </c>
      <c r="F184" s="6">
        <v>1.1321363558601447</v>
      </c>
      <c r="G184" s="6">
        <v>9.5134032634032667E-2</v>
      </c>
      <c r="H184" s="6">
        <v>99860.193432656786</v>
      </c>
    </row>
    <row r="185" spans="3:8" x14ac:dyDescent="0.35">
      <c r="C185" s="7" t="s">
        <v>63</v>
      </c>
      <c r="D185" s="6">
        <v>2.7428208922903154E-3</v>
      </c>
      <c r="E185" s="6">
        <v>0.1883655307612746</v>
      </c>
      <c r="F185" s="6">
        <v>1.1721335048976917</v>
      </c>
      <c r="G185" s="6">
        <v>9.0472027972027996E-2</v>
      </c>
      <c r="H185" s="6">
        <v>100166.83532735748</v>
      </c>
    </row>
    <row r="186" spans="3:8" x14ac:dyDescent="0.35">
      <c r="C186" s="7" t="s">
        <v>64</v>
      </c>
      <c r="D186" s="6">
        <v>8.6573316978343987E-3</v>
      </c>
      <c r="E186" s="6">
        <v>0.33564745466190476</v>
      </c>
      <c r="F186" s="6">
        <v>1.0851079753657762</v>
      </c>
      <c r="G186" s="6">
        <v>9.0472027972027941E-2</v>
      </c>
      <c r="H186" s="6">
        <v>99574.174008218484</v>
      </c>
    </row>
    <row r="187" spans="3:8" x14ac:dyDescent="0.35">
      <c r="C187" s="7" t="s">
        <v>65</v>
      </c>
      <c r="D187" s="6">
        <v>4.8387414393394421E-3</v>
      </c>
      <c r="E187" s="6">
        <v>0.25045210732981221</v>
      </c>
      <c r="F187" s="6">
        <v>1.1405832287395252</v>
      </c>
      <c r="G187" s="6">
        <v>9.0472027972027913E-2</v>
      </c>
      <c r="H187" s="6">
        <v>99956.814401356256</v>
      </c>
    </row>
    <row r="188" spans="3:8" x14ac:dyDescent="0.35">
      <c r="C188" s="7" t="s">
        <v>66</v>
      </c>
      <c r="D188" s="6">
        <v>7.5271355586701736E-4</v>
      </c>
      <c r="E188" s="6">
        <v>9.8579292830677345E-2</v>
      </c>
      <c r="F188" s="6">
        <v>1.202834702319864</v>
      </c>
      <c r="G188" s="6">
        <v>9.0472027972027996E-2</v>
      </c>
      <c r="H188" s="6">
        <v>100366.2532805933</v>
      </c>
    </row>
    <row r="189" spans="3:8" x14ac:dyDescent="0.35">
      <c r="C189" s="7" t="s">
        <v>67</v>
      </c>
      <c r="D189" s="6">
        <v>1.601987554946822E-3</v>
      </c>
      <c r="E189" s="6">
        <v>0.14387475504669275</v>
      </c>
      <c r="F189" s="6">
        <v>1.189643360459347</v>
      </c>
      <c r="G189" s="6">
        <v>9.0472027972027955E-2</v>
      </c>
      <c r="H189" s="6">
        <v>100281.15210060505</v>
      </c>
    </row>
    <row r="190" spans="3:8" x14ac:dyDescent="0.35">
      <c r="C190" s="7" t="s">
        <v>68</v>
      </c>
      <c r="D190" s="6">
        <v>5.7303484283705523E-3</v>
      </c>
      <c r="E190" s="6">
        <v>-0.27267365138848676</v>
      </c>
      <c r="F190" s="6">
        <v>1.1274009207463507</v>
      </c>
      <c r="G190" s="6">
        <v>9.0472027972027941E-2</v>
      </c>
      <c r="H190" s="6">
        <v>99867.47126011498</v>
      </c>
    </row>
    <row r="191" spans="3:8" x14ac:dyDescent="0.35">
      <c r="C191" s="7" t="s">
        <v>69</v>
      </c>
      <c r="D191" s="6">
        <v>1.996801375554208E-2</v>
      </c>
      <c r="E191" s="6">
        <v>-0.51267786967528162</v>
      </c>
      <c r="F191" s="6">
        <v>0.93506531232467915</v>
      </c>
      <c r="G191" s="6">
        <v>9.0472027972027996E-2</v>
      </c>
      <c r="H191" s="6">
        <v>98440.791388915648</v>
      </c>
    </row>
    <row r="192" spans="3:8" x14ac:dyDescent="0.35">
      <c r="C192" s="7" t="s">
        <v>70</v>
      </c>
      <c r="D192" s="6">
        <v>1.9627371561149763E-2</v>
      </c>
      <c r="E192" s="6">
        <v>-0.5081979720223786</v>
      </c>
      <c r="F192" s="6">
        <v>0.93928908119612986</v>
      </c>
      <c r="G192" s="6">
        <v>9.0472027972027982E-2</v>
      </c>
      <c r="H192" s="6">
        <v>98474.925311216313</v>
      </c>
    </row>
    <row r="193" spans="3:8" x14ac:dyDescent="0.35">
      <c r="C193" s="7" t="s">
        <v>71</v>
      </c>
      <c r="D193" s="6">
        <v>5.3653933645113111E-4</v>
      </c>
      <c r="E193" s="6">
        <v>-8.3219433017050995E-2</v>
      </c>
      <c r="F193" s="6">
        <v>1.2062139164776311</v>
      </c>
      <c r="G193" s="6">
        <v>9.0472027972027941E-2</v>
      </c>
      <c r="H193" s="6">
        <v>100387.91493651974</v>
      </c>
    </row>
    <row r="194" spans="3:8" x14ac:dyDescent="0.35">
      <c r="C194" s="7" t="s">
        <v>72</v>
      </c>
      <c r="D194" s="6">
        <v>5.6663624703704536E-4</v>
      </c>
      <c r="E194" s="6">
        <v>8.5522949133835666E-2</v>
      </c>
      <c r="F194" s="6">
        <v>1.2057429200164316</v>
      </c>
      <c r="G194" s="6">
        <v>9.0472027972027982E-2</v>
      </c>
      <c r="H194" s="6">
        <v>100384.89908697337</v>
      </c>
    </row>
    <row r="195" spans="3:8" x14ac:dyDescent="0.35">
      <c r="C195" s="7" t="s">
        <v>73</v>
      </c>
      <c r="D195" s="6">
        <v>7.4418188461259967E-3</v>
      </c>
      <c r="E195" s="6">
        <v>0.31100360434206942</v>
      </c>
      <c r="F195" s="6">
        <v>1.1024902615656278</v>
      </c>
      <c r="G195" s="6">
        <v>9.0472027972027969E-2</v>
      </c>
      <c r="H195" s="6">
        <v>99695.974013968516</v>
      </c>
    </row>
    <row r="196" spans="3:8" x14ac:dyDescent="0.35">
      <c r="C196" s="7" t="s">
        <v>74</v>
      </c>
      <c r="D196" s="6">
        <v>3.0022673364368249E-3</v>
      </c>
      <c r="E196" s="6">
        <v>0.19709869850305672</v>
      </c>
      <c r="F196" s="6">
        <v>1.1681847901538593</v>
      </c>
      <c r="G196" s="6">
        <v>9.0472027972027996E-2</v>
      </c>
      <c r="H196" s="6">
        <v>100140.83759451206</v>
      </c>
    </row>
    <row r="197" spans="3:8" x14ac:dyDescent="0.35">
      <c r="C197" s="7" t="s">
        <v>75</v>
      </c>
      <c r="D197" s="6">
        <v>9.2765947467356061E-4</v>
      </c>
      <c r="E197" s="6">
        <v>0.10944903683217155</v>
      </c>
      <c r="F197" s="6">
        <v>1.1948742841173536</v>
      </c>
      <c r="G197" s="6">
        <v>8.6975524475524507E-2</v>
      </c>
      <c r="H197" s="6">
        <v>100344.6142594666</v>
      </c>
    </row>
    <row r="198" spans="3:8" x14ac:dyDescent="0.35">
      <c r="C198" s="7" t="s">
        <v>76</v>
      </c>
      <c r="D198" s="6">
        <v>7.1186231537737005E-3</v>
      </c>
      <c r="E198" s="6">
        <v>0.30417394461464647</v>
      </c>
      <c r="F198" s="6">
        <v>1.0983909359978432</v>
      </c>
      <c r="G198" s="6">
        <v>8.6975524475524466E-2</v>
      </c>
      <c r="H198" s="6">
        <v>99696.831121908443</v>
      </c>
    </row>
    <row r="199" spans="3:8" x14ac:dyDescent="0.35">
      <c r="C199" s="7" t="s">
        <v>77</v>
      </c>
      <c r="D199" s="6">
        <v>1.0728453167294631E-4</v>
      </c>
      <c r="E199" s="6">
        <v>3.7204933235381536E-2</v>
      </c>
      <c r="F199" s="6">
        <v>1.2082305672376239</v>
      </c>
      <c r="G199" s="6">
        <v>8.6975524475524424E-2</v>
      </c>
      <c r="H199" s="6">
        <v>100430.45308555196</v>
      </c>
    </row>
    <row r="200" spans="3:8" x14ac:dyDescent="0.35">
      <c r="C200" s="7" t="s">
        <v>78</v>
      </c>
      <c r="D200" s="6">
        <v>4.9615753394975366E-4</v>
      </c>
      <c r="E200" s="6">
        <v>-8.0025752100762557E-2</v>
      </c>
      <c r="F200" s="6">
        <v>1.2018823542580637</v>
      </c>
      <c r="G200" s="6">
        <v>8.6975524475524493E-2</v>
      </c>
      <c r="H200" s="6">
        <v>100389.76388325912</v>
      </c>
    </row>
    <row r="201" spans="3:8" x14ac:dyDescent="0.35">
      <c r="C201" s="7" t="s">
        <v>79</v>
      </c>
      <c r="D201" s="6">
        <v>8.9051700536116449E-4</v>
      </c>
      <c r="E201" s="6">
        <v>-0.10723346770626527</v>
      </c>
      <c r="F201" s="6">
        <v>1.1954760320110818</v>
      </c>
      <c r="G201" s="6">
        <v>8.6975524475524452E-2</v>
      </c>
      <c r="H201" s="6">
        <v>100348.50061166556</v>
      </c>
    </row>
    <row r="202" spans="3:8" x14ac:dyDescent="0.35">
      <c r="C202" s="7" t="s">
        <v>80</v>
      </c>
      <c r="D202" s="6">
        <v>2.1524225024342264E-3</v>
      </c>
      <c r="E202" s="6">
        <v>-0.16682414682555582</v>
      </c>
      <c r="F202" s="6">
        <v>1.1751877198966838</v>
      </c>
      <c r="G202" s="6">
        <v>8.6975524475524452E-2</v>
      </c>
      <c r="H202" s="6">
        <v>100216.46283135108</v>
      </c>
    </row>
    <row r="203" spans="3:8" x14ac:dyDescent="0.35">
      <c r="C203" s="7" t="s">
        <v>81</v>
      </c>
      <c r="D203" s="6">
        <v>2.0076149201612593E-2</v>
      </c>
      <c r="E203" s="6">
        <v>-0.51432483955987052</v>
      </c>
      <c r="F203" s="6">
        <v>0.91928795250395701</v>
      </c>
      <c r="G203" s="6">
        <v>8.6975524475524479E-2</v>
      </c>
      <c r="H203" s="6">
        <v>98341.037853956252</v>
      </c>
    </row>
    <row r="204" spans="3:8" x14ac:dyDescent="0.35">
      <c r="C204" s="7" t="s">
        <v>82</v>
      </c>
      <c r="D204" s="6">
        <v>1.0156925239579442E-2</v>
      </c>
      <c r="E204" s="6">
        <v>-0.36391392315544735</v>
      </c>
      <c r="F204" s="6">
        <v>1.0537195057189179</v>
      </c>
      <c r="G204" s="6">
        <v>8.6975524475524466E-2</v>
      </c>
      <c r="H204" s="6">
        <v>99378.922479569461</v>
      </c>
    </row>
    <row r="205" spans="3:8" x14ac:dyDescent="0.35">
      <c r="C205" s="7" t="s">
        <v>83</v>
      </c>
      <c r="D205" s="6">
        <v>2.1305370392293095E-3</v>
      </c>
      <c r="E205" s="6">
        <v>-0.16597196401377395</v>
      </c>
      <c r="F205" s="6">
        <v>1.1755368587612574</v>
      </c>
      <c r="G205" s="6">
        <v>8.6975524475524466E-2</v>
      </c>
      <c r="H205" s="6">
        <v>100218.75278728631</v>
      </c>
    </row>
    <row r="206" spans="3:8" x14ac:dyDescent="0.35">
      <c r="C206" s="7" t="s">
        <v>84</v>
      </c>
      <c r="D206" s="6">
        <v>1.9334420494355317E-4</v>
      </c>
      <c r="E206" s="6">
        <v>4.9947876023130049E-2</v>
      </c>
      <c r="F206" s="6">
        <v>1.2068230127950899</v>
      </c>
      <c r="G206" s="6">
        <v>8.6975524475524479E-2</v>
      </c>
      <c r="H206" s="6">
        <v>100421.44834766978</v>
      </c>
    </row>
    <row r="207" spans="3:8" x14ac:dyDescent="0.35">
      <c r="C207" s="7" t="s">
        <v>85</v>
      </c>
      <c r="D207" s="6">
        <v>4.0402365279714253E-3</v>
      </c>
      <c r="E207" s="6">
        <v>0.22878469619866545</v>
      </c>
      <c r="F207" s="6">
        <v>1.1454290950328794</v>
      </c>
      <c r="G207" s="6">
        <v>8.6975524475524479E-2</v>
      </c>
      <c r="H207" s="6">
        <v>100018.93395604574</v>
      </c>
    </row>
    <row r="208" spans="3:8" x14ac:dyDescent="0.35">
      <c r="C208" s="7" t="s">
        <v>86</v>
      </c>
      <c r="D208" s="6">
        <v>1.7085802096743286E-3</v>
      </c>
      <c r="E208" s="6">
        <v>0.1485977496475151</v>
      </c>
      <c r="F208" s="6">
        <v>1.1822870846697606</v>
      </c>
      <c r="G208" s="6">
        <v>8.6975524475524507E-2</v>
      </c>
      <c r="H208" s="6">
        <v>100262.90367124094</v>
      </c>
    </row>
    <row r="209" spans="3:8" x14ac:dyDescent="0.35">
      <c r="C209" s="7" t="s">
        <v>87</v>
      </c>
      <c r="D209" s="6">
        <v>4.6420854648901575E-5</v>
      </c>
      <c r="E209" s="6">
        <v>2.4472316926579224E-2</v>
      </c>
      <c r="F209" s="6">
        <v>1.2061247082822595</v>
      </c>
      <c r="G209" s="6">
        <v>8.4644522144522172E-2</v>
      </c>
      <c r="H209" s="6">
        <v>100436.67497153087</v>
      </c>
    </row>
    <row r="210" spans="3:8" x14ac:dyDescent="0.35">
      <c r="C210" s="7" t="s">
        <v>88</v>
      </c>
      <c r="D210" s="6">
        <v>8.4976941400226043E-4</v>
      </c>
      <c r="E210" s="6">
        <v>0.10475056322261028</v>
      </c>
      <c r="F210" s="6">
        <v>1.1926760516236075</v>
      </c>
      <c r="G210" s="6">
        <v>8.4644522144522186E-2</v>
      </c>
      <c r="H210" s="6">
        <v>100350.08233450055</v>
      </c>
    </row>
    <row r="211" spans="3:8" x14ac:dyDescent="0.35">
      <c r="C211" s="7" t="s">
        <v>89</v>
      </c>
      <c r="D211" s="6">
        <v>2.0858641581916197E-3</v>
      </c>
      <c r="E211" s="6">
        <v>0.16422426815460076</v>
      </c>
      <c r="F211" s="6">
        <v>1.1722530238819318</v>
      </c>
      <c r="G211" s="6">
        <v>8.4644522144522144E-2</v>
      </c>
      <c r="H211" s="6">
        <v>100216.84415006309</v>
      </c>
    </row>
    <row r="212" spans="3:8" x14ac:dyDescent="0.35">
      <c r="C212" s="7" t="s">
        <v>90</v>
      </c>
      <c r="D212" s="6">
        <v>2.7722053769701099E-3</v>
      </c>
      <c r="E212" s="6">
        <v>0.18939450884588227</v>
      </c>
      <c r="F212" s="6">
        <v>1.161053014674067</v>
      </c>
      <c r="G212" s="6">
        <v>8.4644522144522116E-2</v>
      </c>
      <c r="H212" s="6">
        <v>100142.86368996929</v>
      </c>
    </row>
    <row r="213" spans="3:8" x14ac:dyDescent="0.35">
      <c r="C213" s="7" t="s">
        <v>91</v>
      </c>
      <c r="D213" s="6">
        <v>2.9873656744461616E-4</v>
      </c>
      <c r="E213" s="6">
        <v>6.2089980631082856E-2</v>
      </c>
      <c r="F213" s="6">
        <v>1.2018857513812795</v>
      </c>
      <c r="G213" s="6">
        <v>8.4644522144522172E-2</v>
      </c>
      <c r="H213" s="6">
        <v>100409.47795638621</v>
      </c>
    </row>
    <row r="214" spans="3:8" x14ac:dyDescent="0.35">
      <c r="C214" s="7" t="s">
        <v>92</v>
      </c>
      <c r="D214" s="6">
        <v>4.7346132161529076E-3</v>
      </c>
      <c r="E214" s="6">
        <v>-0.24777420469358247</v>
      </c>
      <c r="F214" s="6">
        <v>1.129572245032112</v>
      </c>
      <c r="G214" s="6">
        <v>8.464452214452213E-2</v>
      </c>
      <c r="H214" s="6">
        <v>99931.336492035931</v>
      </c>
    </row>
    <row r="215" spans="3:8" x14ac:dyDescent="0.35">
      <c r="C215" s="7" t="s">
        <v>93</v>
      </c>
      <c r="D215" s="6">
        <v>1.7388505323662783E-2</v>
      </c>
      <c r="E215" s="6">
        <v>-0.47811152150165348</v>
      </c>
      <c r="F215" s="6">
        <v>0.94476464874383215</v>
      </c>
      <c r="G215" s="6">
        <v>8.4644522144522172E-2</v>
      </c>
      <c r="H215" s="6">
        <v>98567.378253076109</v>
      </c>
    </row>
    <row r="216" spans="3:8" x14ac:dyDescent="0.35">
      <c r="C216" s="7" t="s">
        <v>94</v>
      </c>
      <c r="D216" s="6">
        <v>1.1145523191549607E-2</v>
      </c>
      <c r="E216" s="6">
        <v>-0.38147920263269758</v>
      </c>
      <c r="F216" s="6">
        <v>1.0321367753283475</v>
      </c>
      <c r="G216" s="6">
        <v>8.4644522144522144E-2</v>
      </c>
      <c r="H216" s="6">
        <v>99240.306933234606</v>
      </c>
    </row>
    <row r="217" spans="3:8" x14ac:dyDescent="0.35">
      <c r="C217" s="7" t="s">
        <v>95</v>
      </c>
      <c r="D217" s="6">
        <v>3.6239525218499727E-3</v>
      </c>
      <c r="E217" s="6">
        <v>-0.21664321939379008</v>
      </c>
      <c r="F217" s="6">
        <v>1.1472912045244235</v>
      </c>
      <c r="G217" s="6">
        <v>8.4644522144522116E-2</v>
      </c>
      <c r="H217" s="6">
        <v>100051.05418773086</v>
      </c>
    </row>
    <row r="218" spans="3:8" x14ac:dyDescent="0.35">
      <c r="C218" s="7" t="s">
        <v>96</v>
      </c>
      <c r="D218" s="6">
        <v>6.8788853067596866E-4</v>
      </c>
      <c r="E218" s="6">
        <v>-9.423822523628321E-2</v>
      </c>
      <c r="F218" s="6">
        <v>1.195374870745245</v>
      </c>
      <c r="G218" s="6">
        <v>8.4644522144522172E-2</v>
      </c>
      <c r="H218" s="6">
        <v>100367.5314136192</v>
      </c>
    </row>
    <row r="219" spans="3:8" x14ac:dyDescent="0.35">
      <c r="C219" s="7" t="s">
        <v>97</v>
      </c>
      <c r="D219" s="6">
        <v>2.7076585184228856E-4</v>
      </c>
      <c r="E219" s="6">
        <v>-5.9110925179587583E-2</v>
      </c>
      <c r="F219" s="6">
        <v>1.202354986596224</v>
      </c>
      <c r="G219" s="6">
        <v>8.4644522144522116E-2</v>
      </c>
      <c r="H219" s="6">
        <v>100412.49290923007</v>
      </c>
    </row>
    <row r="220" spans="3:8" x14ac:dyDescent="0.35">
      <c r="C220" s="7" t="s">
        <v>98</v>
      </c>
      <c r="D220" s="6">
        <v>1.9282197246941963E-3</v>
      </c>
      <c r="E220" s="6">
        <v>-0.15788314515732693</v>
      </c>
      <c r="F220" s="6">
        <v>1.1748395773061913</v>
      </c>
      <c r="G220" s="6">
        <v>8.4644522144522144E-2</v>
      </c>
      <c r="H220" s="6">
        <v>100233.83658385879</v>
      </c>
    </row>
    <row r="221" spans="3:8" x14ac:dyDescent="0.35">
      <c r="C221" s="7" t="s">
        <v>99</v>
      </c>
      <c r="D221" s="6">
        <v>5.1261920881606228E-3</v>
      </c>
      <c r="E221" s="6">
        <v>-0.25788218062013135</v>
      </c>
      <c r="F221" s="6">
        <v>1.1207271068354101</v>
      </c>
      <c r="G221" s="6">
        <v>8.347902097902099E-2</v>
      </c>
      <c r="H221" s="6">
        <v>99880.700491948228</v>
      </c>
    </row>
    <row r="222" spans="3:8" x14ac:dyDescent="0.35">
      <c r="C222" s="7" t="s">
        <v>100</v>
      </c>
      <c r="D222" s="6">
        <v>1.0416354319609328E-2</v>
      </c>
      <c r="E222" s="6">
        <v>-0.36867530184089892</v>
      </c>
      <c r="F222" s="6">
        <v>1.039155855182303</v>
      </c>
      <c r="G222" s="6">
        <v>8.3479020979020963E-2</v>
      </c>
      <c r="H222" s="6">
        <v>99301.778466588454</v>
      </c>
    </row>
    <row r="223" spans="3:8" x14ac:dyDescent="0.35">
      <c r="C223" s="7" t="s">
        <v>101</v>
      </c>
      <c r="D223" s="6">
        <v>4.0348018993515665E-3</v>
      </c>
      <c r="E223" s="6">
        <v>-0.22865226090841109</v>
      </c>
      <c r="F223" s="6">
        <v>1.1382744418731496</v>
      </c>
      <c r="G223" s="6">
        <v>8.3479020979020963E-2</v>
      </c>
      <c r="H223" s="6">
        <v>100000.13535819999</v>
      </c>
    </row>
    <row r="224" spans="3:8" x14ac:dyDescent="0.35">
      <c r="C224" s="7" t="s">
        <v>102</v>
      </c>
      <c r="D224" s="6">
        <v>6.6456767262730509E-3</v>
      </c>
      <c r="E224" s="6">
        <v>-0.29387004046960219</v>
      </c>
      <c r="F224" s="6">
        <v>1.0967124850243435</v>
      </c>
      <c r="G224" s="6">
        <v>8.3479020979020935E-2</v>
      </c>
      <c r="H224" s="6">
        <v>99714.41766625912</v>
      </c>
    </row>
    <row r="225" spans="3:8" x14ac:dyDescent="0.35">
      <c r="C225" s="7" t="s">
        <v>103</v>
      </c>
      <c r="D225" s="6">
        <v>5.2258114516525803E-3</v>
      </c>
      <c r="E225" s="6">
        <v>-0.2603900987864059</v>
      </c>
      <c r="F225" s="6">
        <v>1.1191379304538909</v>
      </c>
      <c r="G225" s="6">
        <v>8.3479020979020976E-2</v>
      </c>
      <c r="H225" s="6">
        <v>99869.798776432785</v>
      </c>
    </row>
    <row r="226" spans="3:8" x14ac:dyDescent="0.35">
      <c r="C226" s="7" t="s">
        <v>104</v>
      </c>
      <c r="D226" s="6">
        <v>1.1037750130062461E-2</v>
      </c>
      <c r="E226" s="6">
        <v>-0.37964283200423721</v>
      </c>
      <c r="F226" s="6">
        <v>1.029942818304225</v>
      </c>
      <c r="G226" s="6">
        <v>8.3479020979020963E-2</v>
      </c>
      <c r="H226" s="6">
        <v>99233.776824030283</v>
      </c>
    </row>
    <row r="227" spans="3:8" x14ac:dyDescent="0.35">
      <c r="C227" s="7" t="s">
        <v>105</v>
      </c>
      <c r="D227" s="6">
        <v>1.2592186696120982E-2</v>
      </c>
      <c r="E227" s="6">
        <v>-0.40584299857365558</v>
      </c>
      <c r="F227" s="6">
        <v>1.0072253824898816</v>
      </c>
      <c r="G227" s="6">
        <v>8.3479020979020976E-2</v>
      </c>
      <c r="H227" s="6">
        <v>99063.669079552012</v>
      </c>
    </row>
    <row r="228" spans="3:8" x14ac:dyDescent="0.35">
      <c r="C228" s="7" t="s">
        <v>106</v>
      </c>
      <c r="D228" s="6">
        <v>1.9252879297416044E-2</v>
      </c>
      <c r="E228" s="6">
        <v>-0.50368496566417009</v>
      </c>
      <c r="F228" s="6">
        <v>0.9150217741345833</v>
      </c>
      <c r="G228" s="6">
        <v>8.3479020979021032E-2</v>
      </c>
      <c r="H228" s="6">
        <v>98334.764845175683</v>
      </c>
    </row>
    <row r="229" spans="3:8" x14ac:dyDescent="0.35">
      <c r="C229" s="7" t="s">
        <v>107</v>
      </c>
      <c r="D229" s="6">
        <v>8.2779148894974036E-3</v>
      </c>
      <c r="E229" s="6">
        <v>-0.32827326717868904</v>
      </c>
      <c r="F229" s="6">
        <v>1.0714456654168329</v>
      </c>
      <c r="G229" s="6">
        <v>8.3479020979021032E-2</v>
      </c>
      <c r="H229" s="6">
        <v>99535.79580515514</v>
      </c>
    </row>
    <row r="230" spans="3:8" x14ac:dyDescent="0.35">
      <c r="C230" s="7" t="s">
        <v>108</v>
      </c>
      <c r="D230" s="6">
        <v>5.0603117785539093E-3</v>
      </c>
      <c r="E230" s="6">
        <v>-0.25621046242120521</v>
      </c>
      <c r="F230" s="6">
        <v>1.1217792054764746</v>
      </c>
      <c r="G230" s="6">
        <v>8.3479020979021018E-2</v>
      </c>
      <c r="H230" s="6">
        <v>99887.910017970353</v>
      </c>
    </row>
    <row r="231" spans="3:8" x14ac:dyDescent="0.35">
      <c r="C231" s="7" t="s">
        <v>109</v>
      </c>
      <c r="D231" s="6">
        <v>2.0094435615973325E-3</v>
      </c>
      <c r="E231" s="6">
        <v>-0.16118385590067222</v>
      </c>
      <c r="F231" s="6">
        <v>1.1715118149249535</v>
      </c>
      <c r="G231" s="6">
        <v>8.3479020979021018E-2</v>
      </c>
      <c r="H231" s="6">
        <v>100221.77781445616</v>
      </c>
    </row>
    <row r="232" spans="3:8" x14ac:dyDescent="0.35">
      <c r="C232" s="7" t="s">
        <v>110</v>
      </c>
      <c r="D232" s="6">
        <v>3.0738985605903665E-3</v>
      </c>
      <c r="E232" s="6">
        <v>-0.19947153796055461</v>
      </c>
      <c r="F232" s="6">
        <v>1.1539333886463963</v>
      </c>
      <c r="G232" s="6">
        <v>8.347902097902099E-2</v>
      </c>
      <c r="H232" s="6">
        <v>100105.29056567994</v>
      </c>
    </row>
    <row r="233" spans="3:8" x14ac:dyDescent="0.35">
      <c r="C233" s="7" t="s">
        <v>111</v>
      </c>
      <c r="D233" s="6">
        <v>2.8115859130823876E-3</v>
      </c>
      <c r="E233" s="6">
        <v>-0.19074343101241725</v>
      </c>
      <c r="F233" s="6">
        <v>1.1582424704405043</v>
      </c>
      <c r="G233" s="6">
        <v>8.347902097902099E-2</v>
      </c>
      <c r="H233" s="6">
        <v>100133.99640919264</v>
      </c>
    </row>
    <row r="234" spans="3:8" x14ac:dyDescent="0.35">
      <c r="C234" s="7" t="s">
        <v>112</v>
      </c>
      <c r="D234" s="6">
        <v>3.4296410590528141E-3</v>
      </c>
      <c r="E234" s="6">
        <v>-0.21073902610549966</v>
      </c>
      <c r="F234" s="6">
        <v>1.1481131499820569</v>
      </c>
      <c r="G234" s="6">
        <v>8.3479020979021018E-2</v>
      </c>
      <c r="H234" s="6">
        <v>100066.36034790853</v>
      </c>
    </row>
    <row r="235" spans="3:8" x14ac:dyDescent="0.35">
      <c r="C235" s="7" t="s">
        <v>113</v>
      </c>
      <c r="D235" s="6">
        <v>4.1386919277959441E-3</v>
      </c>
      <c r="E235" s="6">
        <v>-0.23159044152973171</v>
      </c>
      <c r="F235" s="6">
        <v>1.1365932454094281</v>
      </c>
      <c r="G235" s="6">
        <v>8.3479020979020963E-2</v>
      </c>
      <c r="H235" s="6">
        <v>99988.76628801832</v>
      </c>
    </row>
    <row r="236" spans="3:8" x14ac:dyDescent="0.35">
      <c r="C236" s="7" t="s">
        <v>114</v>
      </c>
      <c r="D236" s="6">
        <v>2.1466298042960123E-3</v>
      </c>
      <c r="E236" s="6">
        <v>-0.16660757458350858</v>
      </c>
      <c r="F236" s="6">
        <v>1.1692325265635357</v>
      </c>
      <c r="G236" s="6">
        <v>8.3479020979020949E-2</v>
      </c>
      <c r="H236" s="6">
        <v>100206.7650163604</v>
      </c>
    </row>
    <row r="237" spans="3:8" x14ac:dyDescent="0.35">
      <c r="C237" s="7" t="s">
        <v>115</v>
      </c>
      <c r="D237" s="6">
        <v>3.5112120073415294E-3</v>
      </c>
      <c r="E237" s="6">
        <v>-0.21323993044113104</v>
      </c>
      <c r="F237" s="6">
        <v>1.1467824072756594</v>
      </c>
      <c r="G237" s="6">
        <v>8.3479020979020963E-2</v>
      </c>
      <c r="H237" s="6">
        <v>100057.43373724371</v>
      </c>
    </row>
    <row r="238" spans="3:8" x14ac:dyDescent="0.35">
      <c r="C238" s="7" t="s">
        <v>116</v>
      </c>
      <c r="D238" s="6">
        <v>1.7789563346492349E-3</v>
      </c>
      <c r="E238" s="6">
        <v>-0.15163925269835998</v>
      </c>
      <c r="F238" s="6">
        <v>1.1753504937576671</v>
      </c>
      <c r="G238" s="6">
        <v>8.3479020979020976E-2</v>
      </c>
      <c r="H238" s="6">
        <v>100247.00088445035</v>
      </c>
    </row>
    <row r="239" spans="3:8" x14ac:dyDescent="0.35">
      <c r="C239" s="7" t="s">
        <v>117</v>
      </c>
      <c r="D239" s="6">
        <v>1.11527504872181E-4</v>
      </c>
      <c r="E239" s="6">
        <v>-3.7933689509674524E-2</v>
      </c>
      <c r="F239" s="6">
        <v>1.2034686339460783</v>
      </c>
      <c r="G239" s="6">
        <v>8.3479020979021004E-2</v>
      </c>
      <c r="H239" s="6">
        <v>100429.47379039248</v>
      </c>
    </row>
    <row r="240" spans="3:8" x14ac:dyDescent="0.35">
      <c r="C240" s="7" t="s">
        <v>118</v>
      </c>
      <c r="D240" s="6">
        <v>4.5648403408741767E-3</v>
      </c>
      <c r="E240" s="6">
        <v>-0.2432781914121297</v>
      </c>
      <c r="F240" s="6">
        <v>1.1297210703627489</v>
      </c>
      <c r="G240" s="6">
        <v>8.3479020979020976E-2</v>
      </c>
      <c r="H240" s="6">
        <v>99942.131290524965</v>
      </c>
    </row>
    <row r="241" spans="3:8" x14ac:dyDescent="0.35">
      <c r="C241" s="7" t="s">
        <v>119</v>
      </c>
      <c r="D241" s="6">
        <v>5.090112699120856E-4</v>
      </c>
      <c r="E241" s="6">
        <v>-8.1057249443376986E-2</v>
      </c>
      <c r="F241" s="6">
        <v>1.1967099967901229</v>
      </c>
      <c r="G241" s="6">
        <v>8.3479020979021018E-2</v>
      </c>
      <c r="H241" s="6">
        <v>100385.97567138651</v>
      </c>
    </row>
    <row r="242" spans="3:8" x14ac:dyDescent="0.35">
      <c r="C242" s="7" t="s">
        <v>120</v>
      </c>
      <c r="D242" s="6">
        <v>7.6388465855649953E-4</v>
      </c>
      <c r="E242" s="6">
        <v>-9.9312153460802105E-2</v>
      </c>
      <c r="F242" s="6">
        <v>1.1923946973474979</v>
      </c>
      <c r="G242" s="6">
        <v>8.3479020979021046E-2</v>
      </c>
      <c r="H242" s="6">
        <v>100358.08393349477</v>
      </c>
    </row>
    <row r="243" spans="3:8" x14ac:dyDescent="0.35">
      <c r="C243" s="7" t="s">
        <v>121</v>
      </c>
      <c r="D243" s="6">
        <v>1.6080617649530311E-3</v>
      </c>
      <c r="E243" s="6">
        <v>-0.14415836500397855</v>
      </c>
      <c r="F243" s="6">
        <v>1.1782041712077491</v>
      </c>
      <c r="G243" s="6">
        <v>8.3479020979020976E-2</v>
      </c>
      <c r="H243" s="6">
        <v>100265.70250948243</v>
      </c>
    </row>
    <row r="244" spans="3:8" x14ac:dyDescent="0.35">
      <c r="C244" s="7" t="s">
        <v>122</v>
      </c>
      <c r="D244" s="6">
        <v>3.6157923780890429E-6</v>
      </c>
      <c r="E244" s="6">
        <v>6.8298364247271455E-3</v>
      </c>
      <c r="F244" s="6">
        <v>1.2053095883636638</v>
      </c>
      <c r="G244" s="6">
        <v>8.3479020979020976E-2</v>
      </c>
      <c r="H244" s="6">
        <v>100441.282968339</v>
      </c>
    </row>
    <row r="245" spans="3:8" x14ac:dyDescent="0.35">
      <c r="C245" s="7" t="s">
        <v>123</v>
      </c>
      <c r="D245" s="6">
        <v>3.2335393963263452E-4</v>
      </c>
      <c r="E245" s="6">
        <v>-6.4598457509394885E-2</v>
      </c>
      <c r="F245" s="6">
        <v>1.2014729115355687</v>
      </c>
      <c r="G245" s="6">
        <v>8.4644522144522172E-2</v>
      </c>
      <c r="H245" s="6">
        <v>100406.82445915927</v>
      </c>
    </row>
    <row r="246" spans="3:8" x14ac:dyDescent="0.35">
      <c r="C246" s="7" t="s">
        <v>124</v>
      </c>
      <c r="D246" s="6">
        <v>4.3156883422010577E-4</v>
      </c>
      <c r="E246" s="6">
        <v>-7.4633418559068687E-2</v>
      </c>
      <c r="F246" s="6">
        <v>1.1996596710896126</v>
      </c>
      <c r="G246" s="6">
        <v>8.4644522144522158E-2</v>
      </c>
      <c r="H246" s="6">
        <v>100395.16001664651</v>
      </c>
    </row>
    <row r="247" spans="3:8" x14ac:dyDescent="0.35">
      <c r="C247" s="7" t="s">
        <v>125</v>
      </c>
      <c r="D247" s="6">
        <v>1.8094624824381081E-5</v>
      </c>
      <c r="E247" s="6">
        <v>-1.5278710872585753E-2</v>
      </c>
      <c r="F247" s="6">
        <v>1.206601455511537</v>
      </c>
      <c r="G247" s="6">
        <v>8.4644522144522089E-2</v>
      </c>
      <c r="H247" s="6">
        <v>100439.72824511812</v>
      </c>
    </row>
    <row r="248" spans="3:8" x14ac:dyDescent="0.35">
      <c r="C248" s="7" t="s">
        <v>126</v>
      </c>
      <c r="D248" s="6">
        <v>3.1921061331856201E-5</v>
      </c>
      <c r="E248" s="6">
        <v>-2.0293352749945405E-2</v>
      </c>
      <c r="F248" s="6">
        <v>1.2063687266668284</v>
      </c>
      <c r="G248" s="6">
        <v>8.4644522144522172E-2</v>
      </c>
      <c r="H248" s="6">
        <v>100438.23789876225</v>
      </c>
    </row>
    <row r="249" spans="3:8" x14ac:dyDescent="0.35">
      <c r="C249" s="7" t="s">
        <v>127</v>
      </c>
      <c r="D249" s="6">
        <v>2.227030784530016E-5</v>
      </c>
      <c r="E249" s="6">
        <v>-1.6950245957828902E-2</v>
      </c>
      <c r="F249" s="6">
        <v>1.2065311653629884</v>
      </c>
      <c r="G249" s="6">
        <v>8.4644522144522144E-2</v>
      </c>
      <c r="H249" s="6">
        <v>100439.27814982638</v>
      </c>
    </row>
    <row r="250" spans="3:8" x14ac:dyDescent="0.35">
      <c r="C250" s="7" t="s">
        <v>128</v>
      </c>
      <c r="D250" s="6">
        <v>2.3812283271486419E-3</v>
      </c>
      <c r="E250" s="6">
        <v>0.17549463304377025</v>
      </c>
      <c r="F250" s="6">
        <v>1.1674209772760056</v>
      </c>
      <c r="G250" s="6">
        <v>8.4644522144522144E-2</v>
      </c>
      <c r="H250" s="6">
        <v>100185.0069581288</v>
      </c>
    </row>
    <row r="251" spans="3:8" x14ac:dyDescent="0.35">
      <c r="C251" s="7" t="s">
        <v>129</v>
      </c>
      <c r="D251" s="6">
        <v>2.2249196275978835E-3</v>
      </c>
      <c r="E251" s="6">
        <v>0.16962269833456992</v>
      </c>
      <c r="F251" s="6">
        <v>1.1699758335797381</v>
      </c>
      <c r="G251" s="6">
        <v>8.4644522144522172E-2</v>
      </c>
      <c r="H251" s="6">
        <v>100201.85541366818</v>
      </c>
    </row>
    <row r="252" spans="3:8" x14ac:dyDescent="0.35">
      <c r="C252" s="7" t="s">
        <v>130</v>
      </c>
      <c r="D252" s="6">
        <v>4.1659123584618661E-4</v>
      </c>
      <c r="E252" s="6">
        <v>7.3326316699234007E-2</v>
      </c>
      <c r="F252" s="6">
        <v>1.1999104838718</v>
      </c>
      <c r="G252" s="6">
        <v>8.4644522144522172E-2</v>
      </c>
      <c r="H252" s="6">
        <v>100396.77444630406</v>
      </c>
    </row>
    <row r="253" spans="3:8" x14ac:dyDescent="0.35">
      <c r="C253" s="7" t="s">
        <v>131</v>
      </c>
      <c r="D253" s="6">
        <v>2.4100185283906217E-4</v>
      </c>
      <c r="E253" s="6">
        <v>5.5766586746599192E-2</v>
      </c>
      <c r="F253" s="6">
        <v>1.2028544915474542</v>
      </c>
      <c r="G253" s="6">
        <v>8.4644522144522158E-2</v>
      </c>
      <c r="H253" s="6">
        <v>100415.7011594127</v>
      </c>
    </row>
    <row r="254" spans="3:8" x14ac:dyDescent="0.35">
      <c r="C254" s="7" t="s">
        <v>132</v>
      </c>
      <c r="D254" s="6">
        <v>8.2285445069876166E-4</v>
      </c>
      <c r="E254" s="6">
        <v>-0.1030768297008538</v>
      </c>
      <c r="F254" s="6">
        <v>1.1931243778977825</v>
      </c>
      <c r="G254" s="6">
        <v>8.46445221445222E-2</v>
      </c>
      <c r="H254" s="6">
        <v>100352.98348820386</v>
      </c>
    </row>
    <row r="255" spans="3:8" x14ac:dyDescent="0.35">
      <c r="C255" s="7" t="s">
        <v>133</v>
      </c>
      <c r="D255" s="6">
        <v>1.0806817697667503E-3</v>
      </c>
      <c r="E255" s="6">
        <v>-0.11814316404974738</v>
      </c>
      <c r="F255" s="6">
        <v>1.1888360975366612</v>
      </c>
      <c r="G255" s="6">
        <v>8.46445221445222E-2</v>
      </c>
      <c r="H255" s="6">
        <v>100325.19237910604</v>
      </c>
    </row>
    <row r="256" spans="3:8" x14ac:dyDescent="0.35">
      <c r="C256" s="7" t="s">
        <v>134</v>
      </c>
      <c r="D256" s="6">
        <v>1.6545754158264073E-4</v>
      </c>
      <c r="E256" s="6">
        <v>-4.6205061064150864E-2</v>
      </c>
      <c r="F256" s="6">
        <v>1.2041231503923504</v>
      </c>
      <c r="G256" s="6">
        <v>8.4644522144522172E-2</v>
      </c>
      <c r="H256" s="6">
        <v>100423.8440521187</v>
      </c>
    </row>
    <row r="257" spans="3:8" x14ac:dyDescent="0.35">
      <c r="C257" s="7" t="s">
        <v>135</v>
      </c>
      <c r="D257" s="6">
        <v>4.8156976680773541E-4</v>
      </c>
      <c r="E257" s="6">
        <v>-7.8839938101070664E-2</v>
      </c>
      <c r="F257" s="6">
        <v>1.2021199374446661</v>
      </c>
      <c r="G257" s="6">
        <v>8.6975524475524479E-2</v>
      </c>
      <c r="H257" s="6">
        <v>100391.29025460598</v>
      </c>
    </row>
    <row r="258" spans="3:8" x14ac:dyDescent="0.35">
      <c r="C258" s="7" t="s">
        <v>136</v>
      </c>
      <c r="D258" s="6">
        <v>2.2546459683508661E-3</v>
      </c>
      <c r="E258" s="6">
        <v>-0.17074873953205905</v>
      </c>
      <c r="F258" s="6">
        <v>1.1735582159384133</v>
      </c>
      <c r="G258" s="6">
        <v>8.6975524475524479E-2</v>
      </c>
      <c r="H258" s="6">
        <v>100205.7668168183</v>
      </c>
    </row>
    <row r="259" spans="3:8" x14ac:dyDescent="0.35">
      <c r="C259" s="7" t="s">
        <v>137</v>
      </c>
      <c r="D259" s="6">
        <v>4.1546096148561973E-4</v>
      </c>
      <c r="E259" s="6">
        <v>7.3226253905881722E-2</v>
      </c>
      <c r="F259" s="6">
        <v>1.2031971598057054</v>
      </c>
      <c r="G259" s="6">
        <v>8.6975524475524382E-2</v>
      </c>
      <c r="H259" s="6">
        <v>100398.20746031926</v>
      </c>
    </row>
    <row r="260" spans="3:8" x14ac:dyDescent="0.35">
      <c r="C260" s="7" t="s">
        <v>138</v>
      </c>
      <c r="D260" s="6">
        <v>2.2810659526662606E-5</v>
      </c>
      <c r="E260" s="6">
        <v>1.7154646995364089E-2</v>
      </c>
      <c r="F260" s="6">
        <v>1.2096136586308837</v>
      </c>
      <c r="G260" s="6">
        <v>8.6975524475524452E-2</v>
      </c>
      <c r="H260" s="6">
        <v>100439.29189527157</v>
      </c>
    </row>
    <row r="261" spans="3:8" x14ac:dyDescent="0.35">
      <c r="C261" s="7" t="s">
        <v>139</v>
      </c>
      <c r="D261" s="6">
        <v>1.2989436834178868E-4</v>
      </c>
      <c r="E261" s="6">
        <v>4.0938530646916681E-2</v>
      </c>
      <c r="F261" s="6">
        <v>1.2078606239293004</v>
      </c>
      <c r="G261" s="6">
        <v>8.6975524475524452E-2</v>
      </c>
      <c r="H261" s="6">
        <v>100428.08733577597</v>
      </c>
    </row>
    <row r="262" spans="3:8" x14ac:dyDescent="0.35">
      <c r="C262" s="7" t="s">
        <v>140</v>
      </c>
      <c r="D262" s="6">
        <v>1.0541807833651742E-2</v>
      </c>
      <c r="E262" s="6">
        <v>0.37081996164663883</v>
      </c>
      <c r="F262" s="6">
        <v>1.04818195033177</v>
      </c>
      <c r="G262" s="6">
        <v>8.6975524475524452E-2</v>
      </c>
      <c r="H262" s="6">
        <v>99338.650808259001</v>
      </c>
    </row>
    <row r="263" spans="3:8" x14ac:dyDescent="0.35">
      <c r="C263" s="7" t="s">
        <v>141</v>
      </c>
      <c r="D263" s="6">
        <v>1.327243321935432E-2</v>
      </c>
      <c r="E263" s="6">
        <v>0.41668348207100125</v>
      </c>
      <c r="F263" s="6">
        <v>1.0096593974970356</v>
      </c>
      <c r="G263" s="6">
        <v>8.6975524475524535E-2</v>
      </c>
      <c r="H263" s="6">
        <v>99052.935502608321</v>
      </c>
    </row>
    <row r="264" spans="3:8" x14ac:dyDescent="0.35">
      <c r="C264" s="7" t="s">
        <v>142</v>
      </c>
      <c r="D264" s="6">
        <v>1.4899518547794246E-2</v>
      </c>
      <c r="E264" s="6">
        <v>0.44186608830958901</v>
      </c>
      <c r="F264" s="6">
        <v>0.9873309221557065</v>
      </c>
      <c r="G264" s="6">
        <v>8.6975524475524507E-2</v>
      </c>
      <c r="H264" s="6">
        <v>98882.687622994723</v>
      </c>
    </row>
    <row r="265" spans="3:8" x14ac:dyDescent="0.35">
      <c r="C265" s="7" t="s">
        <v>143</v>
      </c>
      <c r="D265" s="6">
        <v>5.555280930544396E-3</v>
      </c>
      <c r="E265" s="6">
        <v>0.26848561862303799</v>
      </c>
      <c r="F265" s="6">
        <v>1.1220514662881831</v>
      </c>
      <c r="G265" s="6">
        <v>8.6975524475524452E-2</v>
      </c>
      <c r="H265" s="6">
        <v>99860.40932765037</v>
      </c>
    </row>
    <row r="266" spans="3:8" x14ac:dyDescent="0.35">
      <c r="C266" s="7" t="s">
        <v>144</v>
      </c>
      <c r="D266" s="6">
        <v>1.5105604649999259E-6</v>
      </c>
      <c r="E266" s="6">
        <v>4.4144550924852298E-3</v>
      </c>
      <c r="F266" s="6">
        <v>1.2099626359642708</v>
      </c>
      <c r="G266" s="6">
        <v>8.6975524475524507E-2</v>
      </c>
      <c r="H266" s="6">
        <v>100441.52060241891</v>
      </c>
    </row>
    <row r="267" spans="3:8" x14ac:dyDescent="0.35">
      <c r="C267" s="7" t="s">
        <v>145</v>
      </c>
      <c r="D267" s="6">
        <v>6.6193856380383157E-4</v>
      </c>
      <c r="E267" s="6">
        <v>-9.2441361850091164E-2</v>
      </c>
      <c r="F267" s="6">
        <v>1.1991854104512349</v>
      </c>
      <c r="G267" s="6">
        <v>8.6975524475524549E-2</v>
      </c>
      <c r="H267" s="6">
        <v>100372.41760871561</v>
      </c>
    </row>
    <row r="268" spans="3:8" x14ac:dyDescent="0.35">
      <c r="C268" s="7" t="s">
        <v>146</v>
      </c>
      <c r="D268" s="6">
        <v>3.8337757118849902E-4</v>
      </c>
      <c r="E268" s="6">
        <v>-7.034087987145253E-2</v>
      </c>
      <c r="F268" s="6">
        <v>1.2037202697298652</v>
      </c>
      <c r="G268" s="6">
        <v>8.6975524475524479E-2</v>
      </c>
      <c r="H268" s="6">
        <v>100401.56446260637</v>
      </c>
    </row>
    <row r="269" spans="3:8" x14ac:dyDescent="0.35">
      <c r="C269" s="7" t="s">
        <v>147</v>
      </c>
      <c r="D269" s="6">
        <v>2.1679772369101731E-3</v>
      </c>
      <c r="E269" s="6">
        <v>-0.1674191880181217</v>
      </c>
      <c r="F269" s="6">
        <v>1.1809264229056502</v>
      </c>
      <c r="G269" s="6">
        <v>9.0472027972027969E-2</v>
      </c>
      <c r="H269" s="6">
        <v>100224.43731851064</v>
      </c>
    </row>
    <row r="270" spans="3:8" x14ac:dyDescent="0.35">
      <c r="C270" s="7" t="s">
        <v>148</v>
      </c>
      <c r="D270" s="6">
        <v>9.7723482726096104E-3</v>
      </c>
      <c r="E270" s="6">
        <v>-0.35680800569360133</v>
      </c>
      <c r="F270" s="6">
        <v>1.0693856422562973</v>
      </c>
      <c r="G270" s="6">
        <v>9.0472027972027885E-2</v>
      </c>
      <c r="H270" s="6">
        <v>99462.444193903386</v>
      </c>
    </row>
    <row r="271" spans="3:8" x14ac:dyDescent="0.35">
      <c r="C271" s="7" t="s">
        <v>149</v>
      </c>
      <c r="D271" s="6">
        <v>4.9063388816407193E-3</v>
      </c>
      <c r="E271" s="6">
        <v>-0.25220399901737856</v>
      </c>
      <c r="F271" s="6">
        <v>1.1395788456951217</v>
      </c>
      <c r="G271" s="6">
        <v>9.0472027972028024E-2</v>
      </c>
      <c r="H271" s="6">
        <v>99950.040825207368</v>
      </c>
    </row>
    <row r="272" spans="3:8" x14ac:dyDescent="0.35">
      <c r="C272" s="7" t="s">
        <v>150</v>
      </c>
      <c r="D272" s="6">
        <v>1.1312512349616319E-2</v>
      </c>
      <c r="E272" s="6">
        <v>-0.38419512933042294</v>
      </c>
      <c r="F272" s="6">
        <v>1.048014179294116</v>
      </c>
      <c r="G272" s="6">
        <v>9.0472027972027996E-2</v>
      </c>
      <c r="H272" s="6">
        <v>99308.112634864956</v>
      </c>
    </row>
    <row r="273" spans="3:8" x14ac:dyDescent="0.35">
      <c r="C273" s="7" t="s">
        <v>151</v>
      </c>
      <c r="D273" s="6">
        <v>4.9744052240456235E-3</v>
      </c>
      <c r="E273" s="6">
        <v>-0.25395606941930426</v>
      </c>
      <c r="F273" s="6">
        <v>1.138568320573923</v>
      </c>
      <c r="G273" s="6">
        <v>9.0472027972027955E-2</v>
      </c>
      <c r="H273" s="6">
        <v>99943.220263100899</v>
      </c>
    </row>
    <row r="274" spans="3:8" x14ac:dyDescent="0.35">
      <c r="C274" s="7" t="s">
        <v>152</v>
      </c>
      <c r="D274" s="6">
        <v>1.6283189189836788E-3</v>
      </c>
      <c r="E274" s="6">
        <v>0.14505425611120371</v>
      </c>
      <c r="F274" s="6">
        <v>1.1892365113459955</v>
      </c>
      <c r="G274" s="6">
        <v>9.0472027972027969E-2</v>
      </c>
      <c r="H274" s="6">
        <v>100278.51357622698</v>
      </c>
    </row>
    <row r="275" spans="3:8" x14ac:dyDescent="0.35">
      <c r="C275" s="7" t="s">
        <v>153</v>
      </c>
      <c r="D275" s="6">
        <v>9.3628427285996109E-3</v>
      </c>
      <c r="E275" s="6">
        <v>0.34918004621389731</v>
      </c>
      <c r="F275" s="6">
        <v>1.0751352927682472</v>
      </c>
      <c r="G275" s="6">
        <v>9.0472027972027969E-2</v>
      </c>
      <c r="H275" s="6">
        <v>99503.47854211698</v>
      </c>
    </row>
    <row r="276" spans="3:8" x14ac:dyDescent="0.35">
      <c r="C276" s="7" t="s">
        <v>154</v>
      </c>
      <c r="D276" s="6">
        <v>2.1715184112219808E-2</v>
      </c>
      <c r="E276" s="6">
        <v>0.53511291183685405</v>
      </c>
      <c r="F276" s="6">
        <v>0.91367562565549876</v>
      </c>
      <c r="G276" s="6">
        <v>9.0472027972027982E-2</v>
      </c>
      <c r="H276" s="6">
        <v>98265.716843886737</v>
      </c>
    </row>
    <row r="277" spans="3:8" x14ac:dyDescent="0.35">
      <c r="C277" s="7" t="s">
        <v>155</v>
      </c>
      <c r="D277" s="6">
        <v>1.2208547709230781E-3</v>
      </c>
      <c r="E277" s="6">
        <v>-0.12557533562843304</v>
      </c>
      <c r="F277" s="6">
        <v>1.1955466967047867</v>
      </c>
      <c r="G277" s="6">
        <v>9.0472027972027941E-2</v>
      </c>
      <c r="H277" s="6">
        <v>100319.34336713125</v>
      </c>
    </row>
    <row r="278" spans="3:8" x14ac:dyDescent="0.35">
      <c r="C278" s="7" t="s">
        <v>156</v>
      </c>
      <c r="D278" s="6">
        <v>4.4107875044072757E-3</v>
      </c>
      <c r="E278" s="6">
        <v>-0.23906908018695436</v>
      </c>
      <c r="F278" s="6">
        <v>1.1469608824860449</v>
      </c>
      <c r="G278" s="6">
        <v>9.0472027972027955E-2</v>
      </c>
      <c r="H278" s="6">
        <v>99999.697363607309</v>
      </c>
    </row>
    <row r="279" spans="3:8" x14ac:dyDescent="0.35">
      <c r="C279" s="7" t="s">
        <v>157</v>
      </c>
      <c r="D279" s="6">
        <v>1.4438427307805552E-2</v>
      </c>
      <c r="E279" s="6">
        <v>-0.43472864840633013</v>
      </c>
      <c r="F279" s="6">
        <v>1.0058455866660951</v>
      </c>
      <c r="G279" s="6">
        <v>9.0472027972027955E-2</v>
      </c>
      <c r="H279" s="6">
        <v>98994.881508310908</v>
      </c>
    </row>
    <row r="280" spans="3:8" x14ac:dyDescent="0.35">
      <c r="C280" s="7" t="s">
        <v>158</v>
      </c>
      <c r="D280" s="6">
        <v>1.6484355275142144E-2</v>
      </c>
      <c r="E280" s="6">
        <v>-0.46499090837289514</v>
      </c>
      <c r="F280" s="6">
        <v>0.97910006154246698</v>
      </c>
      <c r="G280" s="6">
        <v>9.0472027972028024E-2</v>
      </c>
      <c r="H280" s="6">
        <v>98789.870069858822</v>
      </c>
    </row>
    <row r="281" spans="3:8" x14ac:dyDescent="0.35">
      <c r="C281" s="7" t="s">
        <v>159</v>
      </c>
      <c r="D281" s="6">
        <v>8.2434106986223159E-3</v>
      </c>
      <c r="E281" s="6">
        <v>-0.32738394076890265</v>
      </c>
      <c r="F281" s="6">
        <v>1.1030059120548812</v>
      </c>
      <c r="G281" s="6">
        <v>9.5134032634032639E-2</v>
      </c>
      <c r="H281" s="6">
        <v>99660.156484149382</v>
      </c>
    </row>
    <row r="282" spans="3:8" x14ac:dyDescent="0.35">
      <c r="C282" s="7" t="s">
        <v>160</v>
      </c>
      <c r="D282" s="6">
        <v>1.7613461921663756E-2</v>
      </c>
      <c r="E282" s="6">
        <v>-0.48069600710786919</v>
      </c>
      <c r="F282" s="6">
        <v>0.98180980874909007</v>
      </c>
      <c r="G282" s="6">
        <v>9.5134032634032709E-2</v>
      </c>
      <c r="H282" s="6">
        <v>98771.822387075939</v>
      </c>
    </row>
    <row r="283" spans="3:8" x14ac:dyDescent="0.35">
      <c r="C283" s="7" t="s">
        <v>161</v>
      </c>
      <c r="D283" s="6">
        <v>7.9293137168035216E-4</v>
      </c>
      <c r="E283" s="6">
        <v>-0.10117846514914265</v>
      </c>
      <c r="F283" s="6">
        <v>1.209071190281183</v>
      </c>
      <c r="G283" s="6">
        <v>9.5134032634032598E-2</v>
      </c>
      <c r="H283" s="6">
        <v>100366.50425836304</v>
      </c>
    </row>
    <row r="284" spans="3:8" x14ac:dyDescent="0.35">
      <c r="C284" s="7" t="s">
        <v>162</v>
      </c>
      <c r="D284" s="6">
        <v>2.8742439975019489E-3</v>
      </c>
      <c r="E284" s="6">
        <v>-0.19282326584930382</v>
      </c>
      <c r="F284" s="6">
        <v>1.1785316909035035</v>
      </c>
      <c r="G284" s="6">
        <v>9.5134032634032653E-2</v>
      </c>
      <c r="H284" s="6">
        <v>100169.18399530619</v>
      </c>
    </row>
    <row r="285" spans="3:8" x14ac:dyDescent="0.35">
      <c r="C285" s="7" t="s">
        <v>163</v>
      </c>
      <c r="D285" s="6">
        <v>2.6434978194711159E-4</v>
      </c>
      <c r="E285" s="6">
        <v>5.8405180617866835E-2</v>
      </c>
      <c r="F285" s="6">
        <v>1.216942632418043</v>
      </c>
      <c r="G285" s="6">
        <v>9.5134032634032598E-2</v>
      </c>
      <c r="H285" s="6">
        <v>100416.61679649843</v>
      </c>
    </row>
    <row r="286" spans="3:8" x14ac:dyDescent="0.35">
      <c r="C286" s="7" t="s">
        <v>164</v>
      </c>
      <c r="D286" s="6">
        <v>3.4433896087911011E-3</v>
      </c>
      <c r="E286" s="6">
        <v>0.21110946367687458</v>
      </c>
      <c r="F286" s="6">
        <v>1.170305380490166</v>
      </c>
      <c r="G286" s="6">
        <v>9.5134032634032625E-2</v>
      </c>
      <c r="H286" s="6">
        <v>100115.22575744036</v>
      </c>
    </row>
    <row r="287" spans="3:8" x14ac:dyDescent="0.35">
      <c r="C287" s="7" t="s">
        <v>165</v>
      </c>
      <c r="D287" s="6">
        <v>3.6742942222601105E-2</v>
      </c>
      <c r="E287" s="6">
        <v>0.70074384395126499</v>
      </c>
      <c r="F287" s="6">
        <v>0.77161176987238267</v>
      </c>
      <c r="G287" s="6">
        <v>9.5134032634032667E-2</v>
      </c>
      <c r="H287" s="6">
        <v>96958.238959823226</v>
      </c>
    </row>
    <row r="288" spans="3:8" x14ac:dyDescent="0.35">
      <c r="C288" s="7" t="s">
        <v>166</v>
      </c>
      <c r="D288" s="6">
        <v>5.3759154093308094E-2</v>
      </c>
      <c r="E288" s="6">
        <v>0.85475554148123589</v>
      </c>
      <c r="F288" s="6">
        <v>0.62039861203376434</v>
      </c>
      <c r="G288" s="6">
        <v>9.5134032634032639E-2</v>
      </c>
      <c r="H288" s="6">
        <v>95345.005387459867</v>
      </c>
    </row>
    <row r="289" spans="3:8" x14ac:dyDescent="0.35">
      <c r="C289" s="7" t="s">
        <v>167</v>
      </c>
      <c r="D289" s="6">
        <v>3.8346318479798793E-3</v>
      </c>
      <c r="E289" s="6">
        <v>0.22282141305260922</v>
      </c>
      <c r="F289" s="6">
        <v>1.1646812246502642</v>
      </c>
      <c r="G289" s="6">
        <v>9.5134032634032611E-2</v>
      </c>
      <c r="H289" s="6">
        <v>100078.13377010605</v>
      </c>
    </row>
    <row r="290" spans="3:8" x14ac:dyDescent="0.35">
      <c r="C290" s="7" t="s">
        <v>168</v>
      </c>
      <c r="D290" s="6">
        <v>1.5470643439788686E-4</v>
      </c>
      <c r="E290" s="6">
        <v>-4.467798770199307E-2</v>
      </c>
      <c r="F290" s="6">
        <v>1.2185813129187071</v>
      </c>
      <c r="G290" s="6">
        <v>9.5134032634032639E-2</v>
      </c>
      <c r="H290" s="6">
        <v>100427.01160884544</v>
      </c>
    </row>
    <row r="291" spans="3:8" x14ac:dyDescent="0.35">
      <c r="C291" s="7" t="s">
        <v>169</v>
      </c>
      <c r="D291" s="6">
        <v>2.7945348721419715E-3</v>
      </c>
      <c r="E291" s="6">
        <v>-0.19012358866328583</v>
      </c>
      <c r="F291" s="6">
        <v>1.1796880413815189</v>
      </c>
      <c r="G291" s="6">
        <v>9.5134032634032639E-2</v>
      </c>
      <c r="H291" s="6">
        <v>100176.74087330179</v>
      </c>
    </row>
    <row r="292" spans="3:8" x14ac:dyDescent="0.35">
      <c r="C292" s="7" t="s">
        <v>170</v>
      </c>
      <c r="D292" s="6">
        <v>2.1269448532949224E-6</v>
      </c>
      <c r="E292" s="6">
        <v>-5.2382504060547626E-3</v>
      </c>
      <c r="F292" s="6">
        <v>1.2208650874171962</v>
      </c>
      <c r="G292" s="6">
        <v>9.5134032634032625E-2</v>
      </c>
      <c r="H292" s="6">
        <v>100441.47701141902</v>
      </c>
    </row>
    <row r="293" spans="3:8" x14ac:dyDescent="0.35">
      <c r="C293" s="7" t="s">
        <v>171</v>
      </c>
      <c r="D293" s="6">
        <v>3.6316033987638551E-6</v>
      </c>
      <c r="E293" s="6">
        <v>-6.8447502811986912E-3</v>
      </c>
      <c r="F293" s="6">
        <v>1.2287594574515206</v>
      </c>
      <c r="G293" s="6">
        <v>0.10096153846153845</v>
      </c>
      <c r="H293" s="6">
        <v>100441.35632341111</v>
      </c>
    </row>
    <row r="294" spans="3:8" x14ac:dyDescent="0.35">
      <c r="C294" s="7" t="s">
        <v>172</v>
      </c>
      <c r="D294" s="6">
        <v>5.3752806757862807E-3</v>
      </c>
      <c r="E294" s="6">
        <v>-0.26396247333093897</v>
      </c>
      <c r="F294" s="6">
        <v>1.155056677319251</v>
      </c>
      <c r="G294" s="6">
        <v>0.10096153846153846</v>
      </c>
      <c r="H294" s="6">
        <v>99964.578591339246</v>
      </c>
    </row>
    <row r="295" spans="3:8" x14ac:dyDescent="0.35">
      <c r="C295" s="7" t="s">
        <v>173</v>
      </c>
      <c r="D295" s="6">
        <v>9.685220818208249E-3</v>
      </c>
      <c r="E295" s="6">
        <v>-0.35500048629388287</v>
      </c>
      <c r="F295" s="6">
        <v>1.0988957923028198</v>
      </c>
      <c r="G295" s="6">
        <v>0.10096153846153841</v>
      </c>
      <c r="H295" s="6">
        <v>99582.036199090973</v>
      </c>
    </row>
    <row r="296" spans="3:8" x14ac:dyDescent="0.35">
      <c r="C296" s="7" t="s">
        <v>174</v>
      </c>
      <c r="D296" s="6">
        <v>4.5824523548986563E-3</v>
      </c>
      <c r="E296" s="6">
        <v>0.24363393973803377</v>
      </c>
      <c r="F296" s="6">
        <v>1.1656717551240996</v>
      </c>
      <c r="G296" s="6">
        <v>0.10096153846153844</v>
      </c>
      <c r="H296" s="6">
        <v>100034.94858082688</v>
      </c>
    </row>
    <row r="297" spans="3:8" x14ac:dyDescent="0.35">
      <c r="C297" s="7" t="s">
        <v>175</v>
      </c>
      <c r="D297" s="6">
        <v>8.1834493650162123E-3</v>
      </c>
      <c r="E297" s="6">
        <v>0.32610084077167339</v>
      </c>
      <c r="F297" s="6">
        <v>1.1181720207701857</v>
      </c>
      <c r="G297" s="6">
        <v>0.10096153846153844</v>
      </c>
      <c r="H297" s="6">
        <v>99715.330682385451</v>
      </c>
    </row>
    <row r="298" spans="3:8" x14ac:dyDescent="0.35">
      <c r="C298" s="7" t="s">
        <v>176</v>
      </c>
      <c r="D298" s="6">
        <v>3.1653593072981497E-2</v>
      </c>
      <c r="E298" s="6">
        <v>0.64815628408078396</v>
      </c>
      <c r="F298" s="6">
        <v>0.84978951091586896</v>
      </c>
      <c r="G298" s="6">
        <v>0.10096153846153845</v>
      </c>
      <c r="H298" s="6">
        <v>97632.163718630254</v>
      </c>
    </row>
    <row r="299" spans="3:8" x14ac:dyDescent="0.35">
      <c r="C299" s="7" t="s">
        <v>177</v>
      </c>
      <c r="D299" s="6">
        <v>0.12466378826780555</v>
      </c>
      <c r="E299" s="6">
        <v>1.3443816268809505</v>
      </c>
      <c r="F299" s="6">
        <v>0.26947761046797286</v>
      </c>
      <c r="G299" s="6">
        <v>0.10096153846153849</v>
      </c>
      <c r="H299" s="6">
        <v>89376.749165862755</v>
      </c>
    </row>
    <row r="300" spans="3:8" x14ac:dyDescent="0.35">
      <c r="C300" s="7" t="s">
        <v>178</v>
      </c>
      <c r="D300" s="6">
        <v>8.724927165530702E-2</v>
      </c>
      <c r="E300" s="6">
        <v>1.1043617640824253</v>
      </c>
      <c r="F300" s="6">
        <v>0.43300552143066418</v>
      </c>
      <c r="G300" s="6">
        <v>0.10096153846153849</v>
      </c>
      <c r="H300" s="6">
        <v>92697.593125824365</v>
      </c>
    </row>
    <row r="301" spans="3:8" x14ac:dyDescent="0.35">
      <c r="C301" s="7" t="s">
        <v>179</v>
      </c>
      <c r="D301" s="6">
        <v>1.2762738720086285E-2</v>
      </c>
      <c r="E301" s="6">
        <v>0.40807743424161463</v>
      </c>
      <c r="F301" s="6">
        <v>1.0603485564248556</v>
      </c>
      <c r="G301" s="6">
        <v>0.10096153846153842</v>
      </c>
      <c r="H301" s="6">
        <v>99308.881347406714</v>
      </c>
    </row>
    <row r="302" spans="3:8" x14ac:dyDescent="0.35">
      <c r="C302" s="7" t="s">
        <v>180</v>
      </c>
      <c r="D302" s="6">
        <v>4.9031394059496454E-3</v>
      </c>
      <c r="E302" s="6">
        <v>0.25205059372229222</v>
      </c>
      <c r="F302" s="6">
        <v>1.1613673183587918</v>
      </c>
      <c r="G302" s="6">
        <v>0.10096153846153841</v>
      </c>
      <c r="H302" s="6">
        <v>100006.48498559858</v>
      </c>
    </row>
    <row r="303" spans="3:8" x14ac:dyDescent="0.35">
      <c r="C303" s="7" t="s">
        <v>181</v>
      </c>
      <c r="D303" s="6">
        <v>4.6432807029735072E-3</v>
      </c>
      <c r="E303" s="6">
        <v>-0.24525224900575618</v>
      </c>
      <c r="F303" s="6">
        <v>1.164854153784759</v>
      </c>
      <c r="G303" s="6">
        <v>0.10096153846153846</v>
      </c>
      <c r="H303" s="6">
        <v>100029.54956807493</v>
      </c>
    </row>
    <row r="304" spans="3:8" x14ac:dyDescent="0.35">
      <c r="C304" s="7" t="s">
        <v>182</v>
      </c>
      <c r="D304" s="6">
        <v>4.4318690188153986E-4</v>
      </c>
      <c r="E304" s="6">
        <v>-7.5628628007768262E-2</v>
      </c>
      <c r="F304" s="6">
        <v>1.2225692155623138</v>
      </c>
      <c r="G304" s="6">
        <v>0.10096153846153849</v>
      </c>
      <c r="H304" s="6">
        <v>100402.34220027932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1'!$B$10:$B$10" display="Intervals: Training" xr:uid="{0AF33C4B-67E3-47FA-9C9F-B3E0FB68A5DF}"/>
    <hyperlink ref="D4" location="'LinReg_Output1'!$B$10:$B$10" display="Inputs" xr:uid="{AF9F8D8B-7603-4878-9862-7B3DEE3B02CC}"/>
    <hyperlink ref="F4" location="'LinReg_Output1'!$B$46:$B$46" display="Regression Summary" xr:uid="{36E02CC3-ADD8-49D7-8110-B91DA605C8C4}"/>
    <hyperlink ref="H4" location="'LinReg_Output1'!$B$55:$B$55" display="Predictor Screening" xr:uid="{2655442C-9478-4469-8BCE-03EC65362D3B}"/>
    <hyperlink ref="J4" location="'LinReg_Output1'!$B$76:$B$76" display="Coefficients" xr:uid="{E425F360-4342-4CD4-87EE-B4DC286C3467}"/>
    <hyperlink ref="L4" location="'LinReg_Output1'!$B$94:$B$94" display="Variance-Covariance Matrix of Coefficients" xr:uid="{A41AC43B-ADEC-4487-B506-1B015FE70E11}"/>
    <hyperlink ref="B5" location="'LinReg_ResidInfluence1'!$B$10:$B$10" display="Residuals" xr:uid="{6307B29A-6300-4B3A-AB16-2888CAF557EB}"/>
    <hyperlink ref="D5" location="'LinReg_ResidInfluence1'!$B$158:$B$158" display="Influence Diagnostics" xr:uid="{146D32FB-5043-47DF-BA00-F3C9F782579E}"/>
    <hyperlink ref="F5" location="'LinReg_Stored1'!$B$10:$B$10" display="PMML Model" xr:uid="{EDC5382E-45B5-456F-9C10-2999C8487230}"/>
    <hyperlink ref="H5" location="'LinReg_TrainingScore1'!$B$10:$B$10" display="Training: Prediction Summary" xr:uid="{CE35DABE-D7CE-48E7-A59B-A01F4B3F6A44}"/>
    <hyperlink ref="J5" location="'LinReg_TrainingScore1'!$B$19:$B$19" display="Training: Prediction Details" xr:uid="{83C60981-FADF-4E35-A7C8-DE69CD2D5B34}"/>
  </hyperlinks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9AB4-8284-43C1-B24C-6EB28097D824}">
  <dimension ref="B1:S156"/>
  <sheetViews>
    <sheetView showGridLines="0" workbookViewId="0"/>
  </sheetViews>
  <sheetFormatPr defaultRowHeight="14.5" x14ac:dyDescent="0.35"/>
  <cols>
    <col min="3" max="3" width="10.90625" customWidth="1"/>
    <col min="4" max="4" width="22.1796875" customWidth="1"/>
    <col min="5" max="5" width="22.26953125" customWidth="1"/>
    <col min="6" max="6" width="21.36328125" customWidth="1"/>
    <col min="7" max="7" width="21.453125" customWidth="1"/>
    <col min="16" max="16" width="15.26953125" bestFit="1" customWidth="1"/>
  </cols>
  <sheetData>
    <row r="1" spans="2:19" ht="18.5" x14ac:dyDescent="0.45">
      <c r="B1" s="4" t="s">
        <v>234</v>
      </c>
      <c r="N1" t="s">
        <v>312</v>
      </c>
    </row>
    <row r="3" spans="2:19" ht="15.5" x14ac:dyDescent="0.35">
      <c r="B3" s="16" t="s">
        <v>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7</v>
      </c>
      <c r="Q3" s="17"/>
      <c r="R3" s="17"/>
      <c r="S3" s="18"/>
    </row>
    <row r="4" spans="2:19" x14ac:dyDescent="0.35">
      <c r="B4" s="28" t="s">
        <v>211</v>
      </c>
      <c r="C4" s="24"/>
      <c r="D4" s="28" t="s">
        <v>12</v>
      </c>
      <c r="E4" s="24"/>
      <c r="F4" s="28" t="s">
        <v>213</v>
      </c>
      <c r="G4" s="24"/>
      <c r="H4" s="28" t="s">
        <v>214</v>
      </c>
      <c r="I4" s="24"/>
      <c r="J4" s="28" t="s">
        <v>215</v>
      </c>
      <c r="K4" s="24"/>
      <c r="L4" s="28" t="s">
        <v>216</v>
      </c>
      <c r="M4" s="24"/>
      <c r="P4" s="10" t="s">
        <v>8</v>
      </c>
      <c r="Q4" s="10" t="s">
        <v>9</v>
      </c>
      <c r="R4" s="10" t="s">
        <v>10</v>
      </c>
      <c r="S4" s="10" t="s">
        <v>11</v>
      </c>
    </row>
    <row r="5" spans="2:19" x14ac:dyDescent="0.35">
      <c r="B5" s="28" t="s">
        <v>217</v>
      </c>
      <c r="C5" s="24"/>
      <c r="D5" s="28" t="s">
        <v>218</v>
      </c>
      <c r="E5" s="24"/>
      <c r="F5" s="28" t="s">
        <v>185</v>
      </c>
      <c r="G5" s="24"/>
      <c r="H5" s="28" t="s">
        <v>219</v>
      </c>
      <c r="I5" s="24"/>
      <c r="J5" s="28" t="s">
        <v>220</v>
      </c>
      <c r="K5" s="24"/>
      <c r="L5" s="22"/>
      <c r="M5" s="24"/>
      <c r="P5" s="8">
        <v>3</v>
      </c>
      <c r="Q5" s="8">
        <v>4</v>
      </c>
      <c r="R5" s="8">
        <v>8</v>
      </c>
      <c r="S5" s="8">
        <v>15</v>
      </c>
    </row>
    <row r="10" spans="2:19" ht="18.5" x14ac:dyDescent="0.45">
      <c r="B10" s="5" t="s">
        <v>211</v>
      </c>
    </row>
    <row r="12" spans="2:19" x14ac:dyDescent="0.35">
      <c r="C12" s="7" t="s">
        <v>38</v>
      </c>
      <c r="D12" s="3" t="s">
        <v>235</v>
      </c>
      <c r="E12" s="3" t="s">
        <v>236</v>
      </c>
      <c r="F12" s="3" t="s">
        <v>237</v>
      </c>
      <c r="G12" s="3" t="s">
        <v>238</v>
      </c>
    </row>
    <row r="13" spans="2:19" x14ac:dyDescent="0.35">
      <c r="C13" s="7" t="s">
        <v>39</v>
      </c>
      <c r="D13" s="6">
        <v>675.41284457173344</v>
      </c>
      <c r="E13" s="6">
        <v>1072.3115144026265</v>
      </c>
      <c r="F13" s="6">
        <v>218.53566243452178</v>
      </c>
      <c r="G13" s="6">
        <v>1529.1886965398382</v>
      </c>
    </row>
    <row r="14" spans="2:19" x14ac:dyDescent="0.35">
      <c r="C14" s="7" t="s">
        <v>40</v>
      </c>
      <c r="D14" s="6">
        <v>595.41284457173288</v>
      </c>
      <c r="E14" s="6">
        <v>992.31151440262602</v>
      </c>
      <c r="F14" s="6">
        <v>138.53566243452121</v>
      </c>
      <c r="G14" s="6">
        <v>1449.1886965398376</v>
      </c>
    </row>
    <row r="15" spans="2:19" x14ac:dyDescent="0.35">
      <c r="C15" s="7" t="s">
        <v>41</v>
      </c>
      <c r="D15" s="6">
        <v>1016.2461779050662</v>
      </c>
      <c r="E15" s="6">
        <v>1413.1448477359595</v>
      </c>
      <c r="F15" s="6">
        <v>559.36899576785447</v>
      </c>
      <c r="G15" s="6">
        <v>1870.0220298731715</v>
      </c>
    </row>
    <row r="16" spans="2:19" x14ac:dyDescent="0.35">
      <c r="C16" s="7" t="s">
        <v>42</v>
      </c>
      <c r="D16" s="6">
        <v>981.24617790506602</v>
      </c>
      <c r="E16" s="6">
        <v>1378.1448477359593</v>
      </c>
      <c r="F16" s="6">
        <v>524.36899576785424</v>
      </c>
      <c r="G16" s="6">
        <v>1835.022029873171</v>
      </c>
    </row>
    <row r="17" spans="3:7" x14ac:dyDescent="0.35">
      <c r="C17" s="7" t="s">
        <v>43</v>
      </c>
      <c r="D17" s="6">
        <v>1037.9128445717331</v>
      </c>
      <c r="E17" s="6">
        <v>1434.8115144026262</v>
      </c>
      <c r="F17" s="6">
        <v>581.03566243452144</v>
      </c>
      <c r="G17" s="6">
        <v>1891.688696539838</v>
      </c>
    </row>
    <row r="18" spans="3:7" x14ac:dyDescent="0.35">
      <c r="C18" s="7" t="s">
        <v>44</v>
      </c>
      <c r="D18" s="6">
        <v>1516.2461779050661</v>
      </c>
      <c r="E18" s="6">
        <v>1913.1448477359593</v>
      </c>
      <c r="F18" s="6">
        <v>1059.3689957678544</v>
      </c>
      <c r="G18" s="6">
        <v>2370.022029873171</v>
      </c>
    </row>
    <row r="19" spans="3:7" x14ac:dyDescent="0.35">
      <c r="C19" s="7" t="s">
        <v>45</v>
      </c>
      <c r="D19" s="6">
        <v>1992.0795112384001</v>
      </c>
      <c r="E19" s="6">
        <v>2388.9781810692934</v>
      </c>
      <c r="F19" s="6">
        <v>1535.2023291011883</v>
      </c>
      <c r="G19" s="6">
        <v>2845.855363206505</v>
      </c>
    </row>
    <row r="20" spans="3:7" x14ac:dyDescent="0.35">
      <c r="C20" s="7" t="s">
        <v>46</v>
      </c>
      <c r="D20" s="6">
        <v>1987.9128445717331</v>
      </c>
      <c r="E20" s="6">
        <v>2384.8115144026265</v>
      </c>
      <c r="F20" s="6">
        <v>1531.0356624345213</v>
      </c>
      <c r="G20" s="6">
        <v>2841.688696539838</v>
      </c>
    </row>
    <row r="21" spans="3:7" x14ac:dyDescent="0.35">
      <c r="C21" s="7" t="s">
        <v>47</v>
      </c>
      <c r="D21" s="6">
        <v>1405.412844571734</v>
      </c>
      <c r="E21" s="6">
        <v>1802.3115144026272</v>
      </c>
      <c r="F21" s="6">
        <v>948.53566243452212</v>
      </c>
      <c r="G21" s="6">
        <v>2259.1886965398389</v>
      </c>
    </row>
    <row r="22" spans="3:7" x14ac:dyDescent="0.35">
      <c r="C22" s="7" t="s">
        <v>48</v>
      </c>
      <c r="D22" s="6">
        <v>973.74617790506625</v>
      </c>
      <c r="E22" s="6">
        <v>1370.6448477359595</v>
      </c>
      <c r="F22" s="6">
        <v>516.86899576785447</v>
      </c>
      <c r="G22" s="6">
        <v>1827.5220298731715</v>
      </c>
    </row>
    <row r="23" spans="3:7" x14ac:dyDescent="0.35">
      <c r="C23" s="7" t="s">
        <v>49</v>
      </c>
      <c r="D23" s="6">
        <v>568.74617790506613</v>
      </c>
      <c r="E23" s="6">
        <v>965.64484773595927</v>
      </c>
      <c r="F23" s="6">
        <v>111.86899576785447</v>
      </c>
      <c r="G23" s="6">
        <v>1422.522029873171</v>
      </c>
    </row>
    <row r="24" spans="3:7" x14ac:dyDescent="0.35">
      <c r="C24" s="7" t="s">
        <v>50</v>
      </c>
      <c r="D24" s="6">
        <v>917.07951123839985</v>
      </c>
      <c r="E24" s="6">
        <v>1313.978181069293</v>
      </c>
      <c r="F24" s="6">
        <v>460.20232910118796</v>
      </c>
      <c r="G24" s="6">
        <v>1770.855363206505</v>
      </c>
    </row>
    <row r="25" spans="3:7" x14ac:dyDescent="0.35">
      <c r="C25" s="7" t="s">
        <v>51</v>
      </c>
      <c r="D25" s="6">
        <v>1064.1593664356628</v>
      </c>
      <c r="E25" s="6">
        <v>1449.4332909069954</v>
      </c>
      <c r="F25" s="6">
        <v>603.20646901669022</v>
      </c>
      <c r="G25" s="6">
        <v>1910.3861883259679</v>
      </c>
    </row>
    <row r="26" spans="3:7" x14ac:dyDescent="0.35">
      <c r="C26" s="7" t="s">
        <v>52</v>
      </c>
      <c r="D26" s="6">
        <v>984.15936643566238</v>
      </c>
      <c r="E26" s="6">
        <v>1369.4332909069949</v>
      </c>
      <c r="F26" s="6">
        <v>523.20646901668977</v>
      </c>
      <c r="G26" s="6">
        <v>1830.3861883259674</v>
      </c>
    </row>
    <row r="27" spans="3:7" x14ac:dyDescent="0.35">
      <c r="C27" s="7" t="s">
        <v>53</v>
      </c>
      <c r="D27" s="6">
        <v>1404.9926997689956</v>
      </c>
      <c r="E27" s="6">
        <v>1790.2666242403282</v>
      </c>
      <c r="F27" s="6">
        <v>944.03980235002302</v>
      </c>
      <c r="G27" s="6">
        <v>2251.2195216593009</v>
      </c>
    </row>
    <row r="28" spans="3:7" x14ac:dyDescent="0.35">
      <c r="C28" s="7" t="s">
        <v>54</v>
      </c>
      <c r="D28" s="6">
        <v>1369.9926997689954</v>
      </c>
      <c r="E28" s="6">
        <v>1755.2666242403279</v>
      </c>
      <c r="F28" s="6">
        <v>909.0398023500228</v>
      </c>
      <c r="G28" s="6">
        <v>2216.2195216593004</v>
      </c>
    </row>
    <row r="29" spans="3:7" x14ac:dyDescent="0.35">
      <c r="C29" s="7" t="s">
        <v>55</v>
      </c>
      <c r="D29" s="6">
        <v>1426.6593664356626</v>
      </c>
      <c r="E29" s="6">
        <v>1811.9332909069951</v>
      </c>
      <c r="F29" s="6">
        <v>965.70646901668999</v>
      </c>
      <c r="G29" s="6">
        <v>2272.8861883259679</v>
      </c>
    </row>
    <row r="30" spans="3:7" x14ac:dyDescent="0.35">
      <c r="C30" s="7" t="s">
        <v>56</v>
      </c>
      <c r="D30" s="6">
        <v>1904.9926997689952</v>
      </c>
      <c r="E30" s="6">
        <v>2290.2666242403275</v>
      </c>
      <c r="F30" s="6">
        <v>1444.0398023500225</v>
      </c>
      <c r="G30" s="6">
        <v>2751.2195216593004</v>
      </c>
    </row>
    <row r="31" spans="3:7" x14ac:dyDescent="0.35">
      <c r="C31" s="7" t="s">
        <v>57</v>
      </c>
      <c r="D31" s="6">
        <v>2380.8260331023293</v>
      </c>
      <c r="E31" s="6">
        <v>2766.0999575736623</v>
      </c>
      <c r="F31" s="6">
        <v>1919.8731356833568</v>
      </c>
      <c r="G31" s="6">
        <v>3227.0528549926348</v>
      </c>
    </row>
    <row r="32" spans="3:7" x14ac:dyDescent="0.35">
      <c r="C32" s="7" t="s">
        <v>58</v>
      </c>
      <c r="D32" s="6">
        <v>2376.6593664356619</v>
      </c>
      <c r="E32" s="6">
        <v>2761.9332909069949</v>
      </c>
      <c r="F32" s="6">
        <v>1915.7064690166894</v>
      </c>
      <c r="G32" s="6">
        <v>3222.8861883259674</v>
      </c>
    </row>
    <row r="33" spans="3:7" x14ac:dyDescent="0.35">
      <c r="C33" s="7" t="s">
        <v>59</v>
      </c>
      <c r="D33" s="6">
        <v>1794.1593664356635</v>
      </c>
      <c r="E33" s="6">
        <v>2179.4332909069958</v>
      </c>
      <c r="F33" s="6">
        <v>1333.2064690166908</v>
      </c>
      <c r="G33" s="6">
        <v>2640.3861883259688</v>
      </c>
    </row>
    <row r="34" spans="3:7" x14ac:dyDescent="0.35">
      <c r="C34" s="7" t="s">
        <v>60</v>
      </c>
      <c r="D34" s="6">
        <v>1362.4926997689956</v>
      </c>
      <c r="E34" s="6">
        <v>1747.7666242403282</v>
      </c>
      <c r="F34" s="6">
        <v>901.53980235002302</v>
      </c>
      <c r="G34" s="6">
        <v>2208.7195216593009</v>
      </c>
    </row>
    <row r="35" spans="3:7" x14ac:dyDescent="0.35">
      <c r="C35" s="7" t="s">
        <v>61</v>
      </c>
      <c r="D35" s="6">
        <v>957.49269976899564</v>
      </c>
      <c r="E35" s="6">
        <v>1342.7666242403282</v>
      </c>
      <c r="F35" s="6">
        <v>496.53980235002302</v>
      </c>
      <c r="G35" s="6">
        <v>1803.7195216593009</v>
      </c>
    </row>
    <row r="36" spans="3:7" x14ac:dyDescent="0.35">
      <c r="C36" s="7" t="s">
        <v>62</v>
      </c>
      <c r="D36" s="6">
        <v>1305.8260331023291</v>
      </c>
      <c r="E36" s="6">
        <v>1691.0999575736616</v>
      </c>
      <c r="F36" s="6">
        <v>844.87313568335651</v>
      </c>
      <c r="G36" s="6">
        <v>2152.0528549926344</v>
      </c>
    </row>
    <row r="37" spans="3:7" x14ac:dyDescent="0.35">
      <c r="C37" s="7" t="s">
        <v>63</v>
      </c>
      <c r="D37" s="6">
        <v>1451.8728515205662</v>
      </c>
      <c r="E37" s="6">
        <v>1827.5881041903904</v>
      </c>
      <c r="F37" s="6">
        <v>987.53327363257415</v>
      </c>
      <c r="G37" s="6">
        <v>2291.9276820783825</v>
      </c>
    </row>
    <row r="38" spans="3:7" x14ac:dyDescent="0.35">
      <c r="C38" s="7" t="s">
        <v>64</v>
      </c>
      <c r="D38" s="6">
        <v>1371.8728515205655</v>
      </c>
      <c r="E38" s="6">
        <v>1747.5881041903897</v>
      </c>
      <c r="F38" s="6">
        <v>907.53327363257347</v>
      </c>
      <c r="G38" s="6">
        <v>2211.9276820783816</v>
      </c>
    </row>
    <row r="39" spans="3:7" x14ac:dyDescent="0.35">
      <c r="C39" s="7" t="s">
        <v>65</v>
      </c>
      <c r="D39" s="6">
        <v>1792.706184853899</v>
      </c>
      <c r="E39" s="6">
        <v>2168.4214375237229</v>
      </c>
      <c r="F39" s="6">
        <v>1328.3666069659071</v>
      </c>
      <c r="G39" s="6">
        <v>2632.7610154117151</v>
      </c>
    </row>
    <row r="40" spans="3:7" x14ac:dyDescent="0.35">
      <c r="C40" s="7" t="s">
        <v>66</v>
      </c>
      <c r="D40" s="6">
        <v>1757.7061848538988</v>
      </c>
      <c r="E40" s="6">
        <v>2133.4214375237229</v>
      </c>
      <c r="F40" s="6">
        <v>1293.3666069659066</v>
      </c>
      <c r="G40" s="6">
        <v>2597.7610154117151</v>
      </c>
    </row>
    <row r="41" spans="3:7" x14ac:dyDescent="0.35">
      <c r="C41" s="7" t="s">
        <v>67</v>
      </c>
      <c r="D41" s="6">
        <v>1814.372851520566</v>
      </c>
      <c r="E41" s="6">
        <v>2190.0881041903899</v>
      </c>
      <c r="F41" s="6">
        <v>1350.033273632574</v>
      </c>
      <c r="G41" s="6">
        <v>2654.4276820783821</v>
      </c>
    </row>
    <row r="42" spans="3:7" x14ac:dyDescent="0.35">
      <c r="C42" s="7" t="s">
        <v>68</v>
      </c>
      <c r="D42" s="6">
        <v>2292.7061848538988</v>
      </c>
      <c r="E42" s="6">
        <v>2668.4214375237225</v>
      </c>
      <c r="F42" s="6">
        <v>1828.3666069659066</v>
      </c>
      <c r="G42" s="6">
        <v>3132.7610154117147</v>
      </c>
    </row>
    <row r="43" spans="3:7" x14ac:dyDescent="0.35">
      <c r="C43" s="7" t="s">
        <v>69</v>
      </c>
      <c r="D43" s="6">
        <v>2768.5395181872327</v>
      </c>
      <c r="E43" s="6">
        <v>3144.2547708570573</v>
      </c>
      <c r="F43" s="6">
        <v>2304.199940299241</v>
      </c>
      <c r="G43" s="6">
        <v>3608.594348745049</v>
      </c>
    </row>
    <row r="44" spans="3:7" x14ac:dyDescent="0.35">
      <c r="C44" s="7" t="s">
        <v>70</v>
      </c>
      <c r="D44" s="6">
        <v>2764.3728515205657</v>
      </c>
      <c r="E44" s="6">
        <v>3140.0881041903895</v>
      </c>
      <c r="F44" s="6">
        <v>2300.0332736325736</v>
      </c>
      <c r="G44" s="6">
        <v>3604.4276820783816</v>
      </c>
    </row>
    <row r="45" spans="3:7" x14ac:dyDescent="0.35">
      <c r="C45" s="7" t="s">
        <v>71</v>
      </c>
      <c r="D45" s="6">
        <v>2181.8728515205671</v>
      </c>
      <c r="E45" s="6">
        <v>2557.5881041903908</v>
      </c>
      <c r="F45" s="6">
        <v>1717.5332736325749</v>
      </c>
      <c r="G45" s="6">
        <v>3021.927682078383</v>
      </c>
    </row>
    <row r="46" spans="3:7" x14ac:dyDescent="0.35">
      <c r="C46" s="7" t="s">
        <v>72</v>
      </c>
      <c r="D46" s="6">
        <v>1750.206184853899</v>
      </c>
      <c r="E46" s="6">
        <v>2125.9214375237234</v>
      </c>
      <c r="F46" s="6">
        <v>1285.8666069659071</v>
      </c>
      <c r="G46" s="6">
        <v>2590.2610154117151</v>
      </c>
    </row>
    <row r="47" spans="3:7" x14ac:dyDescent="0.35">
      <c r="C47" s="7" t="s">
        <v>73</v>
      </c>
      <c r="D47" s="6">
        <v>1345.2061848538988</v>
      </c>
      <c r="E47" s="6">
        <v>1720.9214375237229</v>
      </c>
      <c r="F47" s="6">
        <v>880.86660696590673</v>
      </c>
      <c r="G47" s="6">
        <v>2185.2610154117151</v>
      </c>
    </row>
    <row r="48" spans="3:7" x14ac:dyDescent="0.35">
      <c r="C48" s="7" t="s">
        <v>74</v>
      </c>
      <c r="D48" s="6">
        <v>1693.5395181872325</v>
      </c>
      <c r="E48" s="6">
        <v>2069.2547708570569</v>
      </c>
      <c r="F48" s="6">
        <v>1229.1999402992406</v>
      </c>
      <c r="G48" s="6">
        <v>2533.5943487450486</v>
      </c>
    </row>
    <row r="49" spans="3:7" x14ac:dyDescent="0.35">
      <c r="C49" s="7" t="s">
        <v>75</v>
      </c>
      <c r="D49" s="6">
        <v>1838.4728677592811</v>
      </c>
      <c r="E49" s="6">
        <v>2206.8563863199734</v>
      </c>
      <c r="F49" s="6">
        <v>1371.5138690651211</v>
      </c>
      <c r="G49" s="6">
        <v>2673.8153850141334</v>
      </c>
    </row>
    <row r="50" spans="3:7" x14ac:dyDescent="0.35">
      <c r="C50" s="7" t="s">
        <v>76</v>
      </c>
      <c r="D50" s="6">
        <v>1758.4728677592809</v>
      </c>
      <c r="E50" s="6">
        <v>2126.8563863199729</v>
      </c>
      <c r="F50" s="6">
        <v>1291.5138690651206</v>
      </c>
      <c r="G50" s="6">
        <v>2593.815385014133</v>
      </c>
    </row>
    <row r="51" spans="3:7" x14ac:dyDescent="0.35">
      <c r="C51" s="7" t="s">
        <v>77</v>
      </c>
      <c r="D51" s="6">
        <v>2179.3062010926142</v>
      </c>
      <c r="E51" s="6">
        <v>2547.6897196533064</v>
      </c>
      <c r="F51" s="6">
        <v>1712.3472023984541</v>
      </c>
      <c r="G51" s="6">
        <v>3014.6487183474665</v>
      </c>
    </row>
    <row r="52" spans="3:7" x14ac:dyDescent="0.35">
      <c r="C52" s="7" t="s">
        <v>78</v>
      </c>
      <c r="D52" s="6">
        <v>2144.3062010926137</v>
      </c>
      <c r="E52" s="6">
        <v>2512.6897196533059</v>
      </c>
      <c r="F52" s="6">
        <v>1677.3472023984536</v>
      </c>
      <c r="G52" s="6">
        <v>2979.648718347466</v>
      </c>
    </row>
    <row r="53" spans="3:7" x14ac:dyDescent="0.35">
      <c r="C53" s="7" t="s">
        <v>79</v>
      </c>
      <c r="D53" s="6">
        <v>2200.9728677592807</v>
      </c>
      <c r="E53" s="6">
        <v>2569.3563863199729</v>
      </c>
      <c r="F53" s="6">
        <v>1734.0138690651206</v>
      </c>
      <c r="G53" s="6">
        <v>3036.315385014133</v>
      </c>
    </row>
    <row r="54" spans="3:7" x14ac:dyDescent="0.35">
      <c r="C54" s="7" t="s">
        <v>80</v>
      </c>
      <c r="D54" s="6">
        <v>2679.3062010926137</v>
      </c>
      <c r="E54" s="6">
        <v>3047.6897196533059</v>
      </c>
      <c r="F54" s="6">
        <v>2212.3472023984536</v>
      </c>
      <c r="G54" s="6">
        <v>3514.648718347466</v>
      </c>
    </row>
    <row r="55" spans="3:7" x14ac:dyDescent="0.35">
      <c r="C55" s="7" t="s">
        <v>81</v>
      </c>
      <c r="D55" s="6">
        <v>3155.1395344259481</v>
      </c>
      <c r="E55" s="6">
        <v>3523.5230529866403</v>
      </c>
      <c r="F55" s="6">
        <v>2688.180535731788</v>
      </c>
      <c r="G55" s="6">
        <v>3990.4820516808004</v>
      </c>
    </row>
    <row r="56" spans="3:7" x14ac:dyDescent="0.35">
      <c r="C56" s="7" t="s">
        <v>82</v>
      </c>
      <c r="D56" s="6">
        <v>3150.9728677592807</v>
      </c>
      <c r="E56" s="6">
        <v>3519.3563863199729</v>
      </c>
      <c r="F56" s="6">
        <v>2684.0138690651206</v>
      </c>
      <c r="G56" s="6">
        <v>3986.315385014133</v>
      </c>
    </row>
    <row r="57" spans="3:7" x14ac:dyDescent="0.35">
      <c r="C57" s="7" t="s">
        <v>83</v>
      </c>
      <c r="D57" s="6">
        <v>2568.4728677592816</v>
      </c>
      <c r="E57" s="6">
        <v>2936.8563863199738</v>
      </c>
      <c r="F57" s="6">
        <v>2101.5138690651215</v>
      </c>
      <c r="G57" s="6">
        <v>3403.8153850141339</v>
      </c>
    </row>
    <row r="58" spans="3:7" x14ac:dyDescent="0.35">
      <c r="C58" s="7" t="s">
        <v>84</v>
      </c>
      <c r="D58" s="6">
        <v>2136.8062010926142</v>
      </c>
      <c r="E58" s="6">
        <v>2505.1897196533064</v>
      </c>
      <c r="F58" s="6">
        <v>1669.8472023984541</v>
      </c>
      <c r="G58" s="6">
        <v>2972.1487183474665</v>
      </c>
    </row>
    <row r="59" spans="3:7" x14ac:dyDescent="0.35">
      <c r="C59" s="7" t="s">
        <v>85</v>
      </c>
      <c r="D59" s="6">
        <v>1731.8062010926144</v>
      </c>
      <c r="E59" s="6">
        <v>2100.1897196533064</v>
      </c>
      <c r="F59" s="6">
        <v>1264.8472023984541</v>
      </c>
      <c r="G59" s="6">
        <v>2567.1487183474665</v>
      </c>
    </row>
    <row r="60" spans="3:7" x14ac:dyDescent="0.35">
      <c r="C60" s="7" t="s">
        <v>86</v>
      </c>
      <c r="D60" s="6">
        <v>2080.1395344259477</v>
      </c>
      <c r="E60" s="6">
        <v>2448.5230529866399</v>
      </c>
      <c r="F60" s="6">
        <v>1613.1805357317876</v>
      </c>
      <c r="G60" s="6">
        <v>2915.4820516807999</v>
      </c>
    </row>
    <row r="61" spans="3:7" x14ac:dyDescent="0.35">
      <c r="C61" s="7" t="s">
        <v>87</v>
      </c>
      <c r="D61" s="6">
        <v>2223.892011178581</v>
      </c>
      <c r="E61" s="6">
        <v>2587.3055412689719</v>
      </c>
      <c r="F61" s="6">
        <v>1755.146584370159</v>
      </c>
      <c r="G61" s="6">
        <v>3056.0509680773939</v>
      </c>
    </row>
    <row r="62" spans="3:7" x14ac:dyDescent="0.35">
      <c r="C62" s="7" t="s">
        <v>88</v>
      </c>
      <c r="D62" s="6">
        <v>2143.8920111785801</v>
      </c>
      <c r="E62" s="6">
        <v>2507.305541268971</v>
      </c>
      <c r="F62" s="6">
        <v>1675.1465843701581</v>
      </c>
      <c r="G62" s="6">
        <v>2976.050968077393</v>
      </c>
    </row>
    <row r="63" spans="3:7" x14ac:dyDescent="0.35">
      <c r="C63" s="7" t="s">
        <v>89</v>
      </c>
      <c r="D63" s="6">
        <v>2564.7253445119136</v>
      </c>
      <c r="E63" s="6">
        <v>2928.1388746023044</v>
      </c>
      <c r="F63" s="6">
        <v>2095.9799177034915</v>
      </c>
      <c r="G63" s="6">
        <v>3396.8843014107265</v>
      </c>
    </row>
    <row r="64" spans="3:7" x14ac:dyDescent="0.35">
      <c r="C64" s="7" t="s">
        <v>90</v>
      </c>
      <c r="D64" s="6">
        <v>2529.7253445119136</v>
      </c>
      <c r="E64" s="6">
        <v>2893.1388746023044</v>
      </c>
      <c r="F64" s="6">
        <v>2060.9799177034915</v>
      </c>
      <c r="G64" s="6">
        <v>3361.8843014107265</v>
      </c>
    </row>
    <row r="65" spans="3:7" x14ac:dyDescent="0.35">
      <c r="C65" s="7" t="s">
        <v>91</v>
      </c>
      <c r="D65" s="6">
        <v>2586.3920111785806</v>
      </c>
      <c r="E65" s="6">
        <v>2949.8055412689714</v>
      </c>
      <c r="F65" s="6">
        <v>2117.6465843701585</v>
      </c>
      <c r="G65" s="6">
        <v>3418.5509680773935</v>
      </c>
    </row>
    <row r="66" spans="3:7" x14ac:dyDescent="0.35">
      <c r="C66" s="7" t="s">
        <v>92</v>
      </c>
      <c r="D66" s="6">
        <v>3064.7253445119136</v>
      </c>
      <c r="E66" s="6">
        <v>3428.1388746023044</v>
      </c>
      <c r="F66" s="6">
        <v>2595.9799177034915</v>
      </c>
      <c r="G66" s="6">
        <v>3896.8843014107265</v>
      </c>
    </row>
    <row r="67" spans="3:7" x14ac:dyDescent="0.35">
      <c r="C67" s="7" t="s">
        <v>93</v>
      </c>
      <c r="D67" s="6">
        <v>3540.5586778452475</v>
      </c>
      <c r="E67" s="6">
        <v>3903.9722079356384</v>
      </c>
      <c r="F67" s="6">
        <v>3071.8132510368255</v>
      </c>
      <c r="G67" s="6">
        <v>4372.71763474406</v>
      </c>
    </row>
    <row r="68" spans="3:7" x14ac:dyDescent="0.35">
      <c r="C68" s="7" t="s">
        <v>94</v>
      </c>
      <c r="D68" s="6">
        <v>3536.3920111785806</v>
      </c>
      <c r="E68" s="6">
        <v>3899.8055412689714</v>
      </c>
      <c r="F68" s="6">
        <v>3067.6465843701585</v>
      </c>
      <c r="G68" s="6">
        <v>4368.550968077393</v>
      </c>
    </row>
    <row r="69" spans="3:7" x14ac:dyDescent="0.35">
      <c r="C69" s="7" t="s">
        <v>95</v>
      </c>
      <c r="D69" s="6">
        <v>2953.8920111785819</v>
      </c>
      <c r="E69" s="6">
        <v>3317.3055412689728</v>
      </c>
      <c r="F69" s="6">
        <v>2485.1465843701599</v>
      </c>
      <c r="G69" s="6">
        <v>3786.0509680773948</v>
      </c>
    </row>
    <row r="70" spans="3:7" x14ac:dyDescent="0.35">
      <c r="C70" s="7" t="s">
        <v>96</v>
      </c>
      <c r="D70" s="6">
        <v>2522.225344511914</v>
      </c>
      <c r="E70" s="6">
        <v>2885.6388746023049</v>
      </c>
      <c r="F70" s="6">
        <v>2053.479917703492</v>
      </c>
      <c r="G70" s="6">
        <v>3354.3843014107269</v>
      </c>
    </row>
    <row r="71" spans="3:7" x14ac:dyDescent="0.35">
      <c r="C71" s="7" t="s">
        <v>97</v>
      </c>
      <c r="D71" s="6">
        <v>2117.2253445119136</v>
      </c>
      <c r="E71" s="6">
        <v>2480.6388746023044</v>
      </c>
      <c r="F71" s="6">
        <v>1648.4799177034915</v>
      </c>
      <c r="G71" s="6">
        <v>2949.3843014107265</v>
      </c>
    </row>
    <row r="72" spans="3:7" x14ac:dyDescent="0.35">
      <c r="C72" s="7" t="s">
        <v>98</v>
      </c>
      <c r="D72" s="6">
        <v>2465.5586778452475</v>
      </c>
      <c r="E72" s="6">
        <v>2828.9722079356384</v>
      </c>
      <c r="F72" s="6">
        <v>1996.8132510368255</v>
      </c>
      <c r="G72" s="6">
        <v>3297.7176347440604</v>
      </c>
    </row>
    <row r="73" spans="3:7" x14ac:dyDescent="0.35">
      <c r="C73" s="7" t="s">
        <v>99</v>
      </c>
      <c r="D73" s="6">
        <v>2608.0814898320614</v>
      </c>
      <c r="E73" s="6">
        <v>2968.9843609837899</v>
      </c>
      <c r="F73" s="6">
        <v>2138.4302981056085</v>
      </c>
      <c r="G73" s="6">
        <v>3438.6355527102428</v>
      </c>
    </row>
    <row r="74" spans="3:7" x14ac:dyDescent="0.35">
      <c r="C74" s="7" t="s">
        <v>100</v>
      </c>
      <c r="D74" s="6">
        <v>2528.0814898320605</v>
      </c>
      <c r="E74" s="6">
        <v>2888.984360983789</v>
      </c>
      <c r="F74" s="6">
        <v>2058.4302981056076</v>
      </c>
      <c r="G74" s="6">
        <v>3358.6355527102419</v>
      </c>
    </row>
    <row r="75" spans="3:7" x14ac:dyDescent="0.35">
      <c r="C75" s="7" t="s">
        <v>101</v>
      </c>
      <c r="D75" s="6">
        <v>2948.914823165394</v>
      </c>
      <c r="E75" s="6">
        <v>3309.8176943171225</v>
      </c>
      <c r="F75" s="6">
        <v>2479.263631438941</v>
      </c>
      <c r="G75" s="6">
        <v>3779.4688860435754</v>
      </c>
    </row>
    <row r="76" spans="3:7" x14ac:dyDescent="0.35">
      <c r="C76" s="7" t="s">
        <v>102</v>
      </c>
      <c r="D76" s="6">
        <v>2913.914823165394</v>
      </c>
      <c r="E76" s="6">
        <v>3274.8176943171225</v>
      </c>
      <c r="F76" s="6">
        <v>2444.263631438941</v>
      </c>
      <c r="G76" s="6">
        <v>3744.4688860435754</v>
      </c>
    </row>
    <row r="77" spans="3:7" x14ac:dyDescent="0.35">
      <c r="C77" s="7" t="s">
        <v>103</v>
      </c>
      <c r="D77" s="6">
        <v>2970.5814898320609</v>
      </c>
      <c r="E77" s="6">
        <v>3331.4843609837894</v>
      </c>
      <c r="F77" s="6">
        <v>2500.930298105608</v>
      </c>
      <c r="G77" s="6">
        <v>3801.1355527102423</v>
      </c>
    </row>
    <row r="78" spans="3:7" x14ac:dyDescent="0.35">
      <c r="C78" s="7" t="s">
        <v>104</v>
      </c>
      <c r="D78" s="6">
        <v>3448.914823165394</v>
      </c>
      <c r="E78" s="6">
        <v>3809.8176943171225</v>
      </c>
      <c r="F78" s="6">
        <v>2979.263631438941</v>
      </c>
      <c r="G78" s="6">
        <v>4279.4688860435754</v>
      </c>
    </row>
    <row r="79" spans="3:7" x14ac:dyDescent="0.35">
      <c r="C79" s="7" t="s">
        <v>105</v>
      </c>
      <c r="D79" s="6">
        <v>3924.7481564987279</v>
      </c>
      <c r="E79" s="6">
        <v>4285.6510276504569</v>
      </c>
      <c r="F79" s="6">
        <v>3455.096964772275</v>
      </c>
      <c r="G79" s="6">
        <v>4755.3022193769093</v>
      </c>
    </row>
    <row r="80" spans="3:7" x14ac:dyDescent="0.35">
      <c r="C80" s="7" t="s">
        <v>106</v>
      </c>
      <c r="D80" s="6">
        <v>3920.5814898320596</v>
      </c>
      <c r="E80" s="6">
        <v>4281.484360983789</v>
      </c>
      <c r="F80" s="6">
        <v>3450.9302981056071</v>
      </c>
      <c r="G80" s="6">
        <v>4751.1355527102414</v>
      </c>
    </row>
    <row r="81" spans="3:7" x14ac:dyDescent="0.35">
      <c r="C81" s="7" t="s">
        <v>107</v>
      </c>
      <c r="D81" s="6">
        <v>3338.0814898320614</v>
      </c>
      <c r="E81" s="6">
        <v>3698.9843609837908</v>
      </c>
      <c r="F81" s="6">
        <v>2868.4302981056089</v>
      </c>
      <c r="G81" s="6">
        <v>4168.6355527102432</v>
      </c>
    </row>
    <row r="82" spans="3:7" x14ac:dyDescent="0.35">
      <c r="C82" s="7" t="s">
        <v>108</v>
      </c>
      <c r="D82" s="6">
        <v>2906.4148231653944</v>
      </c>
      <c r="E82" s="6">
        <v>3267.3176943171229</v>
      </c>
      <c r="F82" s="6">
        <v>2436.7636314389415</v>
      </c>
      <c r="G82" s="6">
        <v>3736.9688860435758</v>
      </c>
    </row>
    <row r="83" spans="3:7" x14ac:dyDescent="0.35">
      <c r="C83" s="7" t="s">
        <v>109</v>
      </c>
      <c r="D83" s="6">
        <v>2501.4148231653935</v>
      </c>
      <c r="E83" s="6">
        <v>2862.3176943171229</v>
      </c>
      <c r="F83" s="6">
        <v>2031.763631438941</v>
      </c>
      <c r="G83" s="6">
        <v>3331.9688860435754</v>
      </c>
    </row>
    <row r="84" spans="3:7" x14ac:dyDescent="0.35">
      <c r="C84" s="7" t="s">
        <v>110</v>
      </c>
      <c r="D84" s="6">
        <v>2849.7481564987274</v>
      </c>
      <c r="E84" s="6">
        <v>3210.6510276504559</v>
      </c>
      <c r="F84" s="6">
        <v>2380.0969647722745</v>
      </c>
      <c r="G84" s="6">
        <v>3680.3022193769089</v>
      </c>
    </row>
    <row r="85" spans="3:7" x14ac:dyDescent="0.35">
      <c r="C85" s="7" t="s">
        <v>111</v>
      </c>
      <c r="D85" s="6">
        <v>2991.0156390162106</v>
      </c>
      <c r="E85" s="6">
        <v>3351.9185101679391</v>
      </c>
      <c r="F85" s="6">
        <v>2521.3644472897577</v>
      </c>
      <c r="G85" s="6">
        <v>3821.569701894392</v>
      </c>
    </row>
    <row r="86" spans="3:7" x14ac:dyDescent="0.35">
      <c r="C86" s="7" t="s">
        <v>112</v>
      </c>
      <c r="D86" s="6">
        <v>2911.0156390162092</v>
      </c>
      <c r="E86" s="6">
        <v>3271.9185101679386</v>
      </c>
      <c r="F86" s="6">
        <v>2441.3644472897568</v>
      </c>
      <c r="G86" s="6">
        <v>3741.5697018943911</v>
      </c>
    </row>
    <row r="87" spans="3:7" x14ac:dyDescent="0.35">
      <c r="C87" s="7" t="s">
        <v>113</v>
      </c>
      <c r="D87" s="6">
        <v>3331.8489723495431</v>
      </c>
      <c r="E87" s="6">
        <v>3692.7518435012717</v>
      </c>
      <c r="F87" s="6">
        <v>2862.1977806230902</v>
      </c>
      <c r="G87" s="6">
        <v>4162.4030352277241</v>
      </c>
    </row>
    <row r="88" spans="3:7" x14ac:dyDescent="0.35">
      <c r="C88" s="7" t="s">
        <v>114</v>
      </c>
      <c r="D88" s="6">
        <v>3296.8489723495427</v>
      </c>
      <c r="E88" s="6">
        <v>3657.7518435012712</v>
      </c>
      <c r="F88" s="6">
        <v>2827.1977806230898</v>
      </c>
      <c r="G88" s="6">
        <v>4127.4030352277241</v>
      </c>
    </row>
    <row r="89" spans="3:7" x14ac:dyDescent="0.35">
      <c r="C89" s="7" t="s">
        <v>115</v>
      </c>
      <c r="D89" s="6">
        <v>3353.5156390162101</v>
      </c>
      <c r="E89" s="6">
        <v>3714.4185101679386</v>
      </c>
      <c r="F89" s="6">
        <v>2883.8644472897572</v>
      </c>
      <c r="G89" s="6">
        <v>4184.069701894392</v>
      </c>
    </row>
    <row r="90" spans="3:7" x14ac:dyDescent="0.35">
      <c r="C90" s="7" t="s">
        <v>116</v>
      </c>
      <c r="D90" s="6">
        <v>3831.8489723495431</v>
      </c>
      <c r="E90" s="6">
        <v>4192.7518435012717</v>
      </c>
      <c r="F90" s="6">
        <v>3362.1977806230902</v>
      </c>
      <c r="G90" s="6">
        <v>4662.4030352277241</v>
      </c>
    </row>
    <row r="91" spans="3:7" x14ac:dyDescent="0.35">
      <c r="C91" s="7" t="s">
        <v>117</v>
      </c>
      <c r="D91" s="6">
        <v>4307.6823056828771</v>
      </c>
      <c r="E91" s="6">
        <v>4668.5851768346065</v>
      </c>
      <c r="F91" s="6">
        <v>3838.0311139564246</v>
      </c>
      <c r="G91" s="6">
        <v>5138.236368561059</v>
      </c>
    </row>
    <row r="92" spans="3:7" x14ac:dyDescent="0.35">
      <c r="C92" s="7" t="s">
        <v>118</v>
      </c>
      <c r="D92" s="6">
        <v>4303.5156390162092</v>
      </c>
      <c r="E92" s="6">
        <v>4664.4185101679386</v>
      </c>
      <c r="F92" s="6">
        <v>3833.8644472897568</v>
      </c>
      <c r="G92" s="6">
        <v>5134.0697018943911</v>
      </c>
    </row>
    <row r="93" spans="3:7" x14ac:dyDescent="0.35">
      <c r="C93" s="7" t="s">
        <v>119</v>
      </c>
      <c r="D93" s="6">
        <v>3721.0156390162101</v>
      </c>
      <c r="E93" s="6">
        <v>4081.9185101679395</v>
      </c>
      <c r="F93" s="6">
        <v>3251.3644472897577</v>
      </c>
      <c r="G93" s="6">
        <v>4551.569701894392</v>
      </c>
    </row>
    <row r="94" spans="3:7" x14ac:dyDescent="0.35">
      <c r="C94" s="7" t="s">
        <v>120</v>
      </c>
      <c r="D94" s="6">
        <v>3289.3489723495431</v>
      </c>
      <c r="E94" s="6">
        <v>3650.2518435012726</v>
      </c>
      <c r="F94" s="6">
        <v>2819.6977806230907</v>
      </c>
      <c r="G94" s="6">
        <v>4119.903035227725</v>
      </c>
    </row>
    <row r="95" spans="3:7" x14ac:dyDescent="0.35">
      <c r="C95" s="7" t="s">
        <v>121</v>
      </c>
      <c r="D95" s="6">
        <v>2884.3489723495431</v>
      </c>
      <c r="E95" s="6">
        <v>3245.2518435012717</v>
      </c>
      <c r="F95" s="6">
        <v>2414.6977806230902</v>
      </c>
      <c r="G95" s="6">
        <v>3714.9030352277246</v>
      </c>
    </row>
    <row r="96" spans="3:7" x14ac:dyDescent="0.35">
      <c r="C96" s="7" t="s">
        <v>122</v>
      </c>
      <c r="D96" s="6">
        <v>3232.6823056828766</v>
      </c>
      <c r="E96" s="6">
        <v>3593.5851768346051</v>
      </c>
      <c r="F96" s="6">
        <v>2763.0311139564237</v>
      </c>
      <c r="G96" s="6">
        <v>4063.236368561058</v>
      </c>
    </row>
    <row r="97" spans="3:7" x14ac:dyDescent="0.35">
      <c r="C97" s="7" t="s">
        <v>123</v>
      </c>
      <c r="D97" s="6">
        <v>3372.6944587310281</v>
      </c>
      <c r="E97" s="6">
        <v>3736.107988821419</v>
      </c>
      <c r="F97" s="6">
        <v>2903.9490319226061</v>
      </c>
      <c r="G97" s="6">
        <v>4204.853415629841</v>
      </c>
    </row>
    <row r="98" spans="3:7" x14ac:dyDescent="0.35">
      <c r="C98" s="7" t="s">
        <v>124</v>
      </c>
      <c r="D98" s="6">
        <v>3292.6944587310277</v>
      </c>
      <c r="E98" s="6">
        <v>3656.1079888214185</v>
      </c>
      <c r="F98" s="6">
        <v>2823.9490319226056</v>
      </c>
      <c r="G98" s="6">
        <v>4124.8534156298401</v>
      </c>
    </row>
    <row r="99" spans="3:7" x14ac:dyDescent="0.35">
      <c r="C99" s="7" t="s">
        <v>125</v>
      </c>
      <c r="D99" s="6">
        <v>3713.5277920643612</v>
      </c>
      <c r="E99" s="6">
        <v>4076.941322154752</v>
      </c>
      <c r="F99" s="6">
        <v>3244.7823652559396</v>
      </c>
      <c r="G99" s="6">
        <v>4545.6867489631741</v>
      </c>
    </row>
    <row r="100" spans="3:7" x14ac:dyDescent="0.35">
      <c r="C100" s="7" t="s">
        <v>126</v>
      </c>
      <c r="D100" s="6">
        <v>3678.5277920643607</v>
      </c>
      <c r="E100" s="6">
        <v>4041.9413221547516</v>
      </c>
      <c r="F100" s="6">
        <v>3209.7823652559387</v>
      </c>
      <c r="G100" s="6">
        <v>4510.6867489631732</v>
      </c>
    </row>
    <row r="101" spans="3:7" x14ac:dyDescent="0.35">
      <c r="C101" s="7" t="s">
        <v>127</v>
      </c>
      <c r="D101" s="6">
        <v>3735.1944587310277</v>
      </c>
      <c r="E101" s="6">
        <v>4098.607988821419</v>
      </c>
      <c r="F101" s="6">
        <v>3266.4490319226056</v>
      </c>
      <c r="G101" s="6">
        <v>4567.3534156298401</v>
      </c>
    </row>
    <row r="102" spans="3:7" x14ac:dyDescent="0.35">
      <c r="C102" s="7" t="s">
        <v>128</v>
      </c>
      <c r="D102" s="6">
        <v>4213.5277920643612</v>
      </c>
      <c r="E102" s="6">
        <v>4576.941322154752</v>
      </c>
      <c r="F102" s="6">
        <v>3744.7823652559391</v>
      </c>
      <c r="G102" s="6">
        <v>5045.6867489631741</v>
      </c>
    </row>
    <row r="103" spans="3:7" x14ac:dyDescent="0.35">
      <c r="C103" s="7" t="s">
        <v>129</v>
      </c>
      <c r="D103" s="6">
        <v>4689.3611253976951</v>
      </c>
      <c r="E103" s="6">
        <v>5052.774655488086</v>
      </c>
      <c r="F103" s="6">
        <v>4220.6156985892731</v>
      </c>
      <c r="G103" s="6">
        <v>5521.520082296508</v>
      </c>
    </row>
    <row r="104" spans="3:7" x14ac:dyDescent="0.35">
      <c r="C104" s="7" t="s">
        <v>130</v>
      </c>
      <c r="D104" s="6">
        <v>4685.1944587310281</v>
      </c>
      <c r="E104" s="6">
        <v>5048.607988821419</v>
      </c>
      <c r="F104" s="6">
        <v>4216.4490319226061</v>
      </c>
      <c r="G104" s="6">
        <v>5517.353415629841</v>
      </c>
    </row>
    <row r="105" spans="3:7" x14ac:dyDescent="0.35">
      <c r="C105" s="7" t="s">
        <v>131</v>
      </c>
      <c r="D105" s="6">
        <v>4102.694458731029</v>
      </c>
      <c r="E105" s="6">
        <v>4466.1079888214199</v>
      </c>
      <c r="F105" s="6">
        <v>3633.949031922607</v>
      </c>
      <c r="G105" s="6">
        <v>4934.8534156298419</v>
      </c>
    </row>
    <row r="106" spans="3:7" x14ac:dyDescent="0.35">
      <c r="C106" s="7" t="s">
        <v>132</v>
      </c>
      <c r="D106" s="6">
        <v>3671.0277920643616</v>
      </c>
      <c r="E106" s="6">
        <v>4034.4413221547525</v>
      </c>
      <c r="F106" s="6">
        <v>3202.2823652559396</v>
      </c>
      <c r="G106" s="6">
        <v>4503.1867489631741</v>
      </c>
    </row>
    <row r="107" spans="3:7" x14ac:dyDescent="0.35">
      <c r="C107" s="7" t="s">
        <v>133</v>
      </c>
      <c r="D107" s="6">
        <v>3266.0277920643612</v>
      </c>
      <c r="E107" s="6">
        <v>3629.441322154752</v>
      </c>
      <c r="F107" s="6">
        <v>2797.2823652559391</v>
      </c>
      <c r="G107" s="6">
        <v>4098.1867489631741</v>
      </c>
    </row>
    <row r="108" spans="3:7" x14ac:dyDescent="0.35">
      <c r="C108" s="7" t="s">
        <v>134</v>
      </c>
      <c r="D108" s="6">
        <v>3614.3611253976947</v>
      </c>
      <c r="E108" s="6">
        <v>3977.7746554880855</v>
      </c>
      <c r="F108" s="6">
        <v>3145.6156985892726</v>
      </c>
      <c r="G108" s="6">
        <v>4446.5200822965071</v>
      </c>
    </row>
    <row r="109" spans="3:7" x14ac:dyDescent="0.35">
      <c r="C109" s="7" t="s">
        <v>135</v>
      </c>
      <c r="D109" s="6">
        <v>3753.1436136800266</v>
      </c>
      <c r="E109" s="6">
        <v>4121.5271322407189</v>
      </c>
      <c r="F109" s="6">
        <v>3286.1846149858666</v>
      </c>
      <c r="G109" s="6">
        <v>4588.4861309348789</v>
      </c>
    </row>
    <row r="110" spans="3:7" x14ac:dyDescent="0.35">
      <c r="C110" s="7" t="s">
        <v>136</v>
      </c>
      <c r="D110" s="6">
        <v>3673.1436136800257</v>
      </c>
      <c r="E110" s="6">
        <v>4041.5271322407179</v>
      </c>
      <c r="F110" s="6">
        <v>3206.1846149858657</v>
      </c>
      <c r="G110" s="6">
        <v>4508.486130934878</v>
      </c>
    </row>
    <row r="111" spans="3:7" x14ac:dyDescent="0.35">
      <c r="C111" s="7" t="s">
        <v>137</v>
      </c>
      <c r="D111" s="6">
        <v>4093.9769470133606</v>
      </c>
      <c r="E111" s="6">
        <v>4462.3604655740519</v>
      </c>
      <c r="F111" s="6">
        <v>3627.0179483192001</v>
      </c>
      <c r="G111" s="6">
        <v>4929.319464268212</v>
      </c>
    </row>
    <row r="112" spans="3:7" x14ac:dyDescent="0.35">
      <c r="C112" s="7" t="s">
        <v>138</v>
      </c>
      <c r="D112" s="6">
        <v>4058.9769470133592</v>
      </c>
      <c r="E112" s="6">
        <v>4427.360465574051</v>
      </c>
      <c r="F112" s="6">
        <v>3592.0179483191991</v>
      </c>
      <c r="G112" s="6">
        <v>4894.319464268212</v>
      </c>
    </row>
    <row r="113" spans="3:7" x14ac:dyDescent="0.35">
      <c r="C113" s="7" t="s">
        <v>139</v>
      </c>
      <c r="D113" s="6">
        <v>4115.6436136800266</v>
      </c>
      <c r="E113" s="6">
        <v>4484.0271322407179</v>
      </c>
      <c r="F113" s="6">
        <v>3648.6846149858661</v>
      </c>
      <c r="G113" s="6">
        <v>4950.986130934878</v>
      </c>
    </row>
    <row r="114" spans="3:7" x14ac:dyDescent="0.35">
      <c r="C114" s="7" t="s">
        <v>140</v>
      </c>
      <c r="D114" s="6">
        <v>4593.9769470133597</v>
      </c>
      <c r="E114" s="6">
        <v>4962.360465574051</v>
      </c>
      <c r="F114" s="6">
        <v>4127.0179483191987</v>
      </c>
      <c r="G114" s="6">
        <v>5429.319464268212</v>
      </c>
    </row>
    <row r="115" spans="3:7" x14ac:dyDescent="0.35">
      <c r="C115" s="7" t="s">
        <v>141</v>
      </c>
      <c r="D115" s="6">
        <v>5069.8102803466936</v>
      </c>
      <c r="E115" s="6">
        <v>5438.1937989073849</v>
      </c>
      <c r="F115" s="6">
        <v>4602.8512816525326</v>
      </c>
      <c r="G115" s="6">
        <v>5905.1527976015459</v>
      </c>
    </row>
    <row r="116" spans="3:7" x14ac:dyDescent="0.35">
      <c r="C116" s="7" t="s">
        <v>142</v>
      </c>
      <c r="D116" s="6">
        <v>5065.6436136800266</v>
      </c>
      <c r="E116" s="6">
        <v>5434.0271322407179</v>
      </c>
      <c r="F116" s="6">
        <v>4598.6846149858666</v>
      </c>
      <c r="G116" s="6">
        <v>5900.986130934878</v>
      </c>
    </row>
    <row r="117" spans="3:7" x14ac:dyDescent="0.35">
      <c r="C117" s="7" t="s">
        <v>143</v>
      </c>
      <c r="D117" s="6">
        <v>4483.1436136800276</v>
      </c>
      <c r="E117" s="6">
        <v>4851.5271322407189</v>
      </c>
      <c r="F117" s="6">
        <v>4016.184614985867</v>
      </c>
      <c r="G117" s="6">
        <v>5318.4861309348798</v>
      </c>
    </row>
    <row r="118" spans="3:7" x14ac:dyDescent="0.35">
      <c r="C118" s="7" t="s">
        <v>144</v>
      </c>
      <c r="D118" s="6">
        <v>4051.4769470133601</v>
      </c>
      <c r="E118" s="6">
        <v>4419.8604655740519</v>
      </c>
      <c r="F118" s="6">
        <v>3584.5179483192001</v>
      </c>
      <c r="G118" s="6">
        <v>4886.819464268212</v>
      </c>
    </row>
    <row r="119" spans="3:7" x14ac:dyDescent="0.35">
      <c r="C119" s="7" t="s">
        <v>145</v>
      </c>
      <c r="D119" s="6">
        <v>3646.4769470133597</v>
      </c>
      <c r="E119" s="6">
        <v>4014.8604655740519</v>
      </c>
      <c r="F119" s="6">
        <v>3179.5179483191996</v>
      </c>
      <c r="G119" s="6">
        <v>4481.819464268212</v>
      </c>
    </row>
    <row r="120" spans="3:7" x14ac:dyDescent="0.35">
      <c r="C120" s="7" t="s">
        <v>146</v>
      </c>
      <c r="D120" s="6">
        <v>3994.8102803466932</v>
      </c>
      <c r="E120" s="6">
        <v>4363.1937989073849</v>
      </c>
      <c r="F120" s="6">
        <v>3527.8512816525331</v>
      </c>
      <c r="G120" s="6">
        <v>4830.1527976015459</v>
      </c>
    </row>
    <row r="121" spans="3:7" x14ac:dyDescent="0.35">
      <c r="C121" s="7" t="s">
        <v>147</v>
      </c>
      <c r="D121" s="6">
        <v>4132.4118958096096</v>
      </c>
      <c r="E121" s="6">
        <v>4508.1271484794343</v>
      </c>
      <c r="F121" s="6">
        <v>3668.0723179216179</v>
      </c>
      <c r="G121" s="6">
        <v>4972.4667263674264</v>
      </c>
    </row>
    <row r="122" spans="3:7" x14ac:dyDescent="0.35">
      <c r="C122" s="7" t="s">
        <v>148</v>
      </c>
      <c r="D122" s="6">
        <v>4052.4118958096092</v>
      </c>
      <c r="E122" s="6">
        <v>4428.1271484794333</v>
      </c>
      <c r="F122" s="6">
        <v>3588.072317921617</v>
      </c>
      <c r="G122" s="6">
        <v>4892.4667263674255</v>
      </c>
    </row>
    <row r="123" spans="3:7" x14ac:dyDescent="0.35">
      <c r="C123" s="7" t="s">
        <v>149</v>
      </c>
      <c r="D123" s="6">
        <v>4473.2452291429427</v>
      </c>
      <c r="E123" s="6">
        <v>4848.9604818127673</v>
      </c>
      <c r="F123" s="6">
        <v>4008.905651254951</v>
      </c>
      <c r="G123" s="6">
        <v>5313.3000597007594</v>
      </c>
    </row>
    <row r="124" spans="3:7" x14ac:dyDescent="0.35">
      <c r="C124" s="7" t="s">
        <v>150</v>
      </c>
      <c r="D124" s="6">
        <v>4438.2452291429418</v>
      </c>
      <c r="E124" s="6">
        <v>4813.9604818127664</v>
      </c>
      <c r="F124" s="6">
        <v>3973.90565125495</v>
      </c>
      <c r="G124" s="6">
        <v>5278.3000597007585</v>
      </c>
    </row>
    <row r="125" spans="3:7" x14ac:dyDescent="0.35">
      <c r="C125" s="7" t="s">
        <v>151</v>
      </c>
      <c r="D125" s="6">
        <v>4494.9118958096087</v>
      </c>
      <c r="E125" s="6">
        <v>4870.6271484794333</v>
      </c>
      <c r="F125" s="6">
        <v>4030.572317921617</v>
      </c>
      <c r="G125" s="6">
        <v>5334.9667263674255</v>
      </c>
    </row>
    <row r="126" spans="3:7" x14ac:dyDescent="0.35">
      <c r="C126" s="7" t="s">
        <v>152</v>
      </c>
      <c r="D126" s="6">
        <v>4973.2452291429427</v>
      </c>
      <c r="E126" s="6">
        <v>5348.9604818127673</v>
      </c>
      <c r="F126" s="6">
        <v>4508.9056512549505</v>
      </c>
      <c r="G126" s="6">
        <v>5813.3000597007594</v>
      </c>
    </row>
    <row r="127" spans="3:7" x14ac:dyDescent="0.35">
      <c r="C127" s="7" t="s">
        <v>153</v>
      </c>
      <c r="D127" s="6">
        <v>5449.0785624762766</v>
      </c>
      <c r="E127" s="6">
        <v>5824.7938151461012</v>
      </c>
      <c r="F127" s="6">
        <v>4984.7389845882844</v>
      </c>
      <c r="G127" s="6">
        <v>6289.1333930340934</v>
      </c>
    </row>
    <row r="128" spans="3:7" x14ac:dyDescent="0.35">
      <c r="C128" s="7" t="s">
        <v>154</v>
      </c>
      <c r="D128" s="6">
        <v>5444.9118958096087</v>
      </c>
      <c r="E128" s="6">
        <v>5820.6271484794333</v>
      </c>
      <c r="F128" s="6">
        <v>4980.5723179216166</v>
      </c>
      <c r="G128" s="6">
        <v>6284.9667263674255</v>
      </c>
    </row>
    <row r="129" spans="3:7" x14ac:dyDescent="0.35">
      <c r="C129" s="7" t="s">
        <v>155</v>
      </c>
      <c r="D129" s="6">
        <v>4862.4118958096105</v>
      </c>
      <c r="E129" s="6">
        <v>5238.1271484794352</v>
      </c>
      <c r="F129" s="6">
        <v>4398.0723179216184</v>
      </c>
      <c r="G129" s="6">
        <v>5702.4667263674273</v>
      </c>
    </row>
    <row r="130" spans="3:7" x14ac:dyDescent="0.35">
      <c r="C130" s="7" t="s">
        <v>156</v>
      </c>
      <c r="D130" s="6">
        <v>4430.7452291429427</v>
      </c>
      <c r="E130" s="6">
        <v>4806.4604818127673</v>
      </c>
      <c r="F130" s="6">
        <v>3966.405651254951</v>
      </c>
      <c r="G130" s="6">
        <v>5270.8000597007594</v>
      </c>
    </row>
    <row r="131" spans="3:7" x14ac:dyDescent="0.35">
      <c r="C131" s="7" t="s">
        <v>157</v>
      </c>
      <c r="D131" s="6">
        <v>4025.7452291429431</v>
      </c>
      <c r="E131" s="6">
        <v>4401.4604818127673</v>
      </c>
      <c r="F131" s="6">
        <v>3561.405651254951</v>
      </c>
      <c r="G131" s="6">
        <v>4865.8000597007594</v>
      </c>
    </row>
    <row r="132" spans="3:7" x14ac:dyDescent="0.35">
      <c r="C132" s="7" t="s">
        <v>158</v>
      </c>
      <c r="D132" s="6">
        <v>4374.0785624762757</v>
      </c>
      <c r="E132" s="6">
        <v>4749.7938151461003</v>
      </c>
      <c r="F132" s="6">
        <v>3909.738984588284</v>
      </c>
      <c r="G132" s="6">
        <v>5214.1333930340925</v>
      </c>
    </row>
    <row r="133" spans="3:7" x14ac:dyDescent="0.35">
      <c r="C133" s="7" t="s">
        <v>159</v>
      </c>
      <c r="D133" s="6">
        <v>4510.5667090930046</v>
      </c>
      <c r="E133" s="6">
        <v>4895.8406335643367</v>
      </c>
      <c r="F133" s="6">
        <v>4049.6138116740317</v>
      </c>
      <c r="G133" s="6">
        <v>5356.7935309833092</v>
      </c>
    </row>
    <row r="134" spans="3:7" x14ac:dyDescent="0.35">
      <c r="C134" s="7" t="s">
        <v>160</v>
      </c>
      <c r="D134" s="6">
        <v>4430.5667090930046</v>
      </c>
      <c r="E134" s="6">
        <v>4815.8406335643367</v>
      </c>
      <c r="F134" s="6">
        <v>3969.6138116740317</v>
      </c>
      <c r="G134" s="6">
        <v>5276.7935309833092</v>
      </c>
    </row>
    <row r="135" spans="3:7" x14ac:dyDescent="0.35">
      <c r="C135" s="7" t="s">
        <v>161</v>
      </c>
      <c r="D135" s="6">
        <v>4851.4000424263386</v>
      </c>
      <c r="E135" s="6">
        <v>5236.6739668976707</v>
      </c>
      <c r="F135" s="6">
        <v>4390.4471450073661</v>
      </c>
      <c r="G135" s="6">
        <v>5697.6268643166432</v>
      </c>
    </row>
    <row r="136" spans="3:7" x14ac:dyDescent="0.35">
      <c r="C136" s="7" t="s">
        <v>162</v>
      </c>
      <c r="D136" s="6">
        <v>4816.4000424263377</v>
      </c>
      <c r="E136" s="6">
        <v>5201.6739668976697</v>
      </c>
      <c r="F136" s="6">
        <v>4355.4471450073652</v>
      </c>
      <c r="G136" s="6">
        <v>5662.6268643166422</v>
      </c>
    </row>
    <row r="137" spans="3:7" x14ac:dyDescent="0.35">
      <c r="C137" s="7" t="s">
        <v>163</v>
      </c>
      <c r="D137" s="6">
        <v>4873.0667090930046</v>
      </c>
      <c r="E137" s="6">
        <v>5258.3406335643367</v>
      </c>
      <c r="F137" s="6">
        <v>4412.1138116740321</v>
      </c>
      <c r="G137" s="6">
        <v>5719.2935309833092</v>
      </c>
    </row>
    <row r="138" spans="3:7" x14ac:dyDescent="0.35">
      <c r="C138" s="7" t="s">
        <v>164</v>
      </c>
      <c r="D138" s="6">
        <v>5351.4000424263377</v>
      </c>
      <c r="E138" s="6">
        <v>5736.6739668976697</v>
      </c>
      <c r="F138" s="6">
        <v>4890.4471450073652</v>
      </c>
      <c r="G138" s="6">
        <v>6197.6268643166422</v>
      </c>
    </row>
    <row r="139" spans="3:7" x14ac:dyDescent="0.35">
      <c r="C139" s="7" t="s">
        <v>165</v>
      </c>
      <c r="D139" s="6">
        <v>5827.2333757596716</v>
      </c>
      <c r="E139" s="6">
        <v>6212.5073002310037</v>
      </c>
      <c r="F139" s="6">
        <v>5366.2804783406991</v>
      </c>
      <c r="G139" s="6">
        <v>6673.4601976499762</v>
      </c>
    </row>
    <row r="140" spans="3:7" x14ac:dyDescent="0.35">
      <c r="C140" s="7" t="s">
        <v>166</v>
      </c>
      <c r="D140" s="6">
        <v>5823.0667090930046</v>
      </c>
      <c r="E140" s="6">
        <v>6208.3406335643367</v>
      </c>
      <c r="F140" s="6">
        <v>5362.1138116740321</v>
      </c>
      <c r="G140" s="6">
        <v>6669.2935309833092</v>
      </c>
    </row>
    <row r="141" spans="3:7" x14ac:dyDescent="0.35">
      <c r="C141" s="7" t="s">
        <v>167</v>
      </c>
      <c r="D141" s="6">
        <v>5240.5667090930056</v>
      </c>
      <c r="E141" s="6">
        <v>5625.8406335643376</v>
      </c>
      <c r="F141" s="6">
        <v>4779.6138116740331</v>
      </c>
      <c r="G141" s="6">
        <v>6086.7935309833101</v>
      </c>
    </row>
    <row r="142" spans="3:7" x14ac:dyDescent="0.35">
      <c r="C142" s="7" t="s">
        <v>168</v>
      </c>
      <c r="D142" s="6">
        <v>4808.9000424263377</v>
      </c>
      <c r="E142" s="6">
        <v>5194.1739668976697</v>
      </c>
      <c r="F142" s="6">
        <v>4347.9471450073652</v>
      </c>
      <c r="G142" s="6">
        <v>5655.1268643166422</v>
      </c>
    </row>
    <row r="143" spans="3:7" x14ac:dyDescent="0.35">
      <c r="C143" s="7" t="s">
        <v>169</v>
      </c>
      <c r="D143" s="6">
        <v>4403.9000424263386</v>
      </c>
      <c r="E143" s="6">
        <v>4789.1739668976707</v>
      </c>
      <c r="F143" s="6">
        <v>3942.9471450073656</v>
      </c>
      <c r="G143" s="6">
        <v>5250.1268643166432</v>
      </c>
    </row>
    <row r="144" spans="3:7" x14ac:dyDescent="0.35">
      <c r="C144" s="7" t="s">
        <v>170</v>
      </c>
      <c r="D144" s="6">
        <v>4752.2333757596716</v>
      </c>
      <c r="E144" s="6">
        <v>5137.5073002310037</v>
      </c>
      <c r="F144" s="6">
        <v>4291.2804783406991</v>
      </c>
      <c r="G144" s="6">
        <v>5598.4601976499762</v>
      </c>
    </row>
    <row r="145" spans="3:7" x14ac:dyDescent="0.35">
      <c r="C145" s="7" t="s">
        <v>171</v>
      </c>
      <c r="D145" s="6">
        <v>4887.688485597374</v>
      </c>
      <c r="E145" s="6">
        <v>5284.5871554282667</v>
      </c>
      <c r="F145" s="6">
        <v>4430.811303460162</v>
      </c>
      <c r="G145" s="6">
        <v>5741.4643375654787</v>
      </c>
    </row>
    <row r="146" spans="3:7" x14ac:dyDescent="0.35">
      <c r="C146" s="7" t="s">
        <v>172</v>
      </c>
      <c r="D146" s="6">
        <v>4807.6884855973731</v>
      </c>
      <c r="E146" s="6">
        <v>5204.5871554282658</v>
      </c>
      <c r="F146" s="6">
        <v>4350.8113034601611</v>
      </c>
      <c r="G146" s="6">
        <v>5661.4643375654778</v>
      </c>
    </row>
    <row r="147" spans="3:7" x14ac:dyDescent="0.35">
      <c r="C147" s="7" t="s">
        <v>173</v>
      </c>
      <c r="D147" s="6">
        <v>5228.521818930707</v>
      </c>
      <c r="E147" s="6">
        <v>5625.4204887615997</v>
      </c>
      <c r="F147" s="6">
        <v>4771.644636793495</v>
      </c>
      <c r="G147" s="6">
        <v>6082.2976708988117</v>
      </c>
    </row>
    <row r="148" spans="3:7" x14ac:dyDescent="0.35">
      <c r="C148" s="7" t="s">
        <v>174</v>
      </c>
      <c r="D148" s="6">
        <v>5193.5218189307061</v>
      </c>
      <c r="E148" s="6">
        <v>5590.4204887615988</v>
      </c>
      <c r="F148" s="6">
        <v>4736.6446367934941</v>
      </c>
      <c r="G148" s="6">
        <v>6047.2976708988108</v>
      </c>
    </row>
    <row r="149" spans="3:7" x14ac:dyDescent="0.35">
      <c r="C149" s="7" t="s">
        <v>175</v>
      </c>
      <c r="D149" s="6">
        <v>5250.1884855973731</v>
      </c>
      <c r="E149" s="6">
        <v>5647.0871554282658</v>
      </c>
      <c r="F149" s="6">
        <v>4793.3113034601611</v>
      </c>
      <c r="G149" s="6">
        <v>6103.9643375654778</v>
      </c>
    </row>
    <row r="150" spans="3:7" x14ac:dyDescent="0.35">
      <c r="C150" s="7" t="s">
        <v>176</v>
      </c>
      <c r="D150" s="6">
        <v>5728.5218189307061</v>
      </c>
      <c r="E150" s="6">
        <v>6125.4204887615988</v>
      </c>
      <c r="F150" s="6">
        <v>5271.6446367934941</v>
      </c>
      <c r="G150" s="6">
        <v>6582.2976708988108</v>
      </c>
    </row>
    <row r="151" spans="3:7" x14ac:dyDescent="0.35">
      <c r="C151" s="7" t="s">
        <v>177</v>
      </c>
      <c r="D151" s="6">
        <v>6204.355152264041</v>
      </c>
      <c r="E151" s="6">
        <v>6601.2538220949336</v>
      </c>
      <c r="F151" s="6">
        <v>5747.477970126829</v>
      </c>
      <c r="G151" s="6">
        <v>7058.1310042321456</v>
      </c>
    </row>
    <row r="152" spans="3:7" x14ac:dyDescent="0.35">
      <c r="C152" s="7" t="s">
        <v>178</v>
      </c>
      <c r="D152" s="6">
        <v>6200.188485597374</v>
      </c>
      <c r="E152" s="6">
        <v>6597.0871554282667</v>
      </c>
      <c r="F152" s="6">
        <v>5743.311303460162</v>
      </c>
      <c r="G152" s="6">
        <v>7053.9643375654787</v>
      </c>
    </row>
    <row r="153" spans="3:7" x14ac:dyDescent="0.35">
      <c r="C153" s="7" t="s">
        <v>179</v>
      </c>
      <c r="D153" s="6">
        <v>5617.6884855973749</v>
      </c>
      <c r="E153" s="6">
        <v>6014.5871554282676</v>
      </c>
      <c r="F153" s="6">
        <v>5160.8113034601629</v>
      </c>
      <c r="G153" s="6">
        <v>6471.4643375654796</v>
      </c>
    </row>
    <row r="154" spans="3:7" x14ac:dyDescent="0.35">
      <c r="C154" s="7" t="s">
        <v>180</v>
      </c>
      <c r="D154" s="6">
        <v>5186.021818930707</v>
      </c>
      <c r="E154" s="6">
        <v>5582.9204887615997</v>
      </c>
      <c r="F154" s="6">
        <v>4729.144636793495</v>
      </c>
      <c r="G154" s="6">
        <v>6039.7976708988117</v>
      </c>
    </row>
    <row r="155" spans="3:7" x14ac:dyDescent="0.35">
      <c r="C155" s="7" t="s">
        <v>181</v>
      </c>
      <c r="D155" s="6">
        <v>4781.021818930707</v>
      </c>
      <c r="E155" s="6">
        <v>5177.9204887615997</v>
      </c>
      <c r="F155" s="6">
        <v>4324.144636793495</v>
      </c>
      <c r="G155" s="6">
        <v>5634.7976708988117</v>
      </c>
    </row>
    <row r="156" spans="3:7" x14ac:dyDescent="0.35">
      <c r="C156" s="7" t="s">
        <v>182</v>
      </c>
      <c r="D156" s="6">
        <v>5129.35515226404</v>
      </c>
      <c r="E156" s="6">
        <v>5526.2538220949327</v>
      </c>
      <c r="F156" s="6">
        <v>4672.477970126828</v>
      </c>
      <c r="G156" s="6">
        <v>5983.1310042321447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1'!$B$10:$B$10" display="Intervals: Training" xr:uid="{0939B5BE-A87D-4A35-8EA1-0B43152E6541}"/>
    <hyperlink ref="D4" location="'LinReg_Output1'!$B$10:$B$10" display="Inputs" xr:uid="{303BBC82-E24F-4672-806C-157BB1100C78}"/>
    <hyperlink ref="F4" location="'LinReg_Output1'!$B$46:$B$46" display="Regression Summary" xr:uid="{D23D13C7-1806-4EDE-9B66-A4BE9F8E86CF}"/>
    <hyperlink ref="H4" location="'LinReg_Output1'!$B$55:$B$55" display="Predictor Screening" xr:uid="{84B68B61-7ECC-4308-A283-B7510D7ECDE0}"/>
    <hyperlink ref="J4" location="'LinReg_Output1'!$B$76:$B$76" display="Coefficients" xr:uid="{97FC5D4C-F276-4343-AB7E-1E310EB74CD2}"/>
    <hyperlink ref="L4" location="'LinReg_Output1'!$B$94:$B$94" display="Variance-Covariance Matrix of Coefficients" xr:uid="{4153CA0C-BCC8-40AB-BF84-5FBF7E6F57EB}"/>
    <hyperlink ref="B5" location="'LinReg_ResidInfluence1'!$B$10:$B$10" display="Residuals" xr:uid="{18F3B493-F3B4-4FA5-94B6-691B9A2363FC}"/>
    <hyperlink ref="D5" location="'LinReg_ResidInfluence1'!$B$158:$B$158" display="Influence Diagnostics" xr:uid="{89FCCF3A-8474-40DE-A4E0-758D543921B7}"/>
    <hyperlink ref="F5" location="'LinReg_Stored1'!$B$10:$B$10" display="PMML Model" xr:uid="{221E8252-D62E-408A-B8D4-3121EA3B46E6}"/>
    <hyperlink ref="H5" location="'LinReg_TrainingScore1'!$B$10:$B$10" display="Training: Prediction Summary" xr:uid="{10F7DC89-B223-4DB1-8E99-2C62F8674885}"/>
    <hyperlink ref="J5" location="'LinReg_TrainingScore1'!$B$19:$B$19" display="Training: Prediction Details" xr:uid="{D5C109F1-072D-4F2B-8D62-9626F6D44E06}"/>
  </hyperlink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A1D3-49C8-4423-8E08-E668E3F4E20B}">
  <dimension ref="B1:S165"/>
  <sheetViews>
    <sheetView showGridLines="0" workbookViewId="0"/>
  </sheetViews>
  <sheetFormatPr defaultRowHeight="14.5" x14ac:dyDescent="0.35"/>
  <cols>
    <col min="3" max="3" width="10.90625" customWidth="1"/>
    <col min="4" max="4" width="11.36328125" customWidth="1"/>
    <col min="5" max="5" width="20.90625" customWidth="1"/>
    <col min="6" max="6" width="9.81640625" customWidth="1"/>
    <col min="16" max="16" width="15.26953125" bestFit="1" customWidth="1"/>
  </cols>
  <sheetData>
    <row r="1" spans="2:19" ht="18.5" x14ac:dyDescent="0.45">
      <c r="B1" s="4" t="s">
        <v>233</v>
      </c>
      <c r="N1" t="s">
        <v>312</v>
      </c>
    </row>
    <row r="3" spans="2:19" ht="15.5" x14ac:dyDescent="0.35">
      <c r="B3" s="16" t="s">
        <v>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7</v>
      </c>
      <c r="Q3" s="17"/>
      <c r="R3" s="17"/>
      <c r="S3" s="18"/>
    </row>
    <row r="4" spans="2:19" x14ac:dyDescent="0.35">
      <c r="B4" s="28" t="s">
        <v>211</v>
      </c>
      <c r="C4" s="24"/>
      <c r="D4" s="28" t="s">
        <v>12</v>
      </c>
      <c r="E4" s="24"/>
      <c r="F4" s="28" t="s">
        <v>213</v>
      </c>
      <c r="G4" s="24"/>
      <c r="H4" s="28" t="s">
        <v>214</v>
      </c>
      <c r="I4" s="24"/>
      <c r="J4" s="28" t="s">
        <v>215</v>
      </c>
      <c r="K4" s="24"/>
      <c r="L4" s="28" t="s">
        <v>216</v>
      </c>
      <c r="M4" s="24"/>
      <c r="P4" s="10" t="s">
        <v>8</v>
      </c>
      <c r="Q4" s="10" t="s">
        <v>9</v>
      </c>
      <c r="R4" s="10" t="s">
        <v>10</v>
      </c>
      <c r="S4" s="10" t="s">
        <v>11</v>
      </c>
    </row>
    <row r="5" spans="2:19" x14ac:dyDescent="0.35">
      <c r="B5" s="28" t="s">
        <v>217</v>
      </c>
      <c r="C5" s="24"/>
      <c r="D5" s="28" t="s">
        <v>218</v>
      </c>
      <c r="E5" s="24"/>
      <c r="F5" s="28" t="s">
        <v>185</v>
      </c>
      <c r="G5" s="24"/>
      <c r="H5" s="28" t="s">
        <v>219</v>
      </c>
      <c r="I5" s="24"/>
      <c r="J5" s="28" t="s">
        <v>220</v>
      </c>
      <c r="K5" s="24"/>
      <c r="L5" s="22"/>
      <c r="M5" s="24"/>
      <c r="P5" s="8">
        <v>3</v>
      </c>
      <c r="Q5" s="8">
        <v>4</v>
      </c>
      <c r="R5" s="8">
        <v>8</v>
      </c>
      <c r="S5" s="8">
        <v>15</v>
      </c>
    </row>
    <row r="10" spans="2:19" ht="18.5" x14ac:dyDescent="0.45">
      <c r="B10" s="5" t="s">
        <v>219</v>
      </c>
    </row>
    <row r="12" spans="2:19" x14ac:dyDescent="0.35">
      <c r="C12" t="s">
        <v>224</v>
      </c>
      <c r="D12" t="s">
        <v>225</v>
      </c>
    </row>
    <row r="13" spans="2:19" x14ac:dyDescent="0.35">
      <c r="C13" t="s">
        <v>226</v>
      </c>
      <c r="D13">
        <v>13057418.225524468</v>
      </c>
    </row>
    <row r="14" spans="2:19" x14ac:dyDescent="0.35">
      <c r="C14" t="s">
        <v>227</v>
      </c>
      <c r="D14">
        <v>90676.515455031025</v>
      </c>
    </row>
    <row r="15" spans="2:19" x14ac:dyDescent="0.35">
      <c r="C15" t="s">
        <v>228</v>
      </c>
      <c r="D15">
        <v>301.12541482749515</v>
      </c>
    </row>
    <row r="16" spans="2:19" x14ac:dyDescent="0.35">
      <c r="C16" t="s">
        <v>229</v>
      </c>
      <c r="D16">
        <v>237.10593515280996</v>
      </c>
    </row>
    <row r="17" spans="2:6" x14ac:dyDescent="0.35">
      <c r="C17" t="s">
        <v>230</v>
      </c>
      <c r="D17">
        <v>0.95591350687218413</v>
      </c>
    </row>
    <row r="19" spans="2:6" ht="18.5" x14ac:dyDescent="0.45">
      <c r="B19" s="5" t="s">
        <v>220</v>
      </c>
    </row>
    <row r="21" spans="2:6" x14ac:dyDescent="0.35">
      <c r="C21" s="7" t="s">
        <v>38</v>
      </c>
      <c r="D21" s="3" t="s">
        <v>1</v>
      </c>
      <c r="E21" s="3" t="s">
        <v>356</v>
      </c>
      <c r="F21" s="3" t="s">
        <v>232</v>
      </c>
    </row>
    <row r="22" spans="2:6" x14ac:dyDescent="0.35">
      <c r="C22" s="7" t="s">
        <v>39</v>
      </c>
      <c r="D22" s="6">
        <v>1420</v>
      </c>
      <c r="E22" s="6">
        <v>873.86217948718001</v>
      </c>
      <c r="F22" s="6">
        <v>546.13782051281999</v>
      </c>
    </row>
    <row r="23" spans="2:6" x14ac:dyDescent="0.35">
      <c r="C23" s="7" t="s">
        <v>40</v>
      </c>
      <c r="D23" s="6">
        <v>1500</v>
      </c>
      <c r="E23" s="6">
        <v>793.86217948717945</v>
      </c>
      <c r="F23" s="6">
        <v>706.13782051282055</v>
      </c>
    </row>
    <row r="24" spans="2:6" x14ac:dyDescent="0.35">
      <c r="C24" s="7" t="s">
        <v>41</v>
      </c>
      <c r="D24" s="6">
        <v>1660</v>
      </c>
      <c r="E24" s="6">
        <v>1214.6955128205129</v>
      </c>
      <c r="F24" s="6">
        <v>445.30448717948707</v>
      </c>
    </row>
    <row r="25" spans="2:6" x14ac:dyDescent="0.35">
      <c r="C25" s="7" t="s">
        <v>42</v>
      </c>
      <c r="D25" s="6">
        <v>1630</v>
      </c>
      <c r="E25" s="6">
        <v>1179.6955128205127</v>
      </c>
      <c r="F25" s="6">
        <v>450.3044871794873</v>
      </c>
    </row>
    <row r="26" spans="2:6" x14ac:dyDescent="0.35">
      <c r="C26" s="7" t="s">
        <v>43</v>
      </c>
      <c r="D26" s="6">
        <v>1530</v>
      </c>
      <c r="E26" s="6">
        <v>1236.3621794871797</v>
      </c>
      <c r="F26" s="6">
        <v>293.63782051282033</v>
      </c>
    </row>
    <row r="27" spans="2:6" x14ac:dyDescent="0.35">
      <c r="C27" s="7" t="s">
        <v>44</v>
      </c>
      <c r="D27" s="6">
        <v>1700</v>
      </c>
      <c r="E27" s="6">
        <v>1714.6955128205127</v>
      </c>
      <c r="F27" s="6">
        <v>-14.695512820512704</v>
      </c>
    </row>
    <row r="28" spans="2:6" x14ac:dyDescent="0.35">
      <c r="C28" s="7" t="s">
        <v>45</v>
      </c>
      <c r="D28" s="6">
        <v>1860</v>
      </c>
      <c r="E28" s="6">
        <v>2190.5288461538466</v>
      </c>
      <c r="F28" s="6">
        <v>-330.52884615384664</v>
      </c>
    </row>
    <row r="29" spans="2:6" x14ac:dyDescent="0.35">
      <c r="C29" s="7" t="s">
        <v>46</v>
      </c>
      <c r="D29" s="6">
        <v>1860</v>
      </c>
      <c r="E29" s="6">
        <v>2186.3621794871797</v>
      </c>
      <c r="F29" s="6">
        <v>-326.36217948717967</v>
      </c>
    </row>
    <row r="30" spans="2:6" x14ac:dyDescent="0.35">
      <c r="C30" s="7" t="s">
        <v>47</v>
      </c>
      <c r="D30" s="6">
        <v>1710</v>
      </c>
      <c r="E30" s="6">
        <v>1603.8621794871806</v>
      </c>
      <c r="F30" s="6">
        <v>106.13782051281942</v>
      </c>
    </row>
    <row r="31" spans="2:6" x14ac:dyDescent="0.35">
      <c r="C31" s="7" t="s">
        <v>48</v>
      </c>
      <c r="D31" s="6">
        <v>1510</v>
      </c>
      <c r="E31" s="6">
        <v>1172.1955128205129</v>
      </c>
      <c r="F31" s="6">
        <v>337.80448717948707</v>
      </c>
    </row>
    <row r="32" spans="2:6" x14ac:dyDescent="0.35">
      <c r="C32" s="7" t="s">
        <v>49</v>
      </c>
      <c r="D32" s="6">
        <v>1330</v>
      </c>
      <c r="E32" s="6">
        <v>767.1955128205127</v>
      </c>
      <c r="F32" s="6">
        <v>562.8044871794873</v>
      </c>
    </row>
    <row r="33" spans="3:6" x14ac:dyDescent="0.35">
      <c r="C33" s="7" t="s">
        <v>50</v>
      </c>
      <c r="D33" s="6">
        <v>1500</v>
      </c>
      <c r="E33" s="6">
        <v>1115.5288461538464</v>
      </c>
      <c r="F33" s="6">
        <v>384.47115384615358</v>
      </c>
    </row>
    <row r="34" spans="3:6" x14ac:dyDescent="0.35">
      <c r="C34" s="7" t="s">
        <v>51</v>
      </c>
      <c r="D34" s="6">
        <v>1460</v>
      </c>
      <c r="E34" s="6">
        <v>1256.7963286713291</v>
      </c>
      <c r="F34" s="6">
        <v>203.20367132867091</v>
      </c>
    </row>
    <row r="35" spans="3:6" x14ac:dyDescent="0.35">
      <c r="C35" s="7" t="s">
        <v>52</v>
      </c>
      <c r="D35" s="6">
        <v>1590</v>
      </c>
      <c r="E35" s="6">
        <v>1176.7963286713286</v>
      </c>
      <c r="F35" s="6">
        <v>413.20367132867136</v>
      </c>
    </row>
    <row r="36" spans="3:6" x14ac:dyDescent="0.35">
      <c r="C36" s="7" t="s">
        <v>53</v>
      </c>
      <c r="D36" s="6">
        <v>1770</v>
      </c>
      <c r="E36" s="6">
        <v>1597.6296620046619</v>
      </c>
      <c r="F36" s="6">
        <v>172.3703379953381</v>
      </c>
    </row>
    <row r="37" spans="3:6" x14ac:dyDescent="0.35">
      <c r="C37" s="7" t="s">
        <v>54</v>
      </c>
      <c r="D37" s="6">
        <v>1700</v>
      </c>
      <c r="E37" s="6">
        <v>1562.6296620046617</v>
      </c>
      <c r="F37" s="6">
        <v>137.37033799533833</v>
      </c>
    </row>
    <row r="38" spans="3:6" x14ac:dyDescent="0.35">
      <c r="C38" s="7" t="s">
        <v>55</v>
      </c>
      <c r="D38" s="6">
        <v>1580</v>
      </c>
      <c r="E38" s="6">
        <v>1619.2963286713289</v>
      </c>
      <c r="F38" s="6">
        <v>-39.296328671328865</v>
      </c>
    </row>
    <row r="39" spans="3:6" x14ac:dyDescent="0.35">
      <c r="C39" s="7" t="s">
        <v>56</v>
      </c>
      <c r="D39" s="6">
        <v>1870</v>
      </c>
      <c r="E39" s="6">
        <v>2097.6296620046614</v>
      </c>
      <c r="F39" s="6">
        <v>-227.62966200466144</v>
      </c>
    </row>
    <row r="40" spans="3:6" x14ac:dyDescent="0.35">
      <c r="C40" s="7" t="s">
        <v>57</v>
      </c>
      <c r="D40" s="6">
        <v>2120</v>
      </c>
      <c r="E40" s="6">
        <v>2573.4629953379958</v>
      </c>
      <c r="F40" s="6">
        <v>-453.46299533799584</v>
      </c>
    </row>
    <row r="41" spans="3:6" x14ac:dyDescent="0.35">
      <c r="C41" s="7" t="s">
        <v>58</v>
      </c>
      <c r="D41" s="6">
        <v>2120</v>
      </c>
      <c r="E41" s="6">
        <v>2569.2963286713284</v>
      </c>
      <c r="F41" s="6">
        <v>-449.29632867132841</v>
      </c>
    </row>
    <row r="42" spans="3:6" x14ac:dyDescent="0.35">
      <c r="C42" s="7" t="s">
        <v>59</v>
      </c>
      <c r="D42" s="6">
        <v>1980</v>
      </c>
      <c r="E42" s="6">
        <v>1986.7963286713298</v>
      </c>
      <c r="F42" s="6">
        <v>-6.7963286713297748</v>
      </c>
    </row>
    <row r="43" spans="3:6" x14ac:dyDescent="0.35">
      <c r="C43" s="7" t="s">
        <v>60</v>
      </c>
      <c r="D43" s="6">
        <v>1680</v>
      </c>
      <c r="E43" s="6">
        <v>1555.1296620046619</v>
      </c>
      <c r="F43" s="6">
        <v>124.8703379953381</v>
      </c>
    </row>
    <row r="44" spans="3:6" x14ac:dyDescent="0.35">
      <c r="C44" s="7" t="s">
        <v>61</v>
      </c>
      <c r="D44" s="6">
        <v>1450</v>
      </c>
      <c r="E44" s="6">
        <v>1150.1296620046619</v>
      </c>
      <c r="F44" s="6">
        <v>299.8703379953381</v>
      </c>
    </row>
    <row r="45" spans="3:6" x14ac:dyDescent="0.35">
      <c r="C45" s="7" t="s">
        <v>62</v>
      </c>
      <c r="D45" s="6">
        <v>1760</v>
      </c>
      <c r="E45" s="6">
        <v>1498.4629953379954</v>
      </c>
      <c r="F45" s="6">
        <v>261.53700466200462</v>
      </c>
    </row>
    <row r="46" spans="3:6" x14ac:dyDescent="0.35">
      <c r="C46" s="7" t="s">
        <v>63</v>
      </c>
      <c r="D46" s="6">
        <v>1820</v>
      </c>
      <c r="E46" s="6">
        <v>1639.7304778554783</v>
      </c>
      <c r="F46" s="6">
        <v>180.26952214452172</v>
      </c>
    </row>
    <row r="47" spans="3:6" x14ac:dyDescent="0.35">
      <c r="C47" s="7" t="s">
        <v>64</v>
      </c>
      <c r="D47" s="6">
        <v>1880</v>
      </c>
      <c r="E47" s="6">
        <v>1559.7304778554776</v>
      </c>
      <c r="F47" s="6">
        <v>320.2695221445224</v>
      </c>
    </row>
    <row r="48" spans="3:6" x14ac:dyDescent="0.35">
      <c r="C48" s="7" t="s">
        <v>65</v>
      </c>
      <c r="D48" s="6">
        <v>2220</v>
      </c>
      <c r="E48" s="6">
        <v>1980.5638111888111</v>
      </c>
      <c r="F48" s="6">
        <v>239.43618881118891</v>
      </c>
    </row>
    <row r="49" spans="3:6" x14ac:dyDescent="0.35">
      <c r="C49" s="7" t="s">
        <v>66</v>
      </c>
      <c r="D49" s="6">
        <v>2040</v>
      </c>
      <c r="E49" s="6">
        <v>1945.5638111888109</v>
      </c>
      <c r="F49" s="6">
        <v>94.43618881118914</v>
      </c>
    </row>
    <row r="50" spans="3:6" x14ac:dyDescent="0.35">
      <c r="C50" s="7" t="s">
        <v>67</v>
      </c>
      <c r="D50" s="6">
        <v>2140</v>
      </c>
      <c r="E50" s="6">
        <v>2002.2304778554781</v>
      </c>
      <c r="F50" s="6">
        <v>137.76952214452194</v>
      </c>
    </row>
    <row r="51" spans="3:6" x14ac:dyDescent="0.35">
      <c r="C51" s="7" t="s">
        <v>68</v>
      </c>
      <c r="D51" s="6">
        <v>2220</v>
      </c>
      <c r="E51" s="6">
        <v>2480.5638111888106</v>
      </c>
      <c r="F51" s="6">
        <v>-260.56381118881063</v>
      </c>
    </row>
    <row r="52" spans="3:6" x14ac:dyDescent="0.35">
      <c r="C52" s="7" t="s">
        <v>69</v>
      </c>
      <c r="D52" s="6">
        <v>2470</v>
      </c>
      <c r="E52" s="6">
        <v>2956.397144522145</v>
      </c>
      <c r="F52" s="6">
        <v>-486.39714452214503</v>
      </c>
    </row>
    <row r="53" spans="3:6" x14ac:dyDescent="0.35">
      <c r="C53" s="7" t="s">
        <v>70</v>
      </c>
      <c r="D53" s="6">
        <v>2470</v>
      </c>
      <c r="E53" s="6">
        <v>2952.2304778554776</v>
      </c>
      <c r="F53" s="6">
        <v>-482.2304778554776</v>
      </c>
    </row>
    <row r="54" spans="3:6" x14ac:dyDescent="0.35">
      <c r="C54" s="7" t="s">
        <v>71</v>
      </c>
      <c r="D54" s="6">
        <v>2290</v>
      </c>
      <c r="E54" s="6">
        <v>2369.730477855479</v>
      </c>
      <c r="F54" s="6">
        <v>-79.730477855478966</v>
      </c>
    </row>
    <row r="55" spans="3:6" x14ac:dyDescent="0.35">
      <c r="C55" s="7" t="s">
        <v>72</v>
      </c>
      <c r="D55" s="6">
        <v>2020</v>
      </c>
      <c r="E55" s="6">
        <v>1938.0638111888111</v>
      </c>
      <c r="F55" s="6">
        <v>81.936188811188913</v>
      </c>
    </row>
    <row r="56" spans="3:6" x14ac:dyDescent="0.35">
      <c r="C56" s="7" t="s">
        <v>73</v>
      </c>
      <c r="D56" s="6">
        <v>1830</v>
      </c>
      <c r="E56" s="6">
        <v>1533.0638111888109</v>
      </c>
      <c r="F56" s="6">
        <v>296.93618881118914</v>
      </c>
    </row>
    <row r="57" spans="3:6" x14ac:dyDescent="0.35">
      <c r="C57" s="7" t="s">
        <v>74</v>
      </c>
      <c r="D57" s="6">
        <v>2070</v>
      </c>
      <c r="E57" s="6">
        <v>1881.3971445221446</v>
      </c>
      <c r="F57" s="6">
        <v>188.60285547785543</v>
      </c>
    </row>
    <row r="58" spans="3:6" x14ac:dyDescent="0.35">
      <c r="C58" s="7" t="s">
        <v>75</v>
      </c>
      <c r="D58" s="6">
        <v>2130</v>
      </c>
      <c r="E58" s="6">
        <v>2022.6646270396272</v>
      </c>
      <c r="F58" s="6">
        <v>107.33537296037275</v>
      </c>
    </row>
    <row r="59" spans="3:6" x14ac:dyDescent="0.35">
      <c r="C59" s="7" t="s">
        <v>76</v>
      </c>
      <c r="D59" s="6">
        <v>2240</v>
      </c>
      <c r="E59" s="6">
        <v>1942.6646270396268</v>
      </c>
      <c r="F59" s="6">
        <v>297.33537296037321</v>
      </c>
    </row>
    <row r="60" spans="3:6" x14ac:dyDescent="0.35">
      <c r="C60" s="7" t="s">
        <v>77</v>
      </c>
      <c r="D60" s="6">
        <v>2400</v>
      </c>
      <c r="E60" s="6">
        <v>2363.4979603729603</v>
      </c>
      <c r="F60" s="6">
        <v>36.502039627039721</v>
      </c>
    </row>
    <row r="61" spans="3:6" x14ac:dyDescent="0.35">
      <c r="C61" s="7" t="s">
        <v>78</v>
      </c>
      <c r="D61" s="6">
        <v>2250</v>
      </c>
      <c r="E61" s="6">
        <v>2328.4979603729598</v>
      </c>
      <c r="F61" s="6">
        <v>-78.497960372959824</v>
      </c>
    </row>
    <row r="62" spans="3:6" x14ac:dyDescent="0.35">
      <c r="C62" s="7" t="s">
        <v>79</v>
      </c>
      <c r="D62" s="6">
        <v>2280</v>
      </c>
      <c r="E62" s="6">
        <v>2385.1646270396268</v>
      </c>
      <c r="F62" s="6">
        <v>-105.16462703962679</v>
      </c>
    </row>
    <row r="63" spans="3:6" x14ac:dyDescent="0.35">
      <c r="C63" s="7" t="s">
        <v>80</v>
      </c>
      <c r="D63" s="6">
        <v>2700</v>
      </c>
      <c r="E63" s="6">
        <v>2863.4979603729598</v>
      </c>
      <c r="F63" s="6">
        <v>-163.49796037295982</v>
      </c>
    </row>
    <row r="64" spans="3:6" x14ac:dyDescent="0.35">
      <c r="C64" s="7" t="s">
        <v>81</v>
      </c>
      <c r="D64" s="6">
        <v>2840</v>
      </c>
      <c r="E64" s="6">
        <v>3339.3312937062942</v>
      </c>
      <c r="F64" s="6">
        <v>-499.33129370629422</v>
      </c>
    </row>
    <row r="65" spans="3:6" x14ac:dyDescent="0.35">
      <c r="C65" s="7" t="s">
        <v>82</v>
      </c>
      <c r="D65" s="6">
        <v>2980</v>
      </c>
      <c r="E65" s="6">
        <v>3335.1646270396268</v>
      </c>
      <c r="F65" s="6">
        <v>-355.16462703962679</v>
      </c>
    </row>
    <row r="66" spans="3:6" x14ac:dyDescent="0.35">
      <c r="C66" s="7" t="s">
        <v>83</v>
      </c>
      <c r="D66" s="6">
        <v>2590</v>
      </c>
      <c r="E66" s="6">
        <v>2752.6646270396277</v>
      </c>
      <c r="F66" s="6">
        <v>-162.6646270396277</v>
      </c>
    </row>
    <row r="67" spans="3:6" x14ac:dyDescent="0.35">
      <c r="C67" s="7" t="s">
        <v>84</v>
      </c>
      <c r="D67" s="6">
        <v>2370</v>
      </c>
      <c r="E67" s="6">
        <v>2320.9979603729603</v>
      </c>
      <c r="F67" s="6">
        <v>49.002039627039721</v>
      </c>
    </row>
    <row r="68" spans="3:6" x14ac:dyDescent="0.35">
      <c r="C68" s="7" t="s">
        <v>85</v>
      </c>
      <c r="D68" s="6">
        <v>2140</v>
      </c>
      <c r="E68" s="6">
        <v>1915.9979603729603</v>
      </c>
      <c r="F68" s="6">
        <v>224.00203962703972</v>
      </c>
    </row>
    <row r="69" spans="3:6" x14ac:dyDescent="0.35">
      <c r="C69" s="7" t="s">
        <v>86</v>
      </c>
      <c r="D69" s="6">
        <v>2410</v>
      </c>
      <c r="E69" s="6">
        <v>2264.3312937062938</v>
      </c>
      <c r="F69" s="6">
        <v>145.66870629370624</v>
      </c>
    </row>
    <row r="70" spans="3:6" x14ac:dyDescent="0.35">
      <c r="C70" s="7" t="s">
        <v>87</v>
      </c>
      <c r="D70" s="6">
        <v>2430</v>
      </c>
      <c r="E70" s="6">
        <v>2405.5987762237764</v>
      </c>
      <c r="F70" s="6">
        <v>24.40122377622356</v>
      </c>
    </row>
    <row r="71" spans="3:6" x14ac:dyDescent="0.35">
      <c r="C71" s="7" t="s">
        <v>88</v>
      </c>
      <c r="D71" s="6">
        <v>2430</v>
      </c>
      <c r="E71" s="6">
        <v>2325.5987762237755</v>
      </c>
      <c r="F71" s="6">
        <v>104.40122377622447</v>
      </c>
    </row>
    <row r="72" spans="3:6" x14ac:dyDescent="0.35">
      <c r="C72" s="7" t="s">
        <v>89</v>
      </c>
      <c r="D72" s="6">
        <v>2910</v>
      </c>
      <c r="E72" s="6">
        <v>2746.432109557109</v>
      </c>
      <c r="F72" s="6">
        <v>163.56789044289098</v>
      </c>
    </row>
    <row r="73" spans="3:6" x14ac:dyDescent="0.35">
      <c r="C73" s="7" t="s">
        <v>90</v>
      </c>
      <c r="D73" s="6">
        <v>2900</v>
      </c>
      <c r="E73" s="6">
        <v>2711.432109557109</v>
      </c>
      <c r="F73" s="6">
        <v>188.56789044289098</v>
      </c>
    </row>
    <row r="74" spans="3:6" x14ac:dyDescent="0.35">
      <c r="C74" s="7" t="s">
        <v>91</v>
      </c>
      <c r="D74" s="6">
        <v>2830</v>
      </c>
      <c r="E74" s="6">
        <v>2768.098776223776</v>
      </c>
      <c r="F74" s="6">
        <v>61.901223776224015</v>
      </c>
    </row>
    <row r="75" spans="3:6" x14ac:dyDescent="0.35">
      <c r="C75" s="7" t="s">
        <v>92</v>
      </c>
      <c r="D75" s="6">
        <v>3000</v>
      </c>
      <c r="E75" s="6">
        <v>3246.432109557109</v>
      </c>
      <c r="F75" s="6">
        <v>-246.43210955710902</v>
      </c>
    </row>
    <row r="76" spans="3:6" x14ac:dyDescent="0.35">
      <c r="C76" s="7" t="s">
        <v>93</v>
      </c>
      <c r="D76" s="6">
        <v>3250</v>
      </c>
      <c r="E76" s="6">
        <v>3722.265442890443</v>
      </c>
      <c r="F76" s="6">
        <v>-472.26544289044296</v>
      </c>
    </row>
    <row r="77" spans="3:6" x14ac:dyDescent="0.35">
      <c r="C77" s="7" t="s">
        <v>94</v>
      </c>
      <c r="D77" s="6">
        <v>3340</v>
      </c>
      <c r="E77" s="6">
        <v>3718.098776223776</v>
      </c>
      <c r="F77" s="6">
        <v>-378.09877622377599</v>
      </c>
    </row>
    <row r="78" spans="3:6" x14ac:dyDescent="0.35">
      <c r="C78" s="7" t="s">
        <v>95</v>
      </c>
      <c r="D78" s="6">
        <v>2920</v>
      </c>
      <c r="E78" s="6">
        <v>3135.5987762237773</v>
      </c>
      <c r="F78" s="6">
        <v>-215.59877622377735</v>
      </c>
    </row>
    <row r="79" spans="3:6" x14ac:dyDescent="0.35">
      <c r="C79" s="7" t="s">
        <v>96</v>
      </c>
      <c r="D79" s="6">
        <v>2610</v>
      </c>
      <c r="E79" s="6">
        <v>2703.9321095571095</v>
      </c>
      <c r="F79" s="6">
        <v>-93.93210955710947</v>
      </c>
    </row>
    <row r="80" spans="3:6" x14ac:dyDescent="0.35">
      <c r="C80" s="7" t="s">
        <v>97</v>
      </c>
      <c r="D80" s="6">
        <v>2240</v>
      </c>
      <c r="E80" s="6">
        <v>2298.932109557109</v>
      </c>
      <c r="F80" s="6">
        <v>-58.932109557109015</v>
      </c>
    </row>
    <row r="81" spans="3:6" x14ac:dyDescent="0.35">
      <c r="C81" s="7" t="s">
        <v>98</v>
      </c>
      <c r="D81" s="6">
        <v>2490</v>
      </c>
      <c r="E81" s="6">
        <v>2647.265442890443</v>
      </c>
      <c r="F81" s="6">
        <v>-157.26544289044296</v>
      </c>
    </row>
    <row r="82" spans="3:6" x14ac:dyDescent="0.35">
      <c r="C82" s="7" t="s">
        <v>99</v>
      </c>
      <c r="D82" s="6">
        <v>2530</v>
      </c>
      <c r="E82" s="6">
        <v>2788.5329254079256</v>
      </c>
      <c r="F82" s="6">
        <v>-258.53292540792563</v>
      </c>
    </row>
    <row r="83" spans="3:6" x14ac:dyDescent="0.35">
      <c r="C83" s="7" t="s">
        <v>100</v>
      </c>
      <c r="D83" s="6">
        <v>2340</v>
      </c>
      <c r="E83" s="6">
        <v>2708.5329254079247</v>
      </c>
      <c r="F83" s="6">
        <v>-368.53292540792472</v>
      </c>
    </row>
    <row r="84" spans="3:6" x14ac:dyDescent="0.35">
      <c r="C84" s="7" t="s">
        <v>101</v>
      </c>
      <c r="D84" s="6">
        <v>2900</v>
      </c>
      <c r="E84" s="6">
        <v>3129.3662587412582</v>
      </c>
      <c r="F84" s="6">
        <v>-229.36625874125821</v>
      </c>
    </row>
    <row r="85" spans="3:6" x14ac:dyDescent="0.35">
      <c r="C85" s="7" t="s">
        <v>102</v>
      </c>
      <c r="D85" s="6">
        <v>2800</v>
      </c>
      <c r="E85" s="6">
        <v>3094.3662587412582</v>
      </c>
      <c r="F85" s="6">
        <v>-294.36625874125821</v>
      </c>
    </row>
    <row r="86" spans="3:6" x14ac:dyDescent="0.35">
      <c r="C86" s="7" t="s">
        <v>103</v>
      </c>
      <c r="D86" s="6">
        <v>2890</v>
      </c>
      <c r="E86" s="6">
        <v>3151.0329254079252</v>
      </c>
      <c r="F86" s="6">
        <v>-261.03292540792518</v>
      </c>
    </row>
    <row r="87" spans="3:6" x14ac:dyDescent="0.35">
      <c r="C87" s="7" t="s">
        <v>104</v>
      </c>
      <c r="D87" s="6">
        <v>3250</v>
      </c>
      <c r="E87" s="6">
        <v>3629.3662587412582</v>
      </c>
      <c r="F87" s="6">
        <v>-379.36625874125821</v>
      </c>
    </row>
    <row r="88" spans="3:6" x14ac:dyDescent="0.35">
      <c r="C88" s="7" t="s">
        <v>105</v>
      </c>
      <c r="D88" s="6">
        <v>3700</v>
      </c>
      <c r="E88" s="6">
        <v>4105.1995920745921</v>
      </c>
      <c r="F88" s="6">
        <v>-405.19959207459215</v>
      </c>
    </row>
    <row r="89" spans="3:6" x14ac:dyDescent="0.35">
      <c r="C89" s="7" t="s">
        <v>106</v>
      </c>
      <c r="D89" s="6">
        <v>3600</v>
      </c>
      <c r="E89" s="6">
        <v>4101.0329254079243</v>
      </c>
      <c r="F89" s="6">
        <v>-501.03292540792427</v>
      </c>
    </row>
    <row r="90" spans="3:6" x14ac:dyDescent="0.35">
      <c r="C90" s="7" t="s">
        <v>107</v>
      </c>
      <c r="D90" s="6">
        <v>3190</v>
      </c>
      <c r="E90" s="6">
        <v>3518.5329254079261</v>
      </c>
      <c r="F90" s="6">
        <v>-328.53292540792609</v>
      </c>
    </row>
    <row r="91" spans="3:6" x14ac:dyDescent="0.35">
      <c r="C91" s="7" t="s">
        <v>108</v>
      </c>
      <c r="D91" s="6">
        <v>2830</v>
      </c>
      <c r="E91" s="6">
        <v>3086.8662587412587</v>
      </c>
      <c r="F91" s="6">
        <v>-256.86625874125866</v>
      </c>
    </row>
    <row r="92" spans="3:6" x14ac:dyDescent="0.35">
      <c r="C92" s="7" t="s">
        <v>109</v>
      </c>
      <c r="D92" s="6">
        <v>2520</v>
      </c>
      <c r="E92" s="6">
        <v>2681.8662587412582</v>
      </c>
      <c r="F92" s="6">
        <v>-161.86625874125821</v>
      </c>
    </row>
    <row r="93" spans="3:6" x14ac:dyDescent="0.35">
      <c r="C93" s="7" t="s">
        <v>110</v>
      </c>
      <c r="D93" s="6">
        <v>2830</v>
      </c>
      <c r="E93" s="6">
        <v>3030.1995920745917</v>
      </c>
      <c r="F93" s="6">
        <v>-200.19959207459169</v>
      </c>
    </row>
    <row r="94" spans="3:6" x14ac:dyDescent="0.35">
      <c r="C94" s="7" t="s">
        <v>111</v>
      </c>
      <c r="D94" s="6">
        <v>2980</v>
      </c>
      <c r="E94" s="6">
        <v>3171.4670745920748</v>
      </c>
      <c r="F94" s="6">
        <v>-191.46707459207482</v>
      </c>
    </row>
    <row r="95" spans="3:6" x14ac:dyDescent="0.35">
      <c r="C95" s="7" t="s">
        <v>112</v>
      </c>
      <c r="D95" s="6">
        <v>2880</v>
      </c>
      <c r="E95" s="6">
        <v>3091.4670745920739</v>
      </c>
      <c r="F95" s="6">
        <v>-211.46707459207391</v>
      </c>
    </row>
    <row r="96" spans="3:6" x14ac:dyDescent="0.35">
      <c r="C96" s="7" t="s">
        <v>113</v>
      </c>
      <c r="D96" s="6">
        <v>3280</v>
      </c>
      <c r="E96" s="6">
        <v>3512.3004079254074</v>
      </c>
      <c r="F96" s="6">
        <v>-232.3004079254074</v>
      </c>
    </row>
    <row r="97" spans="3:6" x14ac:dyDescent="0.35">
      <c r="C97" s="7" t="s">
        <v>114</v>
      </c>
      <c r="D97" s="6">
        <v>3310</v>
      </c>
      <c r="E97" s="6">
        <v>3477.3004079254069</v>
      </c>
      <c r="F97" s="6">
        <v>-167.30040792540694</v>
      </c>
    </row>
    <row r="98" spans="3:6" x14ac:dyDescent="0.35">
      <c r="C98" s="7" t="s">
        <v>115</v>
      </c>
      <c r="D98" s="6">
        <v>3320</v>
      </c>
      <c r="E98" s="6">
        <v>3533.9670745920744</v>
      </c>
      <c r="F98" s="6">
        <v>-213.96707459207437</v>
      </c>
    </row>
    <row r="99" spans="3:6" x14ac:dyDescent="0.35">
      <c r="C99" s="7" t="s">
        <v>116</v>
      </c>
      <c r="D99" s="6">
        <v>3860</v>
      </c>
      <c r="E99" s="6">
        <v>4012.3004079254074</v>
      </c>
      <c r="F99" s="6">
        <v>-152.3004079254074</v>
      </c>
    </row>
    <row r="100" spans="3:6" x14ac:dyDescent="0.35">
      <c r="C100" s="7" t="s">
        <v>117</v>
      </c>
      <c r="D100" s="6">
        <v>4450</v>
      </c>
      <c r="E100" s="6">
        <v>4488.1337412587418</v>
      </c>
      <c r="F100" s="6">
        <v>-38.133741258741793</v>
      </c>
    </row>
    <row r="101" spans="3:6" x14ac:dyDescent="0.35">
      <c r="C101" s="7" t="s">
        <v>118</v>
      </c>
      <c r="D101" s="6">
        <v>4240</v>
      </c>
      <c r="E101" s="6">
        <v>4483.9670745920739</v>
      </c>
      <c r="F101" s="6">
        <v>-243.96707459207391</v>
      </c>
    </row>
    <row r="102" spans="3:6" x14ac:dyDescent="0.35">
      <c r="C102" s="7" t="s">
        <v>119</v>
      </c>
      <c r="D102" s="6">
        <v>3820</v>
      </c>
      <c r="E102" s="6">
        <v>3901.4670745920748</v>
      </c>
      <c r="F102" s="6">
        <v>-81.467074592074823</v>
      </c>
    </row>
    <row r="103" spans="3:6" x14ac:dyDescent="0.35">
      <c r="C103" s="7" t="s">
        <v>120</v>
      </c>
      <c r="D103" s="6">
        <v>3370</v>
      </c>
      <c r="E103" s="6">
        <v>3469.8004079254079</v>
      </c>
      <c r="F103" s="6">
        <v>-99.800407925407853</v>
      </c>
    </row>
    <row r="104" spans="3:6" x14ac:dyDescent="0.35">
      <c r="C104" s="7" t="s">
        <v>121</v>
      </c>
      <c r="D104" s="6">
        <v>2920</v>
      </c>
      <c r="E104" s="6">
        <v>3064.8004079254074</v>
      </c>
      <c r="F104" s="6">
        <v>-144.8004079254074</v>
      </c>
    </row>
    <row r="105" spans="3:6" x14ac:dyDescent="0.35">
      <c r="C105" s="7" t="s">
        <v>122</v>
      </c>
      <c r="D105" s="6">
        <v>3420</v>
      </c>
      <c r="E105" s="6">
        <v>3413.1337412587409</v>
      </c>
      <c r="F105" s="6">
        <v>6.8662587412591165</v>
      </c>
    </row>
    <row r="106" spans="3:6" x14ac:dyDescent="0.35">
      <c r="C106" s="7" t="s">
        <v>123</v>
      </c>
      <c r="D106" s="6">
        <v>3490</v>
      </c>
      <c r="E106" s="6">
        <v>3554.4012237762236</v>
      </c>
      <c r="F106" s="6">
        <v>-64.40122377622356</v>
      </c>
    </row>
    <row r="107" spans="3:6" x14ac:dyDescent="0.35">
      <c r="C107" s="7" t="s">
        <v>124</v>
      </c>
      <c r="D107" s="6">
        <v>3400</v>
      </c>
      <c r="E107" s="6">
        <v>3474.4012237762231</v>
      </c>
      <c r="F107" s="6">
        <v>-74.401223776223105</v>
      </c>
    </row>
    <row r="108" spans="3:6" x14ac:dyDescent="0.35">
      <c r="C108" s="7" t="s">
        <v>125</v>
      </c>
      <c r="D108" s="6">
        <v>3880</v>
      </c>
      <c r="E108" s="6">
        <v>3895.2345571095566</v>
      </c>
      <c r="F108" s="6">
        <v>-15.23455710955659</v>
      </c>
    </row>
    <row r="109" spans="3:6" x14ac:dyDescent="0.35">
      <c r="C109" s="7" t="s">
        <v>126</v>
      </c>
      <c r="D109" s="6">
        <v>3840</v>
      </c>
      <c r="E109" s="6">
        <v>3860.2345571095561</v>
      </c>
      <c r="F109" s="6">
        <v>-20.234557109556135</v>
      </c>
    </row>
    <row r="110" spans="3:6" x14ac:dyDescent="0.35">
      <c r="C110" s="7" t="s">
        <v>127</v>
      </c>
      <c r="D110" s="6">
        <v>3900</v>
      </c>
      <c r="E110" s="6">
        <v>3916.9012237762231</v>
      </c>
      <c r="F110" s="6">
        <v>-16.901223776223105</v>
      </c>
    </row>
    <row r="111" spans="3:6" x14ac:dyDescent="0.35">
      <c r="C111" s="7" t="s">
        <v>128</v>
      </c>
      <c r="D111" s="6">
        <v>4570</v>
      </c>
      <c r="E111" s="6">
        <v>4395.2345571095566</v>
      </c>
      <c r="F111" s="6">
        <v>174.76544289044341</v>
      </c>
    </row>
    <row r="112" spans="3:6" x14ac:dyDescent="0.35">
      <c r="C112" s="7" t="s">
        <v>129</v>
      </c>
      <c r="D112" s="6">
        <v>5040</v>
      </c>
      <c r="E112" s="6">
        <v>4871.0678904428905</v>
      </c>
      <c r="F112" s="6">
        <v>168.93210955710947</v>
      </c>
    </row>
    <row r="113" spans="3:6" x14ac:dyDescent="0.35">
      <c r="C113" s="7" t="s">
        <v>130</v>
      </c>
      <c r="D113" s="6">
        <v>4940</v>
      </c>
      <c r="E113" s="6">
        <v>4866.9012237762236</v>
      </c>
      <c r="F113" s="6">
        <v>73.09877622377644</v>
      </c>
    </row>
    <row r="114" spans="3:6" x14ac:dyDescent="0.35">
      <c r="C114" s="7" t="s">
        <v>131</v>
      </c>
      <c r="D114" s="6">
        <v>4340</v>
      </c>
      <c r="E114" s="6">
        <v>4284.4012237762245</v>
      </c>
      <c r="F114" s="6">
        <v>55.598776223775531</v>
      </c>
    </row>
    <row r="115" spans="3:6" x14ac:dyDescent="0.35">
      <c r="C115" s="7" t="s">
        <v>132</v>
      </c>
      <c r="D115" s="6">
        <v>3750</v>
      </c>
      <c r="E115" s="6">
        <v>3852.734557109557</v>
      </c>
      <c r="F115" s="6">
        <v>-102.73455710955704</v>
      </c>
    </row>
    <row r="116" spans="3:6" x14ac:dyDescent="0.35">
      <c r="C116" s="7" t="s">
        <v>133</v>
      </c>
      <c r="D116" s="6">
        <v>3330</v>
      </c>
      <c r="E116" s="6">
        <v>3447.7345571095566</v>
      </c>
      <c r="F116" s="6">
        <v>-117.73455710955659</v>
      </c>
    </row>
    <row r="117" spans="3:6" x14ac:dyDescent="0.35">
      <c r="C117" s="7" t="s">
        <v>134</v>
      </c>
      <c r="D117" s="6">
        <v>3750</v>
      </c>
      <c r="E117" s="6">
        <v>3796.0678904428901</v>
      </c>
      <c r="F117" s="6">
        <v>-46.067890442890075</v>
      </c>
    </row>
    <row r="118" spans="3:6" x14ac:dyDescent="0.35">
      <c r="C118" s="7" t="s">
        <v>135</v>
      </c>
      <c r="D118" s="6">
        <v>3860</v>
      </c>
      <c r="E118" s="6">
        <v>3937.3353729603728</v>
      </c>
      <c r="F118" s="6">
        <v>-77.335372960372752</v>
      </c>
    </row>
    <row r="119" spans="3:6" x14ac:dyDescent="0.35">
      <c r="C119" s="7" t="s">
        <v>136</v>
      </c>
      <c r="D119" s="6">
        <v>3690</v>
      </c>
      <c r="E119" s="6">
        <v>3857.3353729603718</v>
      </c>
      <c r="F119" s="6">
        <v>-167.33537296037184</v>
      </c>
    </row>
    <row r="120" spans="3:6" x14ac:dyDescent="0.35">
      <c r="C120" s="7" t="s">
        <v>137</v>
      </c>
      <c r="D120" s="6">
        <v>4350</v>
      </c>
      <c r="E120" s="6">
        <v>4278.1687062937062</v>
      </c>
      <c r="F120" s="6">
        <v>71.831293706293764</v>
      </c>
    </row>
    <row r="121" spans="3:6" x14ac:dyDescent="0.35">
      <c r="C121" s="7" t="s">
        <v>138</v>
      </c>
      <c r="D121" s="6">
        <v>4260</v>
      </c>
      <c r="E121" s="6">
        <v>4243.1687062937053</v>
      </c>
      <c r="F121" s="6">
        <v>16.831293706294673</v>
      </c>
    </row>
    <row r="122" spans="3:6" x14ac:dyDescent="0.35">
      <c r="C122" s="7" t="s">
        <v>139</v>
      </c>
      <c r="D122" s="6">
        <v>4340</v>
      </c>
      <c r="E122" s="6">
        <v>4299.8353729603723</v>
      </c>
      <c r="F122" s="6">
        <v>40.164627039627703</v>
      </c>
    </row>
    <row r="123" spans="3:6" x14ac:dyDescent="0.35">
      <c r="C123" s="7" t="s">
        <v>140</v>
      </c>
      <c r="D123" s="6">
        <v>5140</v>
      </c>
      <c r="E123" s="6">
        <v>4778.1687062937053</v>
      </c>
      <c r="F123" s="6">
        <v>361.83129370629467</v>
      </c>
    </row>
    <row r="124" spans="3:6" x14ac:dyDescent="0.35">
      <c r="C124" s="7" t="s">
        <v>141</v>
      </c>
      <c r="D124" s="6">
        <v>5660</v>
      </c>
      <c r="E124" s="6">
        <v>5254.0020396270393</v>
      </c>
      <c r="F124" s="6">
        <v>405.99796037296073</v>
      </c>
    </row>
    <row r="125" spans="3:6" x14ac:dyDescent="0.35">
      <c r="C125" s="7" t="s">
        <v>142</v>
      </c>
      <c r="D125" s="6">
        <v>5680</v>
      </c>
      <c r="E125" s="6">
        <v>5249.8353729603723</v>
      </c>
      <c r="F125" s="6">
        <v>430.1646270396277</v>
      </c>
    </row>
    <row r="126" spans="3:6" x14ac:dyDescent="0.35">
      <c r="C126" s="7" t="s">
        <v>143</v>
      </c>
      <c r="D126" s="6">
        <v>4930</v>
      </c>
      <c r="E126" s="6">
        <v>4667.3353729603732</v>
      </c>
      <c r="F126" s="6">
        <v>262.66462703962679</v>
      </c>
    </row>
    <row r="127" spans="3:6" x14ac:dyDescent="0.35">
      <c r="C127" s="7" t="s">
        <v>144</v>
      </c>
      <c r="D127" s="6">
        <v>4240</v>
      </c>
      <c r="E127" s="6">
        <v>4235.6687062937062</v>
      </c>
      <c r="F127" s="6">
        <v>4.3312937062937635</v>
      </c>
    </row>
    <row r="128" spans="3:6" x14ac:dyDescent="0.35">
      <c r="C128" s="7" t="s">
        <v>145</v>
      </c>
      <c r="D128" s="6">
        <v>3740</v>
      </c>
      <c r="E128" s="6">
        <v>3830.6687062937058</v>
      </c>
      <c r="F128" s="6">
        <v>-90.668706293705782</v>
      </c>
    </row>
    <row r="129" spans="3:6" x14ac:dyDescent="0.35">
      <c r="C129" s="7" t="s">
        <v>146</v>
      </c>
      <c r="D129" s="6">
        <v>4110</v>
      </c>
      <c r="E129" s="6">
        <v>4179.0020396270393</v>
      </c>
      <c r="F129" s="6">
        <v>-69.002039627039267</v>
      </c>
    </row>
    <row r="130" spans="3:6" x14ac:dyDescent="0.35">
      <c r="C130" s="7" t="s">
        <v>147</v>
      </c>
      <c r="D130" s="6">
        <v>4160</v>
      </c>
      <c r="E130" s="6">
        <v>4320.2695221445219</v>
      </c>
      <c r="F130" s="6">
        <v>-160.26952214452194</v>
      </c>
    </row>
    <row r="131" spans="3:6" x14ac:dyDescent="0.35">
      <c r="C131" s="7" t="s">
        <v>148</v>
      </c>
      <c r="D131" s="6">
        <v>3900</v>
      </c>
      <c r="E131" s="6">
        <v>4240.269522144521</v>
      </c>
      <c r="F131" s="6">
        <v>-340.26952214452103</v>
      </c>
    </row>
    <row r="132" spans="3:6" x14ac:dyDescent="0.35">
      <c r="C132" s="7" t="s">
        <v>149</v>
      </c>
      <c r="D132" s="6">
        <v>4420</v>
      </c>
      <c r="E132" s="6">
        <v>4661.102855477855</v>
      </c>
      <c r="F132" s="6">
        <v>-241.10285547785497</v>
      </c>
    </row>
    <row r="133" spans="3:6" x14ac:dyDescent="0.35">
      <c r="C133" s="7" t="s">
        <v>150</v>
      </c>
      <c r="D133" s="6">
        <v>4260</v>
      </c>
      <c r="E133" s="6">
        <v>4626.1028554778541</v>
      </c>
      <c r="F133" s="6">
        <v>-366.10285547785406</v>
      </c>
    </row>
    <row r="134" spans="3:6" x14ac:dyDescent="0.35">
      <c r="C134" s="7" t="s">
        <v>151</v>
      </c>
      <c r="D134" s="6">
        <v>4440</v>
      </c>
      <c r="E134" s="6">
        <v>4682.769522144521</v>
      </c>
      <c r="F134" s="6">
        <v>-242.76952214452103</v>
      </c>
    </row>
    <row r="135" spans="3:6" x14ac:dyDescent="0.35">
      <c r="C135" s="7" t="s">
        <v>152</v>
      </c>
      <c r="D135" s="6">
        <v>5300</v>
      </c>
      <c r="E135" s="6">
        <v>5161.102855477855</v>
      </c>
      <c r="F135" s="6">
        <v>138.89714452214503</v>
      </c>
    </row>
    <row r="136" spans="3:6" x14ac:dyDescent="0.35">
      <c r="C136" s="7" t="s">
        <v>153</v>
      </c>
      <c r="D136" s="6">
        <v>5970</v>
      </c>
      <c r="E136" s="6">
        <v>5636.9361888111889</v>
      </c>
      <c r="F136" s="6">
        <v>333.06381118881109</v>
      </c>
    </row>
    <row r="137" spans="3:6" x14ac:dyDescent="0.35">
      <c r="C137" s="7" t="s">
        <v>154</v>
      </c>
      <c r="D137" s="6">
        <v>6140</v>
      </c>
      <c r="E137" s="6">
        <v>5632.769522144521</v>
      </c>
      <c r="F137" s="6">
        <v>507.23047785547897</v>
      </c>
    </row>
    <row r="138" spans="3:6" x14ac:dyDescent="0.35">
      <c r="C138" s="7" t="s">
        <v>155</v>
      </c>
      <c r="D138" s="6">
        <v>4930</v>
      </c>
      <c r="E138" s="6">
        <v>5050.2695221445229</v>
      </c>
      <c r="F138" s="6">
        <v>-120.26952214452285</v>
      </c>
    </row>
    <row r="139" spans="3:6" x14ac:dyDescent="0.35">
      <c r="C139" s="7" t="s">
        <v>156</v>
      </c>
      <c r="D139" s="6">
        <v>4390</v>
      </c>
      <c r="E139" s="6">
        <v>4618.602855477855</v>
      </c>
      <c r="F139" s="6">
        <v>-228.60285547785497</v>
      </c>
    </row>
    <row r="140" spans="3:6" x14ac:dyDescent="0.35">
      <c r="C140" s="7" t="s">
        <v>157</v>
      </c>
      <c r="D140" s="6">
        <v>3800</v>
      </c>
      <c r="E140" s="6">
        <v>4213.602855477855</v>
      </c>
      <c r="F140" s="6">
        <v>-413.60285547785497</v>
      </c>
    </row>
    <row r="141" spans="3:6" x14ac:dyDescent="0.35">
      <c r="C141" s="7" t="s">
        <v>158</v>
      </c>
      <c r="D141" s="6">
        <v>4120</v>
      </c>
      <c r="E141" s="6">
        <v>4561.936188811188</v>
      </c>
      <c r="F141" s="6">
        <v>-441.936188811188</v>
      </c>
    </row>
    <row r="142" spans="3:6" x14ac:dyDescent="0.35">
      <c r="C142" s="7" t="s">
        <v>159</v>
      </c>
      <c r="D142" s="6">
        <v>4400</v>
      </c>
      <c r="E142" s="6">
        <v>4703.2036713286707</v>
      </c>
      <c r="F142" s="6">
        <v>-303.20367132867068</v>
      </c>
    </row>
    <row r="143" spans="3:6" x14ac:dyDescent="0.35">
      <c r="C143" s="7" t="s">
        <v>160</v>
      </c>
      <c r="D143" s="6">
        <v>4180</v>
      </c>
      <c r="E143" s="6">
        <v>4623.2036713286707</v>
      </c>
      <c r="F143" s="6">
        <v>-443.20367132867068</v>
      </c>
    </row>
    <row r="144" spans="3:6" x14ac:dyDescent="0.35">
      <c r="C144" s="7" t="s">
        <v>161</v>
      </c>
      <c r="D144" s="6">
        <v>4950</v>
      </c>
      <c r="E144" s="6">
        <v>5044.0370046620046</v>
      </c>
      <c r="F144" s="6">
        <v>-94.03700466200462</v>
      </c>
    </row>
    <row r="145" spans="3:6" x14ac:dyDescent="0.35">
      <c r="C145" s="7" t="s">
        <v>162</v>
      </c>
      <c r="D145" s="6">
        <v>4830</v>
      </c>
      <c r="E145" s="6">
        <v>5009.0370046620037</v>
      </c>
      <c r="F145" s="6">
        <v>-179.03700466200371</v>
      </c>
    </row>
    <row r="146" spans="3:6" x14ac:dyDescent="0.35">
      <c r="C146" s="7" t="s">
        <v>163</v>
      </c>
      <c r="D146" s="6">
        <v>5120</v>
      </c>
      <c r="E146" s="6">
        <v>5065.7036713286707</v>
      </c>
      <c r="F146" s="6">
        <v>54.29632867132932</v>
      </c>
    </row>
    <row r="147" spans="3:6" x14ac:dyDescent="0.35">
      <c r="C147" s="7" t="s">
        <v>164</v>
      </c>
      <c r="D147" s="6">
        <v>5740</v>
      </c>
      <c r="E147" s="6">
        <v>5544.0370046620037</v>
      </c>
      <c r="F147" s="6">
        <v>195.96299533799629</v>
      </c>
    </row>
    <row r="148" spans="3:6" x14ac:dyDescent="0.35">
      <c r="C148" s="7" t="s">
        <v>165</v>
      </c>
      <c r="D148" s="6">
        <v>6660</v>
      </c>
      <c r="E148" s="6">
        <v>6019.8703379953376</v>
      </c>
      <c r="F148" s="6">
        <v>640.12966200466235</v>
      </c>
    </row>
    <row r="149" spans="3:6" x14ac:dyDescent="0.35">
      <c r="C149" s="7" t="s">
        <v>166</v>
      </c>
      <c r="D149" s="6">
        <v>6790</v>
      </c>
      <c r="E149" s="6">
        <v>6015.7036713286707</v>
      </c>
      <c r="F149" s="6">
        <v>774.29632867132932</v>
      </c>
    </row>
    <row r="150" spans="3:6" x14ac:dyDescent="0.35">
      <c r="C150" s="7" t="s">
        <v>167</v>
      </c>
      <c r="D150" s="6">
        <v>5640</v>
      </c>
      <c r="E150" s="6">
        <v>5433.2036713286716</v>
      </c>
      <c r="F150" s="6">
        <v>206.79632867132841</v>
      </c>
    </row>
    <row r="151" spans="3:6" x14ac:dyDescent="0.35">
      <c r="C151" s="7" t="s">
        <v>168</v>
      </c>
      <c r="D151" s="6">
        <v>4960</v>
      </c>
      <c r="E151" s="6">
        <v>5001.5370046620037</v>
      </c>
      <c r="F151" s="6">
        <v>-41.53700466200371</v>
      </c>
    </row>
    <row r="152" spans="3:6" x14ac:dyDescent="0.35">
      <c r="C152" s="7" t="s">
        <v>169</v>
      </c>
      <c r="D152" s="6">
        <v>4420</v>
      </c>
      <c r="E152" s="6">
        <v>4596.5370046620046</v>
      </c>
      <c r="F152" s="6">
        <v>-176.53700466200462</v>
      </c>
    </row>
    <row r="153" spans="3:6" x14ac:dyDescent="0.35">
      <c r="C153" s="7" t="s">
        <v>170</v>
      </c>
      <c r="D153" s="6">
        <v>4940</v>
      </c>
      <c r="E153" s="6">
        <v>4944.8703379953376</v>
      </c>
      <c r="F153" s="6">
        <v>-4.8703379953376498</v>
      </c>
    </row>
    <row r="154" spans="3:6" x14ac:dyDescent="0.35">
      <c r="C154" s="7" t="s">
        <v>171</v>
      </c>
      <c r="D154" s="6">
        <v>5080</v>
      </c>
      <c r="E154" s="6">
        <v>5086.1378205128203</v>
      </c>
      <c r="F154" s="6">
        <v>-6.1378205128203263</v>
      </c>
    </row>
    <row r="155" spans="3:6" x14ac:dyDescent="0.35">
      <c r="C155" s="7" t="s">
        <v>172</v>
      </c>
      <c r="D155" s="6">
        <v>4770</v>
      </c>
      <c r="E155" s="6">
        <v>5006.1378205128194</v>
      </c>
      <c r="F155" s="6">
        <v>-236.13782051281942</v>
      </c>
    </row>
    <row r="156" spans="3:6" x14ac:dyDescent="0.35">
      <c r="C156" s="7" t="s">
        <v>173</v>
      </c>
      <c r="D156" s="6">
        <v>5110</v>
      </c>
      <c r="E156" s="6">
        <v>5426.9711538461534</v>
      </c>
      <c r="F156" s="6">
        <v>-316.97115384615336</v>
      </c>
    </row>
    <row r="157" spans="3:6" x14ac:dyDescent="0.35">
      <c r="C157" s="7" t="s">
        <v>174</v>
      </c>
      <c r="D157" s="6">
        <v>5610</v>
      </c>
      <c r="E157" s="6">
        <v>5391.9711538461524</v>
      </c>
      <c r="F157" s="6">
        <v>218.02884615384755</v>
      </c>
    </row>
    <row r="158" spans="3:6" x14ac:dyDescent="0.35">
      <c r="C158" s="7" t="s">
        <v>175</v>
      </c>
      <c r="D158" s="6">
        <v>5740</v>
      </c>
      <c r="E158" s="6">
        <v>5448.6378205128194</v>
      </c>
      <c r="F158" s="6">
        <v>291.36217948718058</v>
      </c>
    </row>
    <row r="159" spans="3:6" x14ac:dyDescent="0.35">
      <c r="C159" s="7" t="s">
        <v>176</v>
      </c>
      <c r="D159" s="6">
        <v>6500</v>
      </c>
      <c r="E159" s="6">
        <v>5926.9711538461524</v>
      </c>
      <c r="F159" s="6">
        <v>573.02884615384755</v>
      </c>
    </row>
    <row r="160" spans="3:6" x14ac:dyDescent="0.35">
      <c r="C160" s="7" t="s">
        <v>177</v>
      </c>
      <c r="D160" s="6">
        <v>7540</v>
      </c>
      <c r="E160" s="6">
        <v>6402.8044871794873</v>
      </c>
      <c r="F160" s="6">
        <v>1137.1955128205127</v>
      </c>
    </row>
    <row r="161" spans="3:6" x14ac:dyDescent="0.35">
      <c r="C161" s="7" t="s">
        <v>178</v>
      </c>
      <c r="D161" s="6">
        <v>7350</v>
      </c>
      <c r="E161" s="6">
        <v>6398.6378205128203</v>
      </c>
      <c r="F161" s="6">
        <v>951.36217948717967</v>
      </c>
    </row>
    <row r="162" spans="3:6" x14ac:dyDescent="0.35">
      <c r="C162" s="7" t="s">
        <v>179</v>
      </c>
      <c r="D162" s="6">
        <v>6180</v>
      </c>
      <c r="E162" s="6">
        <v>5816.1378205128212</v>
      </c>
      <c r="F162" s="6">
        <v>363.86217948717876</v>
      </c>
    </row>
    <row r="163" spans="3:6" x14ac:dyDescent="0.35">
      <c r="C163" s="7" t="s">
        <v>180</v>
      </c>
      <c r="D163" s="6">
        <v>5610</v>
      </c>
      <c r="E163" s="6">
        <v>5384.4711538461534</v>
      </c>
      <c r="F163" s="6">
        <v>225.52884615384664</v>
      </c>
    </row>
    <row r="164" spans="3:6" x14ac:dyDescent="0.35">
      <c r="C164" s="7" t="s">
        <v>181</v>
      </c>
      <c r="D164" s="6">
        <v>4760</v>
      </c>
      <c r="E164" s="6">
        <v>4979.4711538461534</v>
      </c>
      <c r="F164" s="6">
        <v>-219.47115384615336</v>
      </c>
    </row>
    <row r="165" spans="3:6" x14ac:dyDescent="0.35">
      <c r="C165" s="7" t="s">
        <v>182</v>
      </c>
      <c r="D165" s="6">
        <v>5260</v>
      </c>
      <c r="E165" s="6">
        <v>5327.8044871794864</v>
      </c>
      <c r="F165" s="6">
        <v>-67.804487179486387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1'!$B$10:$B$10" display="Intervals: Training" xr:uid="{FDE75CE8-3872-4C9D-B267-BAFA9CE1D19D}"/>
    <hyperlink ref="D4" location="'LinReg_Output1'!$B$10:$B$10" display="Inputs" xr:uid="{0BC2084B-9322-41C3-B9E1-2B8ADD4C9D49}"/>
    <hyperlink ref="F4" location="'LinReg_Output1'!$B$46:$B$46" display="Regression Summary" xr:uid="{9380CCD0-BC83-42A3-9A0A-1DD63312B5F7}"/>
    <hyperlink ref="H4" location="'LinReg_Output1'!$B$55:$B$55" display="Predictor Screening" xr:uid="{50DA2000-FF85-490D-89DF-65FFE2AE2758}"/>
    <hyperlink ref="J4" location="'LinReg_Output1'!$B$76:$B$76" display="Coefficients" xr:uid="{478DA55F-9AF1-4857-98AB-0FBC0A201069}"/>
    <hyperlink ref="L4" location="'LinReg_Output1'!$B$94:$B$94" display="Variance-Covariance Matrix of Coefficients" xr:uid="{74C8D60B-70C4-433D-99AA-3F6445DD30D4}"/>
    <hyperlink ref="B5" location="'LinReg_ResidInfluence1'!$B$10:$B$10" display="Residuals" xr:uid="{4DF75337-A1F9-4AD1-9D8A-3B06551CF197}"/>
    <hyperlink ref="D5" location="'LinReg_ResidInfluence1'!$B$158:$B$158" display="Influence Diagnostics" xr:uid="{6DCDE141-FC8F-4BDB-A81B-B1FCEBF353B8}"/>
    <hyperlink ref="F5" location="'LinReg_Stored1'!$B$10:$B$10" display="PMML Model" xr:uid="{F2BD6562-C114-4E53-AE76-DA10795F61D3}"/>
    <hyperlink ref="H5" location="'LinReg_TrainingScore1'!$B$10:$B$10" display="Training: Prediction Summary" xr:uid="{EB66D474-E93D-4D80-A29B-9B88E12C29DC}"/>
    <hyperlink ref="J5" location="'LinReg_TrainingScore1'!$B$19:$B$19" display="Training: Prediction Details" xr:uid="{BC023CC9-5B03-49CA-A0C5-C5406798A864}"/>
  </hyperlinks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1FB2-D018-411B-BC0B-A66E6D5797F6}">
  <dimension ref="B1:S72"/>
  <sheetViews>
    <sheetView showGridLines="0" topLeftCell="A10" workbookViewId="0"/>
  </sheetViews>
  <sheetFormatPr defaultRowHeight="14.5" x14ac:dyDescent="0.35"/>
  <cols>
    <col min="16" max="16" width="15.26953125" bestFit="1" customWidth="1"/>
  </cols>
  <sheetData>
    <row r="1" spans="2:19" ht="18.5" x14ac:dyDescent="0.45">
      <c r="B1" s="4" t="s">
        <v>183</v>
      </c>
      <c r="N1" t="s">
        <v>312</v>
      </c>
    </row>
    <row r="3" spans="2:19" ht="15.5" x14ac:dyDescent="0.35">
      <c r="B3" s="16" t="s">
        <v>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7</v>
      </c>
      <c r="Q3" s="17"/>
      <c r="R3" s="17"/>
      <c r="S3" s="18"/>
    </row>
    <row r="4" spans="2:19" x14ac:dyDescent="0.35">
      <c r="B4" s="28" t="s">
        <v>211</v>
      </c>
      <c r="C4" s="24"/>
      <c r="D4" s="28" t="s">
        <v>12</v>
      </c>
      <c r="E4" s="24"/>
      <c r="F4" s="28" t="s">
        <v>213</v>
      </c>
      <c r="G4" s="24"/>
      <c r="H4" s="28" t="s">
        <v>214</v>
      </c>
      <c r="I4" s="24"/>
      <c r="J4" s="28" t="s">
        <v>215</v>
      </c>
      <c r="K4" s="24"/>
      <c r="L4" s="28" t="s">
        <v>216</v>
      </c>
      <c r="M4" s="24"/>
      <c r="P4" s="10" t="s">
        <v>8</v>
      </c>
      <c r="Q4" s="10" t="s">
        <v>9</v>
      </c>
      <c r="R4" s="10" t="s">
        <v>10</v>
      </c>
      <c r="S4" s="10" t="s">
        <v>11</v>
      </c>
    </row>
    <row r="5" spans="2:19" x14ac:dyDescent="0.35">
      <c r="B5" s="28" t="s">
        <v>217</v>
      </c>
      <c r="C5" s="24"/>
      <c r="D5" s="28" t="s">
        <v>218</v>
      </c>
      <c r="E5" s="24"/>
      <c r="F5" s="28" t="s">
        <v>185</v>
      </c>
      <c r="G5" s="24"/>
      <c r="H5" s="28" t="s">
        <v>219</v>
      </c>
      <c r="I5" s="24"/>
      <c r="J5" s="28" t="s">
        <v>220</v>
      </c>
      <c r="K5" s="24"/>
      <c r="L5" s="22"/>
      <c r="M5" s="24"/>
      <c r="P5" s="8">
        <v>3</v>
      </c>
      <c r="Q5" s="8">
        <v>4</v>
      </c>
      <c r="R5" s="8">
        <v>8</v>
      </c>
      <c r="S5" s="8">
        <v>15</v>
      </c>
    </row>
    <row r="10" spans="2:19" ht="18.5" x14ac:dyDescent="0.45">
      <c r="B10" s="5" t="s">
        <v>185</v>
      </c>
    </row>
    <row r="12" spans="2:19" x14ac:dyDescent="0.35">
      <c r="B12" t="s">
        <v>186</v>
      </c>
    </row>
    <row r="13" spans="2:19" x14ac:dyDescent="0.35">
      <c r="B13" t="s">
        <v>187</v>
      </c>
    </row>
    <row r="14" spans="2:19" x14ac:dyDescent="0.35">
      <c r="B14" t="s">
        <v>188</v>
      </c>
    </row>
    <row r="15" spans="2:19" x14ac:dyDescent="0.35">
      <c r="B15" t="s">
        <v>189</v>
      </c>
    </row>
    <row r="16" spans="2:19" x14ac:dyDescent="0.35">
      <c r="B16" t="s">
        <v>313</v>
      </c>
    </row>
    <row r="17" spans="2:2" x14ac:dyDescent="0.35">
      <c r="B17" t="s">
        <v>191</v>
      </c>
    </row>
    <row r="18" spans="2:2" x14ac:dyDescent="0.35">
      <c r="B18" t="s">
        <v>192</v>
      </c>
    </row>
    <row r="19" spans="2:2" x14ac:dyDescent="0.35">
      <c r="B19" t="s">
        <v>314</v>
      </c>
    </row>
    <row r="20" spans="2:2" x14ac:dyDescent="0.35">
      <c r="B20" t="s">
        <v>194</v>
      </c>
    </row>
    <row r="21" spans="2:2" x14ac:dyDescent="0.35">
      <c r="B21" t="s">
        <v>315</v>
      </c>
    </row>
    <row r="22" spans="2:2" x14ac:dyDescent="0.35">
      <c r="B22" t="s">
        <v>316</v>
      </c>
    </row>
    <row r="23" spans="2:2" x14ac:dyDescent="0.35">
      <c r="B23" t="s">
        <v>317</v>
      </c>
    </row>
    <row r="24" spans="2:2" x14ac:dyDescent="0.35">
      <c r="B24" t="s">
        <v>318</v>
      </c>
    </row>
    <row r="25" spans="2:2" x14ac:dyDescent="0.35">
      <c r="B25" t="s">
        <v>319</v>
      </c>
    </row>
    <row r="26" spans="2:2" x14ac:dyDescent="0.35">
      <c r="B26" t="s">
        <v>320</v>
      </c>
    </row>
    <row r="27" spans="2:2" x14ac:dyDescent="0.35">
      <c r="B27" t="s">
        <v>321</v>
      </c>
    </row>
    <row r="28" spans="2:2" x14ac:dyDescent="0.35">
      <c r="B28" t="s">
        <v>322</v>
      </c>
    </row>
    <row r="29" spans="2:2" x14ac:dyDescent="0.35">
      <c r="B29" t="s">
        <v>323</v>
      </c>
    </row>
    <row r="30" spans="2:2" x14ac:dyDescent="0.35">
      <c r="B30" t="s">
        <v>324</v>
      </c>
    </row>
    <row r="31" spans="2:2" x14ac:dyDescent="0.35">
      <c r="B31" t="s">
        <v>325</v>
      </c>
    </row>
    <row r="32" spans="2:2" x14ac:dyDescent="0.35">
      <c r="B32" t="s">
        <v>326</v>
      </c>
    </row>
    <row r="33" spans="2:2" x14ac:dyDescent="0.35">
      <c r="B33" t="s">
        <v>327</v>
      </c>
    </row>
    <row r="34" spans="2:2" x14ac:dyDescent="0.35">
      <c r="B34" t="s">
        <v>196</v>
      </c>
    </row>
    <row r="35" spans="2:2" x14ac:dyDescent="0.35">
      <c r="B35" t="s">
        <v>197</v>
      </c>
    </row>
    <row r="36" spans="2:2" x14ac:dyDescent="0.35">
      <c r="B36" t="s">
        <v>198</v>
      </c>
    </row>
    <row r="37" spans="2:2" x14ac:dyDescent="0.35">
      <c r="B37" t="s">
        <v>328</v>
      </c>
    </row>
    <row r="38" spans="2:2" x14ac:dyDescent="0.35">
      <c r="B38" t="s">
        <v>200</v>
      </c>
    </row>
    <row r="39" spans="2:2" x14ac:dyDescent="0.35">
      <c r="B39" t="s">
        <v>329</v>
      </c>
    </row>
    <row r="40" spans="2:2" x14ac:dyDescent="0.35">
      <c r="B40" t="s">
        <v>330</v>
      </c>
    </row>
    <row r="41" spans="2:2" x14ac:dyDescent="0.35">
      <c r="B41" t="s">
        <v>331</v>
      </c>
    </row>
    <row r="42" spans="2:2" x14ac:dyDescent="0.35">
      <c r="B42" t="s">
        <v>332</v>
      </c>
    </row>
    <row r="43" spans="2:2" x14ac:dyDescent="0.35">
      <c r="B43" t="s">
        <v>333</v>
      </c>
    </row>
    <row r="44" spans="2:2" x14ac:dyDescent="0.35">
      <c r="B44" t="s">
        <v>334</v>
      </c>
    </row>
    <row r="45" spans="2:2" x14ac:dyDescent="0.35">
      <c r="B45" t="s">
        <v>335</v>
      </c>
    </row>
    <row r="46" spans="2:2" x14ac:dyDescent="0.35">
      <c r="B46" t="s">
        <v>336</v>
      </c>
    </row>
    <row r="47" spans="2:2" x14ac:dyDescent="0.35">
      <c r="B47" t="s">
        <v>337</v>
      </c>
    </row>
    <row r="48" spans="2:2" x14ac:dyDescent="0.35">
      <c r="B48" t="s">
        <v>338</v>
      </c>
    </row>
    <row r="49" spans="2:2" x14ac:dyDescent="0.35">
      <c r="B49" t="s">
        <v>339</v>
      </c>
    </row>
    <row r="50" spans="2:2" x14ac:dyDescent="0.35">
      <c r="B50" t="s">
        <v>340</v>
      </c>
    </row>
    <row r="51" spans="2:2" x14ac:dyDescent="0.35">
      <c r="B51" t="s">
        <v>201</v>
      </c>
    </row>
    <row r="52" spans="2:2" x14ac:dyDescent="0.35">
      <c r="B52" t="s">
        <v>202</v>
      </c>
    </row>
    <row r="53" spans="2:2" x14ac:dyDescent="0.35">
      <c r="B53" t="s">
        <v>341</v>
      </c>
    </row>
    <row r="54" spans="2:2" x14ac:dyDescent="0.35">
      <c r="B54" t="s">
        <v>204</v>
      </c>
    </row>
    <row r="55" spans="2:2" x14ac:dyDescent="0.35">
      <c r="B55" t="s">
        <v>205</v>
      </c>
    </row>
    <row r="56" spans="2:2" x14ac:dyDescent="0.35">
      <c r="B56" t="s">
        <v>342</v>
      </c>
    </row>
    <row r="57" spans="2:2" x14ac:dyDescent="0.35">
      <c r="B57" t="s">
        <v>343</v>
      </c>
    </row>
    <row r="58" spans="2:2" x14ac:dyDescent="0.35">
      <c r="B58" t="s">
        <v>344</v>
      </c>
    </row>
    <row r="59" spans="2:2" x14ac:dyDescent="0.35">
      <c r="B59" t="s">
        <v>345</v>
      </c>
    </row>
    <row r="60" spans="2:2" x14ac:dyDescent="0.35">
      <c r="B60" t="s">
        <v>346</v>
      </c>
    </row>
    <row r="61" spans="2:2" x14ac:dyDescent="0.35">
      <c r="B61" t="s">
        <v>347</v>
      </c>
    </row>
    <row r="62" spans="2:2" x14ac:dyDescent="0.35">
      <c r="B62" t="s">
        <v>348</v>
      </c>
    </row>
    <row r="63" spans="2:2" x14ac:dyDescent="0.35">
      <c r="B63" t="s">
        <v>349</v>
      </c>
    </row>
    <row r="64" spans="2:2" x14ac:dyDescent="0.35">
      <c r="B64" t="s">
        <v>350</v>
      </c>
    </row>
    <row r="65" spans="2:2" x14ac:dyDescent="0.35">
      <c r="B65" t="s">
        <v>351</v>
      </c>
    </row>
    <row r="66" spans="2:2" x14ac:dyDescent="0.35">
      <c r="B66" t="s">
        <v>352</v>
      </c>
    </row>
    <row r="67" spans="2:2" x14ac:dyDescent="0.35">
      <c r="B67" t="s">
        <v>353</v>
      </c>
    </row>
    <row r="68" spans="2:2" x14ac:dyDescent="0.35">
      <c r="B68" t="s">
        <v>354</v>
      </c>
    </row>
    <row r="69" spans="2:2" x14ac:dyDescent="0.35">
      <c r="B69" t="s">
        <v>355</v>
      </c>
    </row>
    <row r="70" spans="2:2" x14ac:dyDescent="0.35">
      <c r="B70" t="s">
        <v>208</v>
      </c>
    </row>
    <row r="71" spans="2:2" x14ac:dyDescent="0.35">
      <c r="B71" t="s">
        <v>209</v>
      </c>
    </row>
    <row r="72" spans="2:2" x14ac:dyDescent="0.35">
      <c r="B72" t="s">
        <v>210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1'!$B$10:$B$10" display="Intervals: Training" xr:uid="{6429D7CD-D356-428F-961B-CCA5FA7FA7F7}"/>
    <hyperlink ref="D4" location="'LinReg_Output1'!$B$10:$B$10" display="Inputs" xr:uid="{F630344E-B9D2-4E59-BE4D-8477334A5727}"/>
    <hyperlink ref="F4" location="'LinReg_Output1'!$B$46:$B$46" display="Regression Summary" xr:uid="{C6B69FB9-C610-417A-93EE-3AECE47B7753}"/>
    <hyperlink ref="H4" location="'LinReg_Output1'!$B$55:$B$55" display="Predictor Screening" xr:uid="{4440A08C-8C05-4AFC-9EC3-647177815FAB}"/>
    <hyperlink ref="J4" location="'LinReg_Output1'!$B$76:$B$76" display="Coefficients" xr:uid="{4A8275F4-9FD0-4434-B578-ADC5EFEA6DDC}"/>
    <hyperlink ref="L4" location="'LinReg_Output1'!$B$94:$B$94" display="Variance-Covariance Matrix of Coefficients" xr:uid="{72FD55B1-4491-4793-AFA4-DE91D6369C66}"/>
    <hyperlink ref="B5" location="'LinReg_ResidInfluence1'!$B$10:$B$10" display="Residuals" xr:uid="{FE7B039A-A157-434E-98EC-1A79F771DBF1}"/>
    <hyperlink ref="D5" location="'LinReg_ResidInfluence1'!$B$158:$B$158" display="Influence Diagnostics" xr:uid="{28D3BE55-D9B1-4AF9-A7C5-CABAF2AB9781}"/>
    <hyperlink ref="F5" location="'LinReg_Stored1'!$B$10:$B$10" display="PMML Model" xr:uid="{D95B9476-F0C5-4C21-8A04-1DEC3E6BEF3A}"/>
    <hyperlink ref="H5" location="'LinReg_TrainingScore1'!$B$10:$B$10" display="Training: Prediction Summary" xr:uid="{DF55842E-A905-403D-AF41-44FF777E3E61}"/>
    <hyperlink ref="J5" location="'LinReg_TrainingScore1'!$B$19:$B$19" display="Training: Prediction Details" xr:uid="{C816B1A8-31E5-46AD-AF16-8FDCC20D3A2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workbookViewId="0">
      <selection activeCell="C145" sqref="C14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s="2" t="s">
        <v>2</v>
      </c>
      <c r="D1" s="2" t="s">
        <v>3</v>
      </c>
    </row>
    <row r="2" spans="1:4" x14ac:dyDescent="0.35">
      <c r="A2" s="1">
        <v>36526</v>
      </c>
      <c r="B2">
        <v>1420</v>
      </c>
      <c r="C2">
        <f>1</f>
        <v>1</v>
      </c>
      <c r="D2">
        <f>LN(B2)</f>
        <v>7.2584121505953068</v>
      </c>
    </row>
    <row r="3" spans="1:4" x14ac:dyDescent="0.35">
      <c r="A3" s="1">
        <v>36557</v>
      </c>
      <c r="B3">
        <v>1500</v>
      </c>
      <c r="C3">
        <f>C2+1</f>
        <v>2</v>
      </c>
      <c r="D3">
        <f t="shared" ref="D3:D66" si="0">LN(B3)</f>
        <v>7.3132203870903014</v>
      </c>
    </row>
    <row r="4" spans="1:4" x14ac:dyDescent="0.35">
      <c r="A4" s="1">
        <v>36586</v>
      </c>
      <c r="B4">
        <v>1660</v>
      </c>
      <c r="C4">
        <f t="shared" ref="C4:C67" si="1">C3+1</f>
        <v>3</v>
      </c>
      <c r="D4">
        <f t="shared" si="0"/>
        <v>7.4145728813505887</v>
      </c>
    </row>
    <row r="5" spans="1:4" x14ac:dyDescent="0.35">
      <c r="A5" s="1">
        <v>36617</v>
      </c>
      <c r="B5">
        <v>1630</v>
      </c>
      <c r="C5">
        <f t="shared" si="1"/>
        <v>4</v>
      </c>
      <c r="D5">
        <f t="shared" si="0"/>
        <v>7.3963352938008082</v>
      </c>
    </row>
    <row r="6" spans="1:4" x14ac:dyDescent="0.35">
      <c r="A6" s="1">
        <v>36647</v>
      </c>
      <c r="B6">
        <v>1530</v>
      </c>
      <c r="C6">
        <f t="shared" si="1"/>
        <v>5</v>
      </c>
      <c r="D6">
        <f t="shared" si="0"/>
        <v>7.3330230143864812</v>
      </c>
    </row>
    <row r="7" spans="1:4" x14ac:dyDescent="0.35">
      <c r="A7" s="1">
        <v>36678</v>
      </c>
      <c r="B7">
        <v>1700</v>
      </c>
      <c r="C7">
        <f t="shared" si="1"/>
        <v>6</v>
      </c>
      <c r="D7">
        <f t="shared" si="0"/>
        <v>7.4383835300443071</v>
      </c>
    </row>
    <row r="8" spans="1:4" x14ac:dyDescent="0.35">
      <c r="A8" s="1">
        <v>36708</v>
      </c>
      <c r="B8">
        <v>1860</v>
      </c>
      <c r="C8">
        <f t="shared" si="1"/>
        <v>7</v>
      </c>
      <c r="D8">
        <f t="shared" si="0"/>
        <v>7.5283317667072467</v>
      </c>
    </row>
    <row r="9" spans="1:4" x14ac:dyDescent="0.35">
      <c r="A9" s="1">
        <v>36739</v>
      </c>
      <c r="B9">
        <v>1860</v>
      </c>
      <c r="C9">
        <f t="shared" si="1"/>
        <v>8</v>
      </c>
      <c r="D9">
        <f t="shared" si="0"/>
        <v>7.5283317667072467</v>
      </c>
    </row>
    <row r="10" spans="1:4" x14ac:dyDescent="0.35">
      <c r="A10" s="1">
        <v>36770</v>
      </c>
      <c r="B10">
        <v>1710</v>
      </c>
      <c r="C10">
        <f t="shared" si="1"/>
        <v>9</v>
      </c>
      <c r="D10">
        <f t="shared" si="0"/>
        <v>7.4442486494967053</v>
      </c>
    </row>
    <row r="11" spans="1:4" x14ac:dyDescent="0.35">
      <c r="A11" s="1">
        <v>36800</v>
      </c>
      <c r="B11">
        <v>1510</v>
      </c>
      <c r="C11">
        <f t="shared" si="1"/>
        <v>10</v>
      </c>
      <c r="D11">
        <f t="shared" si="0"/>
        <v>7.3198649298089702</v>
      </c>
    </row>
    <row r="12" spans="1:4" x14ac:dyDescent="0.35">
      <c r="A12" s="1">
        <v>36831</v>
      </c>
      <c r="B12">
        <v>1330</v>
      </c>
      <c r="C12">
        <f t="shared" si="1"/>
        <v>11</v>
      </c>
      <c r="D12">
        <f t="shared" si="0"/>
        <v>7.1929342212157996</v>
      </c>
    </row>
    <row r="13" spans="1:4" x14ac:dyDescent="0.35">
      <c r="A13" s="1">
        <v>36861</v>
      </c>
      <c r="B13">
        <v>1500</v>
      </c>
      <c r="C13">
        <f t="shared" si="1"/>
        <v>12</v>
      </c>
      <c r="D13">
        <f t="shared" si="0"/>
        <v>7.3132203870903014</v>
      </c>
    </row>
    <row r="14" spans="1:4" x14ac:dyDescent="0.35">
      <c r="A14" s="1">
        <v>36892</v>
      </c>
      <c r="B14">
        <v>1460</v>
      </c>
      <c r="C14">
        <f t="shared" si="1"/>
        <v>13</v>
      </c>
      <c r="D14">
        <f t="shared" si="0"/>
        <v>7.2861917147023822</v>
      </c>
    </row>
    <row r="15" spans="1:4" x14ac:dyDescent="0.35">
      <c r="A15" s="1">
        <v>36923</v>
      </c>
      <c r="B15">
        <v>1590</v>
      </c>
      <c r="C15">
        <f t="shared" si="1"/>
        <v>14</v>
      </c>
      <c r="D15">
        <f t="shared" si="0"/>
        <v>7.3714892952142774</v>
      </c>
    </row>
    <row r="16" spans="1:4" x14ac:dyDescent="0.35">
      <c r="A16" s="1">
        <v>36951</v>
      </c>
      <c r="B16">
        <v>1770</v>
      </c>
      <c r="C16">
        <f t="shared" si="1"/>
        <v>15</v>
      </c>
      <c r="D16">
        <f t="shared" si="0"/>
        <v>7.4787348255678747</v>
      </c>
    </row>
    <row r="17" spans="1:4" x14ac:dyDescent="0.35">
      <c r="A17" s="1">
        <v>36982</v>
      </c>
      <c r="B17">
        <v>1700</v>
      </c>
      <c r="C17">
        <f t="shared" si="1"/>
        <v>16</v>
      </c>
      <c r="D17">
        <f t="shared" si="0"/>
        <v>7.4383835300443071</v>
      </c>
    </row>
    <row r="18" spans="1:4" x14ac:dyDescent="0.35">
      <c r="A18" s="1">
        <v>37012</v>
      </c>
      <c r="B18">
        <v>1580</v>
      </c>
      <c r="C18">
        <f t="shared" si="1"/>
        <v>17</v>
      </c>
      <c r="D18">
        <f t="shared" si="0"/>
        <v>7.3651801260210128</v>
      </c>
    </row>
    <row r="19" spans="1:4" x14ac:dyDescent="0.35">
      <c r="A19" s="1">
        <v>37043</v>
      </c>
      <c r="B19">
        <v>1870</v>
      </c>
      <c r="C19">
        <f t="shared" si="1"/>
        <v>18</v>
      </c>
      <c r="D19">
        <f t="shared" si="0"/>
        <v>7.5336937098486327</v>
      </c>
    </row>
    <row r="20" spans="1:4" x14ac:dyDescent="0.35">
      <c r="A20" s="1">
        <v>37073</v>
      </c>
      <c r="B20">
        <v>2120</v>
      </c>
      <c r="C20">
        <f t="shared" si="1"/>
        <v>19</v>
      </c>
      <c r="D20">
        <f t="shared" si="0"/>
        <v>7.6591713676660582</v>
      </c>
    </row>
    <row r="21" spans="1:4" x14ac:dyDescent="0.35">
      <c r="A21" s="1">
        <v>37104</v>
      </c>
      <c r="B21">
        <v>2120</v>
      </c>
      <c r="C21">
        <f t="shared" si="1"/>
        <v>20</v>
      </c>
      <c r="D21">
        <f t="shared" si="0"/>
        <v>7.6591713676660582</v>
      </c>
    </row>
    <row r="22" spans="1:4" x14ac:dyDescent="0.35">
      <c r="A22" s="1">
        <v>37135</v>
      </c>
      <c r="B22">
        <v>1980</v>
      </c>
      <c r="C22">
        <f t="shared" si="1"/>
        <v>21</v>
      </c>
      <c r="D22">
        <f t="shared" si="0"/>
        <v>7.5908521236885811</v>
      </c>
    </row>
    <row r="23" spans="1:4" x14ac:dyDescent="0.35">
      <c r="A23" s="1">
        <v>37165</v>
      </c>
      <c r="B23">
        <v>1680</v>
      </c>
      <c r="C23">
        <f t="shared" si="1"/>
        <v>22</v>
      </c>
      <c r="D23">
        <f t="shared" si="0"/>
        <v>7.4265490723973047</v>
      </c>
    </row>
    <row r="24" spans="1:4" x14ac:dyDescent="0.35">
      <c r="A24" s="1">
        <v>37196</v>
      </c>
      <c r="B24">
        <v>1450</v>
      </c>
      <c r="C24">
        <f t="shared" si="1"/>
        <v>23</v>
      </c>
      <c r="D24">
        <f t="shared" si="0"/>
        <v>7.2793188354146201</v>
      </c>
    </row>
    <row r="25" spans="1:4" x14ac:dyDescent="0.35">
      <c r="A25" s="1">
        <v>37226</v>
      </c>
      <c r="B25">
        <v>1760</v>
      </c>
      <c r="C25">
        <f t="shared" si="1"/>
        <v>24</v>
      </c>
      <c r="D25">
        <f t="shared" si="0"/>
        <v>7.4730690880321973</v>
      </c>
    </row>
    <row r="26" spans="1:4" x14ac:dyDescent="0.35">
      <c r="A26" s="1">
        <v>37257</v>
      </c>
      <c r="B26">
        <v>1820</v>
      </c>
      <c r="C26">
        <f t="shared" si="1"/>
        <v>25</v>
      </c>
      <c r="D26">
        <f t="shared" si="0"/>
        <v>7.506591780070841</v>
      </c>
    </row>
    <row r="27" spans="1:4" x14ac:dyDescent="0.35">
      <c r="A27" s="1">
        <v>37288</v>
      </c>
      <c r="B27">
        <v>1880</v>
      </c>
      <c r="C27">
        <f t="shared" si="1"/>
        <v>26</v>
      </c>
      <c r="D27">
        <f t="shared" si="0"/>
        <v>7.5390270558239951</v>
      </c>
    </row>
    <row r="28" spans="1:4" x14ac:dyDescent="0.35">
      <c r="A28" s="1">
        <v>37316</v>
      </c>
      <c r="B28">
        <v>2220</v>
      </c>
      <c r="C28">
        <f t="shared" si="1"/>
        <v>27</v>
      </c>
      <c r="D28">
        <f t="shared" si="0"/>
        <v>7.7052624748663252</v>
      </c>
    </row>
    <row r="29" spans="1:4" x14ac:dyDescent="0.35">
      <c r="A29" s="1">
        <v>37347</v>
      </c>
      <c r="B29">
        <v>2040</v>
      </c>
      <c r="C29">
        <f t="shared" si="1"/>
        <v>28</v>
      </c>
      <c r="D29">
        <f t="shared" si="0"/>
        <v>7.620705086838262</v>
      </c>
    </row>
    <row r="30" spans="1:4" x14ac:dyDescent="0.35">
      <c r="A30" s="1">
        <v>37377</v>
      </c>
      <c r="B30">
        <v>2140</v>
      </c>
      <c r="C30">
        <f t="shared" si="1"/>
        <v>29</v>
      </c>
      <c r="D30">
        <f t="shared" si="0"/>
        <v>7.6685611080158971</v>
      </c>
    </row>
    <row r="31" spans="1:4" x14ac:dyDescent="0.35">
      <c r="A31" s="1">
        <v>37408</v>
      </c>
      <c r="B31">
        <v>2220</v>
      </c>
      <c r="C31">
        <f t="shared" si="1"/>
        <v>30</v>
      </c>
      <c r="D31">
        <f t="shared" si="0"/>
        <v>7.7052624748663252</v>
      </c>
    </row>
    <row r="32" spans="1:4" x14ac:dyDescent="0.35">
      <c r="A32" s="1">
        <v>37438</v>
      </c>
      <c r="B32">
        <v>2470</v>
      </c>
      <c r="C32">
        <f t="shared" si="1"/>
        <v>31</v>
      </c>
      <c r="D32">
        <f t="shared" si="0"/>
        <v>7.8119734296220225</v>
      </c>
    </row>
    <row r="33" spans="1:4" x14ac:dyDescent="0.35">
      <c r="A33" s="1">
        <v>37469</v>
      </c>
      <c r="B33">
        <v>2470</v>
      </c>
      <c r="C33">
        <f t="shared" si="1"/>
        <v>32</v>
      </c>
      <c r="D33">
        <f t="shared" si="0"/>
        <v>7.8119734296220225</v>
      </c>
    </row>
    <row r="34" spans="1:4" x14ac:dyDescent="0.35">
      <c r="A34" s="1">
        <v>37500</v>
      </c>
      <c r="B34">
        <v>2290</v>
      </c>
      <c r="C34">
        <f t="shared" si="1"/>
        <v>33</v>
      </c>
      <c r="D34">
        <f t="shared" si="0"/>
        <v>7.736307096548285</v>
      </c>
    </row>
    <row r="35" spans="1:4" x14ac:dyDescent="0.35">
      <c r="A35" s="1">
        <v>37530</v>
      </c>
      <c r="B35">
        <v>2020</v>
      </c>
      <c r="C35">
        <f t="shared" si="1"/>
        <v>34</v>
      </c>
      <c r="D35">
        <f t="shared" si="0"/>
        <v>7.6108527903952501</v>
      </c>
    </row>
    <row r="36" spans="1:4" x14ac:dyDescent="0.35">
      <c r="A36" s="1">
        <v>37561</v>
      </c>
      <c r="B36">
        <v>1830</v>
      </c>
      <c r="C36">
        <f t="shared" si="1"/>
        <v>35</v>
      </c>
      <c r="D36">
        <f t="shared" si="0"/>
        <v>7.5120712458354664</v>
      </c>
    </row>
    <row r="37" spans="1:4" x14ac:dyDescent="0.35">
      <c r="A37" s="1">
        <v>37591</v>
      </c>
      <c r="B37">
        <v>2070</v>
      </c>
      <c r="C37">
        <f t="shared" si="1"/>
        <v>36</v>
      </c>
      <c r="D37">
        <f t="shared" si="0"/>
        <v>7.6353038862594147</v>
      </c>
    </row>
    <row r="38" spans="1:4" x14ac:dyDescent="0.35">
      <c r="A38" s="1">
        <v>37622</v>
      </c>
      <c r="B38">
        <v>2130</v>
      </c>
      <c r="C38">
        <f t="shared" si="1"/>
        <v>37</v>
      </c>
      <c r="D38">
        <f t="shared" si="0"/>
        <v>7.6638772587034705</v>
      </c>
    </row>
    <row r="39" spans="1:4" x14ac:dyDescent="0.35">
      <c r="A39" s="1">
        <v>37653</v>
      </c>
      <c r="B39">
        <v>2240</v>
      </c>
      <c r="C39">
        <f t="shared" si="1"/>
        <v>38</v>
      </c>
      <c r="D39">
        <f t="shared" si="0"/>
        <v>7.7142311448490855</v>
      </c>
    </row>
    <row r="40" spans="1:4" x14ac:dyDescent="0.35">
      <c r="A40" s="1">
        <v>37681</v>
      </c>
      <c r="B40">
        <v>2400</v>
      </c>
      <c r="C40">
        <f t="shared" si="1"/>
        <v>39</v>
      </c>
      <c r="D40">
        <f t="shared" si="0"/>
        <v>7.7832240163360371</v>
      </c>
    </row>
    <row r="41" spans="1:4" x14ac:dyDescent="0.35">
      <c r="A41" s="1">
        <v>37712</v>
      </c>
      <c r="B41">
        <v>2250</v>
      </c>
      <c r="C41">
        <f t="shared" si="1"/>
        <v>40</v>
      </c>
      <c r="D41">
        <f t="shared" si="0"/>
        <v>7.718685495198466</v>
      </c>
    </row>
    <row r="42" spans="1:4" x14ac:dyDescent="0.35">
      <c r="A42" s="1">
        <v>37742</v>
      </c>
      <c r="B42">
        <v>2280</v>
      </c>
      <c r="C42">
        <f t="shared" si="1"/>
        <v>41</v>
      </c>
      <c r="D42">
        <f t="shared" si="0"/>
        <v>7.7319307219484861</v>
      </c>
    </row>
    <row r="43" spans="1:4" x14ac:dyDescent="0.35">
      <c r="A43" s="1">
        <v>37773</v>
      </c>
      <c r="B43">
        <v>2700</v>
      </c>
      <c r="C43">
        <f t="shared" si="1"/>
        <v>42</v>
      </c>
      <c r="D43">
        <f t="shared" si="0"/>
        <v>7.90100705199242</v>
      </c>
    </row>
    <row r="44" spans="1:4" x14ac:dyDescent="0.35">
      <c r="A44" s="1">
        <v>37803</v>
      </c>
      <c r="B44">
        <v>2840</v>
      </c>
      <c r="C44">
        <f t="shared" si="1"/>
        <v>43</v>
      </c>
      <c r="D44">
        <f t="shared" si="0"/>
        <v>7.9515593311552522</v>
      </c>
    </row>
    <row r="45" spans="1:4" x14ac:dyDescent="0.35">
      <c r="A45" s="1">
        <v>37834</v>
      </c>
      <c r="B45">
        <v>2980</v>
      </c>
      <c r="C45">
        <f t="shared" si="1"/>
        <v>44</v>
      </c>
      <c r="D45">
        <f t="shared" si="0"/>
        <v>7.9996785794994505</v>
      </c>
    </row>
    <row r="46" spans="1:4" x14ac:dyDescent="0.35">
      <c r="A46" s="1">
        <v>37865</v>
      </c>
      <c r="B46">
        <v>2590</v>
      </c>
      <c r="C46">
        <f t="shared" si="1"/>
        <v>45</v>
      </c>
      <c r="D46">
        <f t="shared" si="0"/>
        <v>7.8594131546935833</v>
      </c>
    </row>
    <row r="47" spans="1:4" x14ac:dyDescent="0.35">
      <c r="A47" s="1">
        <v>37895</v>
      </c>
      <c r="B47">
        <v>2370</v>
      </c>
      <c r="C47">
        <f t="shared" si="1"/>
        <v>46</v>
      </c>
      <c r="D47">
        <f t="shared" si="0"/>
        <v>7.7706452341291765</v>
      </c>
    </row>
    <row r="48" spans="1:4" x14ac:dyDescent="0.35">
      <c r="A48" s="1">
        <v>37926</v>
      </c>
      <c r="B48">
        <v>2140</v>
      </c>
      <c r="C48">
        <f t="shared" si="1"/>
        <v>47</v>
      </c>
      <c r="D48">
        <f t="shared" si="0"/>
        <v>7.6685611080158971</v>
      </c>
    </row>
    <row r="49" spans="1:4" x14ac:dyDescent="0.35">
      <c r="A49" s="1">
        <v>37956</v>
      </c>
      <c r="B49">
        <v>2410</v>
      </c>
      <c r="C49">
        <f t="shared" si="1"/>
        <v>48</v>
      </c>
      <c r="D49">
        <f t="shared" si="0"/>
        <v>7.7873820264847007</v>
      </c>
    </row>
    <row r="50" spans="1:4" x14ac:dyDescent="0.35">
      <c r="A50" s="1">
        <v>37987</v>
      </c>
      <c r="B50">
        <v>2430</v>
      </c>
      <c r="C50">
        <f t="shared" si="1"/>
        <v>49</v>
      </c>
      <c r="D50">
        <f t="shared" si="0"/>
        <v>7.7956465363345941</v>
      </c>
    </row>
    <row r="51" spans="1:4" x14ac:dyDescent="0.35">
      <c r="A51" s="1">
        <v>38018</v>
      </c>
      <c r="B51">
        <v>2430</v>
      </c>
      <c r="C51">
        <f t="shared" si="1"/>
        <v>50</v>
      </c>
      <c r="D51">
        <f t="shared" si="0"/>
        <v>7.7956465363345941</v>
      </c>
    </row>
    <row r="52" spans="1:4" x14ac:dyDescent="0.35">
      <c r="A52" s="1">
        <v>38047</v>
      </c>
      <c r="B52">
        <v>2910</v>
      </c>
      <c r="C52">
        <f t="shared" si="1"/>
        <v>51</v>
      </c>
      <c r="D52">
        <f t="shared" si="0"/>
        <v>7.9759083601655378</v>
      </c>
    </row>
    <row r="53" spans="1:4" x14ac:dyDescent="0.35">
      <c r="A53" s="1">
        <v>38078</v>
      </c>
      <c r="B53">
        <v>2900</v>
      </c>
      <c r="C53">
        <f t="shared" si="1"/>
        <v>52</v>
      </c>
      <c r="D53">
        <f t="shared" si="0"/>
        <v>7.9724660159745655</v>
      </c>
    </row>
    <row r="54" spans="1:4" x14ac:dyDescent="0.35">
      <c r="A54" s="1">
        <v>38108</v>
      </c>
      <c r="B54">
        <v>2830</v>
      </c>
      <c r="C54">
        <f t="shared" si="1"/>
        <v>53</v>
      </c>
      <c r="D54">
        <f t="shared" si="0"/>
        <v>7.9480319906372836</v>
      </c>
    </row>
    <row r="55" spans="1:4" x14ac:dyDescent="0.35">
      <c r="A55" s="1">
        <v>38139</v>
      </c>
      <c r="B55">
        <v>3000</v>
      </c>
      <c r="C55">
        <f t="shared" si="1"/>
        <v>54</v>
      </c>
      <c r="D55">
        <f t="shared" si="0"/>
        <v>8.0063675676502459</v>
      </c>
    </row>
    <row r="56" spans="1:4" x14ac:dyDescent="0.35">
      <c r="A56" s="1">
        <v>38169</v>
      </c>
      <c r="B56">
        <v>3250</v>
      </c>
      <c r="C56">
        <f t="shared" si="1"/>
        <v>55</v>
      </c>
      <c r="D56">
        <f t="shared" si="0"/>
        <v>8.0864102753237823</v>
      </c>
    </row>
    <row r="57" spans="1:4" x14ac:dyDescent="0.35">
      <c r="A57" s="1">
        <v>38200</v>
      </c>
      <c r="B57">
        <v>3340</v>
      </c>
      <c r="C57">
        <f t="shared" si="1"/>
        <v>56</v>
      </c>
      <c r="D57">
        <f t="shared" si="0"/>
        <v>8.1137260859707467</v>
      </c>
    </row>
    <row r="58" spans="1:4" x14ac:dyDescent="0.35">
      <c r="A58" s="1">
        <v>38231</v>
      </c>
      <c r="B58">
        <v>2920</v>
      </c>
      <c r="C58">
        <f t="shared" si="1"/>
        <v>57</v>
      </c>
      <c r="D58">
        <f t="shared" si="0"/>
        <v>7.9793388952623276</v>
      </c>
    </row>
    <row r="59" spans="1:4" x14ac:dyDescent="0.35">
      <c r="A59" s="1">
        <v>38261</v>
      </c>
      <c r="B59">
        <v>2610</v>
      </c>
      <c r="C59">
        <f t="shared" si="1"/>
        <v>58</v>
      </c>
      <c r="D59">
        <f t="shared" si="0"/>
        <v>7.8671055003167387</v>
      </c>
    </row>
    <row r="60" spans="1:4" x14ac:dyDescent="0.35">
      <c r="A60" s="1">
        <v>38292</v>
      </c>
      <c r="B60">
        <v>2240</v>
      </c>
      <c r="C60">
        <f t="shared" si="1"/>
        <v>59</v>
      </c>
      <c r="D60">
        <f t="shared" si="0"/>
        <v>7.7142311448490855</v>
      </c>
    </row>
    <row r="61" spans="1:4" x14ac:dyDescent="0.35">
      <c r="A61" s="1">
        <v>38322</v>
      </c>
      <c r="B61">
        <v>2490</v>
      </c>
      <c r="C61">
        <f t="shared" si="1"/>
        <v>60</v>
      </c>
      <c r="D61">
        <f t="shared" si="0"/>
        <v>7.8200379894587533</v>
      </c>
    </row>
    <row r="62" spans="1:4" x14ac:dyDescent="0.35">
      <c r="A62" s="1">
        <v>38353</v>
      </c>
      <c r="B62">
        <v>2530</v>
      </c>
      <c r="C62">
        <f t="shared" si="1"/>
        <v>61</v>
      </c>
      <c r="D62">
        <f t="shared" si="0"/>
        <v>7.8359745817215662</v>
      </c>
    </row>
    <row r="63" spans="1:4" x14ac:dyDescent="0.35">
      <c r="A63" s="1">
        <v>38384</v>
      </c>
      <c r="B63">
        <v>2340</v>
      </c>
      <c r="C63">
        <f t="shared" si="1"/>
        <v>62</v>
      </c>
      <c r="D63">
        <f t="shared" si="0"/>
        <v>7.7579062083517467</v>
      </c>
    </row>
    <row r="64" spans="1:4" x14ac:dyDescent="0.35">
      <c r="A64" s="1">
        <v>38412</v>
      </c>
      <c r="B64">
        <v>2900</v>
      </c>
      <c r="C64">
        <f t="shared" si="1"/>
        <v>63</v>
      </c>
      <c r="D64">
        <f t="shared" si="0"/>
        <v>7.9724660159745655</v>
      </c>
    </row>
    <row r="65" spans="1:4" x14ac:dyDescent="0.35">
      <c r="A65" s="1">
        <v>38443</v>
      </c>
      <c r="B65">
        <v>2800</v>
      </c>
      <c r="C65">
        <f t="shared" si="1"/>
        <v>64</v>
      </c>
      <c r="D65">
        <f t="shared" si="0"/>
        <v>7.9373746961632952</v>
      </c>
    </row>
    <row r="66" spans="1:4" x14ac:dyDescent="0.35">
      <c r="A66" s="1">
        <v>38473</v>
      </c>
      <c r="B66">
        <v>2890</v>
      </c>
      <c r="C66">
        <f t="shared" si="1"/>
        <v>65</v>
      </c>
      <c r="D66">
        <f t="shared" si="0"/>
        <v>7.9690117811064782</v>
      </c>
    </row>
    <row r="67" spans="1:4" x14ac:dyDescent="0.35">
      <c r="A67" s="1">
        <v>38504</v>
      </c>
      <c r="B67">
        <v>3250</v>
      </c>
      <c r="C67">
        <f t="shared" si="1"/>
        <v>66</v>
      </c>
      <c r="D67">
        <f t="shared" ref="D67:D130" si="2">LN(B67)</f>
        <v>8.0864102753237823</v>
      </c>
    </row>
    <row r="68" spans="1:4" x14ac:dyDescent="0.35">
      <c r="A68" s="1">
        <v>38534</v>
      </c>
      <c r="B68">
        <v>3700</v>
      </c>
      <c r="C68">
        <f t="shared" ref="C68:C131" si="3">C67+1</f>
        <v>67</v>
      </c>
      <c r="D68">
        <f t="shared" si="2"/>
        <v>8.2160880986323157</v>
      </c>
    </row>
    <row r="69" spans="1:4" x14ac:dyDescent="0.35">
      <c r="A69" s="1">
        <v>38565</v>
      </c>
      <c r="B69">
        <v>3600</v>
      </c>
      <c r="C69">
        <f t="shared" si="3"/>
        <v>68</v>
      </c>
      <c r="D69">
        <f t="shared" si="2"/>
        <v>8.1886891244442008</v>
      </c>
    </row>
    <row r="70" spans="1:4" x14ac:dyDescent="0.35">
      <c r="A70" s="1">
        <v>38596</v>
      </c>
      <c r="B70">
        <v>3190</v>
      </c>
      <c r="C70">
        <f t="shared" si="3"/>
        <v>69</v>
      </c>
      <c r="D70">
        <f t="shared" si="2"/>
        <v>8.0677761957788903</v>
      </c>
    </row>
    <row r="71" spans="1:4" x14ac:dyDescent="0.35">
      <c r="A71" s="1">
        <v>38626</v>
      </c>
      <c r="B71">
        <v>2830</v>
      </c>
      <c r="C71">
        <f t="shared" si="3"/>
        <v>70</v>
      </c>
      <c r="D71">
        <f t="shared" si="2"/>
        <v>7.9480319906372836</v>
      </c>
    </row>
    <row r="72" spans="1:4" x14ac:dyDescent="0.35">
      <c r="A72" s="1">
        <v>38657</v>
      </c>
      <c r="B72">
        <v>2520</v>
      </c>
      <c r="C72">
        <f t="shared" si="3"/>
        <v>71</v>
      </c>
      <c r="D72">
        <f t="shared" si="2"/>
        <v>7.8320141805054693</v>
      </c>
    </row>
    <row r="73" spans="1:4" x14ac:dyDescent="0.35">
      <c r="A73" s="1">
        <v>38687</v>
      </c>
      <c r="B73">
        <v>2830</v>
      </c>
      <c r="C73">
        <f t="shared" si="3"/>
        <v>72</v>
      </c>
      <c r="D73">
        <f t="shared" si="2"/>
        <v>7.9480319906372836</v>
      </c>
    </row>
    <row r="74" spans="1:4" x14ac:dyDescent="0.35">
      <c r="A74" s="1">
        <v>38718</v>
      </c>
      <c r="B74">
        <v>2980</v>
      </c>
      <c r="C74">
        <f t="shared" si="3"/>
        <v>73</v>
      </c>
      <c r="D74">
        <f t="shared" si="2"/>
        <v>7.9996785794994505</v>
      </c>
    </row>
    <row r="75" spans="1:4" x14ac:dyDescent="0.35">
      <c r="A75" s="1">
        <v>38749</v>
      </c>
      <c r="B75">
        <v>2880</v>
      </c>
      <c r="C75">
        <f t="shared" si="3"/>
        <v>74</v>
      </c>
      <c r="D75">
        <f t="shared" si="2"/>
        <v>7.965545573129992</v>
      </c>
    </row>
    <row r="76" spans="1:4" x14ac:dyDescent="0.35">
      <c r="A76" s="1">
        <v>38777</v>
      </c>
      <c r="B76">
        <v>3280</v>
      </c>
      <c r="C76">
        <f t="shared" si="3"/>
        <v>75</v>
      </c>
      <c r="D76">
        <f t="shared" si="2"/>
        <v>8.09559870137819</v>
      </c>
    </row>
    <row r="77" spans="1:4" x14ac:dyDescent="0.35">
      <c r="A77" s="1">
        <v>38808</v>
      </c>
      <c r="B77">
        <v>3310</v>
      </c>
      <c r="C77">
        <f t="shared" si="3"/>
        <v>76</v>
      </c>
      <c r="D77">
        <f t="shared" si="2"/>
        <v>8.1047034683711079</v>
      </c>
    </row>
    <row r="78" spans="1:4" x14ac:dyDescent="0.35">
      <c r="A78" s="1">
        <v>38838</v>
      </c>
      <c r="B78">
        <v>3320</v>
      </c>
      <c r="C78">
        <f t="shared" si="3"/>
        <v>77</v>
      </c>
      <c r="D78">
        <f t="shared" si="2"/>
        <v>8.1077200619105341</v>
      </c>
    </row>
    <row r="79" spans="1:4" x14ac:dyDescent="0.35">
      <c r="A79" s="1">
        <v>38869</v>
      </c>
      <c r="B79">
        <v>3860</v>
      </c>
      <c r="C79">
        <f t="shared" si="3"/>
        <v>78</v>
      </c>
      <c r="D79">
        <f t="shared" si="2"/>
        <v>8.258422462458876</v>
      </c>
    </row>
    <row r="80" spans="1:4" x14ac:dyDescent="0.35">
      <c r="A80" s="1">
        <v>38899</v>
      </c>
      <c r="B80">
        <v>4450</v>
      </c>
      <c r="C80">
        <f t="shared" si="3"/>
        <v>79</v>
      </c>
      <c r="D80">
        <f t="shared" si="2"/>
        <v>8.400659375160286</v>
      </c>
    </row>
    <row r="81" spans="1:4" x14ac:dyDescent="0.35">
      <c r="A81" s="1">
        <v>38930</v>
      </c>
      <c r="B81">
        <v>4240</v>
      </c>
      <c r="C81">
        <f t="shared" si="3"/>
        <v>80</v>
      </c>
      <c r="D81">
        <f t="shared" si="2"/>
        <v>8.3523185482260036</v>
      </c>
    </row>
    <row r="82" spans="1:4" x14ac:dyDescent="0.35">
      <c r="A82" s="1">
        <v>38961</v>
      </c>
      <c r="B82">
        <v>3820</v>
      </c>
      <c r="C82">
        <f t="shared" si="3"/>
        <v>81</v>
      </c>
      <c r="D82">
        <f t="shared" si="2"/>
        <v>8.2480057016006203</v>
      </c>
    </row>
    <row r="83" spans="1:4" x14ac:dyDescent="0.35">
      <c r="A83" s="1">
        <v>38991</v>
      </c>
      <c r="B83">
        <v>3370</v>
      </c>
      <c r="C83">
        <f t="shared" si="3"/>
        <v>82</v>
      </c>
      <c r="D83">
        <f t="shared" si="2"/>
        <v>8.1226680233464066</v>
      </c>
    </row>
    <row r="84" spans="1:4" x14ac:dyDescent="0.35">
      <c r="A84" s="1">
        <v>39022</v>
      </c>
      <c r="B84">
        <v>2920</v>
      </c>
      <c r="C84">
        <f t="shared" si="3"/>
        <v>83</v>
      </c>
      <c r="D84">
        <f t="shared" si="2"/>
        <v>7.9793388952623276</v>
      </c>
    </row>
    <row r="85" spans="1:4" x14ac:dyDescent="0.35">
      <c r="A85" s="1">
        <v>39052</v>
      </c>
      <c r="B85">
        <v>3420</v>
      </c>
      <c r="C85">
        <f t="shared" si="3"/>
        <v>84</v>
      </c>
      <c r="D85">
        <f t="shared" si="2"/>
        <v>8.1373958300566507</v>
      </c>
    </row>
    <row r="86" spans="1:4" x14ac:dyDescent="0.35">
      <c r="A86" s="1">
        <v>39083</v>
      </c>
      <c r="B86">
        <v>3490</v>
      </c>
      <c r="C86">
        <f t="shared" si="3"/>
        <v>85</v>
      </c>
      <c r="D86">
        <f t="shared" si="2"/>
        <v>8.157657015196472</v>
      </c>
    </row>
    <row r="87" spans="1:4" x14ac:dyDescent="0.35">
      <c r="A87" s="1">
        <v>39114</v>
      </c>
      <c r="B87">
        <v>3400</v>
      </c>
      <c r="C87">
        <f t="shared" si="3"/>
        <v>86</v>
      </c>
      <c r="D87">
        <f t="shared" si="2"/>
        <v>8.1315307106042525</v>
      </c>
    </row>
    <row r="88" spans="1:4" x14ac:dyDescent="0.35">
      <c r="A88" s="1">
        <v>39142</v>
      </c>
      <c r="B88">
        <v>3880</v>
      </c>
      <c r="C88">
        <f t="shared" si="3"/>
        <v>87</v>
      </c>
      <c r="D88">
        <f t="shared" si="2"/>
        <v>8.2635904326173186</v>
      </c>
    </row>
    <row r="89" spans="1:4" x14ac:dyDescent="0.35">
      <c r="A89" s="1">
        <v>39173</v>
      </c>
      <c r="B89">
        <v>3840</v>
      </c>
      <c r="C89">
        <f t="shared" si="3"/>
        <v>88</v>
      </c>
      <c r="D89">
        <f t="shared" si="2"/>
        <v>8.2532276455817719</v>
      </c>
    </row>
    <row r="90" spans="1:4" x14ac:dyDescent="0.35">
      <c r="A90" s="1">
        <v>39203</v>
      </c>
      <c r="B90">
        <v>3900</v>
      </c>
      <c r="C90">
        <f t="shared" si="3"/>
        <v>89</v>
      </c>
      <c r="D90">
        <f t="shared" si="2"/>
        <v>8.2687318321177372</v>
      </c>
    </row>
    <row r="91" spans="1:4" x14ac:dyDescent="0.35">
      <c r="A91" s="1">
        <v>39234</v>
      </c>
      <c r="B91">
        <v>4570</v>
      </c>
      <c r="C91">
        <f t="shared" si="3"/>
        <v>90</v>
      </c>
      <c r="D91">
        <f t="shared" si="2"/>
        <v>8.4272684838882501</v>
      </c>
    </row>
    <row r="92" spans="1:4" x14ac:dyDescent="0.35">
      <c r="A92" s="1">
        <v>39264</v>
      </c>
      <c r="B92">
        <v>5040</v>
      </c>
      <c r="C92">
        <f t="shared" si="3"/>
        <v>91</v>
      </c>
      <c r="D92">
        <f t="shared" si="2"/>
        <v>8.5251613610654147</v>
      </c>
    </row>
    <row r="93" spans="1:4" x14ac:dyDescent="0.35">
      <c r="A93" s="1">
        <v>39295</v>
      </c>
      <c r="B93">
        <v>4940</v>
      </c>
      <c r="C93">
        <f t="shared" si="3"/>
        <v>92</v>
      </c>
      <c r="D93">
        <f t="shared" si="2"/>
        <v>8.5051206101819687</v>
      </c>
    </row>
    <row r="94" spans="1:4" x14ac:dyDescent="0.35">
      <c r="A94" s="1">
        <v>39326</v>
      </c>
      <c r="B94">
        <v>4340</v>
      </c>
      <c r="C94">
        <f t="shared" si="3"/>
        <v>93</v>
      </c>
      <c r="D94">
        <f t="shared" si="2"/>
        <v>8.375629627094451</v>
      </c>
    </row>
    <row r="95" spans="1:4" x14ac:dyDescent="0.35">
      <c r="A95" s="1">
        <v>39356</v>
      </c>
      <c r="B95">
        <v>3750</v>
      </c>
      <c r="C95">
        <f t="shared" si="3"/>
        <v>94</v>
      </c>
      <c r="D95">
        <f t="shared" si="2"/>
        <v>8.2295111189644565</v>
      </c>
    </row>
    <row r="96" spans="1:4" x14ac:dyDescent="0.35">
      <c r="A96" s="1">
        <v>39387</v>
      </c>
      <c r="B96">
        <v>3330</v>
      </c>
      <c r="C96">
        <f t="shared" si="3"/>
        <v>95</v>
      </c>
      <c r="D96">
        <f t="shared" si="2"/>
        <v>8.1107275829744889</v>
      </c>
    </row>
    <row r="97" spans="1:4" x14ac:dyDescent="0.35">
      <c r="A97" s="1">
        <v>39417</v>
      </c>
      <c r="B97">
        <v>3750</v>
      </c>
      <c r="C97">
        <f t="shared" si="3"/>
        <v>96</v>
      </c>
      <c r="D97">
        <f t="shared" si="2"/>
        <v>8.2295111189644565</v>
      </c>
    </row>
    <row r="98" spans="1:4" x14ac:dyDescent="0.35">
      <c r="A98" s="1">
        <v>39448</v>
      </c>
      <c r="B98">
        <v>3860</v>
      </c>
      <c r="C98">
        <f t="shared" si="3"/>
        <v>97</v>
      </c>
      <c r="D98">
        <f t="shared" si="2"/>
        <v>8.258422462458876</v>
      </c>
    </row>
    <row r="99" spans="1:4" x14ac:dyDescent="0.35">
      <c r="A99" s="1">
        <v>39479</v>
      </c>
      <c r="B99">
        <v>3690</v>
      </c>
      <c r="C99">
        <f t="shared" si="3"/>
        <v>98</v>
      </c>
      <c r="D99">
        <f t="shared" si="2"/>
        <v>8.2133817370345721</v>
      </c>
    </row>
    <row r="100" spans="1:4" x14ac:dyDescent="0.35">
      <c r="A100" s="1">
        <v>39508</v>
      </c>
      <c r="B100">
        <v>4350</v>
      </c>
      <c r="C100">
        <f t="shared" si="3"/>
        <v>99</v>
      </c>
      <c r="D100">
        <f t="shared" si="2"/>
        <v>8.3779311240827301</v>
      </c>
    </row>
    <row r="101" spans="1:4" x14ac:dyDescent="0.35">
      <c r="A101" s="1">
        <v>39539</v>
      </c>
      <c r="B101">
        <v>4260</v>
      </c>
      <c r="C101">
        <f t="shared" si="3"/>
        <v>100</v>
      </c>
      <c r="D101">
        <f t="shared" si="2"/>
        <v>8.3570244392634159</v>
      </c>
    </row>
    <row r="102" spans="1:4" x14ac:dyDescent="0.35">
      <c r="A102" s="1">
        <v>39569</v>
      </c>
      <c r="B102">
        <v>4340</v>
      </c>
      <c r="C102">
        <f t="shared" si="3"/>
        <v>101</v>
      </c>
      <c r="D102">
        <f t="shared" si="2"/>
        <v>8.375629627094451</v>
      </c>
    </row>
    <row r="103" spans="1:4" x14ac:dyDescent="0.35">
      <c r="A103" s="1">
        <v>39600</v>
      </c>
      <c r="B103">
        <v>5140</v>
      </c>
      <c r="C103">
        <f t="shared" si="3"/>
        <v>102</v>
      </c>
      <c r="D103">
        <f t="shared" si="2"/>
        <v>8.5448083584492114</v>
      </c>
    </row>
    <row r="104" spans="1:4" x14ac:dyDescent="0.35">
      <c r="A104" s="1">
        <v>39630</v>
      </c>
      <c r="B104">
        <v>5660</v>
      </c>
      <c r="C104">
        <f t="shared" si="3"/>
        <v>103</v>
      </c>
      <c r="D104">
        <f t="shared" si="2"/>
        <v>8.6411791711972281</v>
      </c>
    </row>
    <row r="105" spans="1:4" x14ac:dyDescent="0.35">
      <c r="A105" s="1">
        <v>39661</v>
      </c>
      <c r="B105">
        <v>5680</v>
      </c>
      <c r="C105">
        <f t="shared" si="3"/>
        <v>104</v>
      </c>
      <c r="D105">
        <f t="shared" si="2"/>
        <v>8.6447065117151975</v>
      </c>
    </row>
    <row r="106" spans="1:4" x14ac:dyDescent="0.35">
      <c r="A106" s="1">
        <v>39692</v>
      </c>
      <c r="B106">
        <v>4930</v>
      </c>
      <c r="C106">
        <f t="shared" si="3"/>
        <v>105</v>
      </c>
      <c r="D106">
        <f t="shared" si="2"/>
        <v>8.5030942670367367</v>
      </c>
    </row>
    <row r="107" spans="1:4" x14ac:dyDescent="0.35">
      <c r="A107" s="1">
        <v>39722</v>
      </c>
      <c r="B107">
        <v>4240</v>
      </c>
      <c r="C107">
        <f t="shared" si="3"/>
        <v>106</v>
      </c>
      <c r="D107">
        <f t="shared" si="2"/>
        <v>8.3523185482260036</v>
      </c>
    </row>
    <row r="108" spans="1:4" x14ac:dyDescent="0.35">
      <c r="A108" s="1">
        <v>39753</v>
      </c>
      <c r="B108">
        <v>3740</v>
      </c>
      <c r="C108">
        <f t="shared" si="3"/>
        <v>107</v>
      </c>
      <c r="D108">
        <f t="shared" si="2"/>
        <v>8.2268408904085781</v>
      </c>
    </row>
    <row r="109" spans="1:4" x14ac:dyDescent="0.35">
      <c r="A109" s="1">
        <v>39783</v>
      </c>
      <c r="B109">
        <v>4110</v>
      </c>
      <c r="C109">
        <f t="shared" si="3"/>
        <v>108</v>
      </c>
      <c r="D109">
        <f t="shared" si="2"/>
        <v>8.3211783074902801</v>
      </c>
    </row>
    <row r="110" spans="1:4" x14ac:dyDescent="0.35">
      <c r="A110" s="1">
        <v>39814</v>
      </c>
      <c r="B110">
        <v>4160</v>
      </c>
      <c r="C110">
        <f t="shared" si="3"/>
        <v>109</v>
      </c>
      <c r="D110">
        <f t="shared" si="2"/>
        <v>8.3332703532553083</v>
      </c>
    </row>
    <row r="111" spans="1:4" x14ac:dyDescent="0.35">
      <c r="A111" s="1">
        <v>39845</v>
      </c>
      <c r="B111">
        <v>3900</v>
      </c>
      <c r="C111">
        <f t="shared" si="3"/>
        <v>110</v>
      </c>
      <c r="D111">
        <f t="shared" si="2"/>
        <v>8.2687318321177372</v>
      </c>
    </row>
    <row r="112" spans="1:4" x14ac:dyDescent="0.35">
      <c r="A112" s="1">
        <v>39873</v>
      </c>
      <c r="B112">
        <v>4420</v>
      </c>
      <c r="C112">
        <f t="shared" si="3"/>
        <v>111</v>
      </c>
      <c r="D112">
        <f t="shared" si="2"/>
        <v>8.3938949750717438</v>
      </c>
    </row>
    <row r="113" spans="1:4" x14ac:dyDescent="0.35">
      <c r="A113" s="1">
        <v>39904</v>
      </c>
      <c r="B113">
        <v>4260</v>
      </c>
      <c r="C113">
        <f t="shared" si="3"/>
        <v>112</v>
      </c>
      <c r="D113">
        <f t="shared" si="2"/>
        <v>8.3570244392634159</v>
      </c>
    </row>
    <row r="114" spans="1:4" x14ac:dyDescent="0.35">
      <c r="A114" s="1">
        <v>39934</v>
      </c>
      <c r="B114">
        <v>4440</v>
      </c>
      <c r="C114">
        <f t="shared" si="3"/>
        <v>113</v>
      </c>
      <c r="D114">
        <f t="shared" si="2"/>
        <v>8.3984096554262706</v>
      </c>
    </row>
    <row r="115" spans="1:4" x14ac:dyDescent="0.35">
      <c r="A115" s="1">
        <v>39965</v>
      </c>
      <c r="B115">
        <v>5300</v>
      </c>
      <c r="C115">
        <f t="shared" si="3"/>
        <v>114</v>
      </c>
      <c r="D115">
        <f t="shared" si="2"/>
        <v>8.5754620995402124</v>
      </c>
    </row>
    <row r="116" spans="1:4" x14ac:dyDescent="0.35">
      <c r="A116" s="1">
        <v>39995</v>
      </c>
      <c r="B116">
        <v>5970</v>
      </c>
      <c r="C116">
        <f t="shared" si="3"/>
        <v>115</v>
      </c>
      <c r="D116">
        <f t="shared" si="2"/>
        <v>8.6945022063866482</v>
      </c>
    </row>
    <row r="117" spans="1:4" x14ac:dyDescent="0.35">
      <c r="A117" s="1">
        <v>40026</v>
      </c>
      <c r="B117">
        <v>6140</v>
      </c>
      <c r="C117">
        <f t="shared" si="3"/>
        <v>116</v>
      </c>
      <c r="D117">
        <f t="shared" si="2"/>
        <v>8.722580021141189</v>
      </c>
    </row>
    <row r="118" spans="1:4" x14ac:dyDescent="0.35">
      <c r="A118" s="1">
        <v>40057</v>
      </c>
      <c r="B118">
        <v>4930</v>
      </c>
      <c r="C118">
        <f t="shared" si="3"/>
        <v>117</v>
      </c>
      <c r="D118">
        <f t="shared" si="2"/>
        <v>8.5030942670367367</v>
      </c>
    </row>
    <row r="119" spans="1:4" x14ac:dyDescent="0.35">
      <c r="A119" s="1">
        <v>40087</v>
      </c>
      <c r="B119">
        <v>4390</v>
      </c>
      <c r="C119">
        <f t="shared" si="3"/>
        <v>118</v>
      </c>
      <c r="D119">
        <f t="shared" si="2"/>
        <v>8.3870845060692165</v>
      </c>
    </row>
    <row r="120" spans="1:4" x14ac:dyDescent="0.35">
      <c r="A120" s="1">
        <v>40118</v>
      </c>
      <c r="B120">
        <v>3800</v>
      </c>
      <c r="C120">
        <f t="shared" si="3"/>
        <v>119</v>
      </c>
      <c r="D120">
        <f t="shared" si="2"/>
        <v>8.2427563457144775</v>
      </c>
    </row>
    <row r="121" spans="1:4" x14ac:dyDescent="0.35">
      <c r="A121" s="1">
        <v>40148</v>
      </c>
      <c r="B121">
        <v>4120</v>
      </c>
      <c r="C121">
        <f t="shared" si="3"/>
        <v>120</v>
      </c>
      <c r="D121">
        <f t="shared" si="2"/>
        <v>8.3236084423435717</v>
      </c>
    </row>
    <row r="122" spans="1:4" x14ac:dyDescent="0.35">
      <c r="A122" s="1">
        <v>40179</v>
      </c>
      <c r="B122">
        <v>4400</v>
      </c>
      <c r="C122">
        <f t="shared" si="3"/>
        <v>121</v>
      </c>
      <c r="D122">
        <f t="shared" si="2"/>
        <v>8.3893598199063533</v>
      </c>
    </row>
    <row r="123" spans="1:4" x14ac:dyDescent="0.35">
      <c r="A123" s="1">
        <v>40210</v>
      </c>
      <c r="B123">
        <v>4180</v>
      </c>
      <c r="C123">
        <f t="shared" si="3"/>
        <v>122</v>
      </c>
      <c r="D123">
        <f t="shared" si="2"/>
        <v>8.3380665255188013</v>
      </c>
    </row>
    <row r="124" spans="1:4" x14ac:dyDescent="0.35">
      <c r="A124" s="1">
        <v>40238</v>
      </c>
      <c r="B124">
        <v>4950</v>
      </c>
      <c r="C124">
        <f t="shared" si="3"/>
        <v>123</v>
      </c>
      <c r="D124">
        <f t="shared" si="2"/>
        <v>8.5071428555627353</v>
      </c>
    </row>
    <row r="125" spans="1:4" x14ac:dyDescent="0.35">
      <c r="A125" s="1">
        <v>40269</v>
      </c>
      <c r="B125">
        <v>4830</v>
      </c>
      <c r="C125">
        <f t="shared" si="3"/>
        <v>124</v>
      </c>
      <c r="D125">
        <f t="shared" si="2"/>
        <v>8.482601746646619</v>
      </c>
    </row>
    <row r="126" spans="1:4" x14ac:dyDescent="0.35">
      <c r="A126" s="1">
        <v>40299</v>
      </c>
      <c r="B126">
        <v>5120</v>
      </c>
      <c r="C126">
        <f t="shared" si="3"/>
        <v>125</v>
      </c>
      <c r="D126">
        <f t="shared" si="2"/>
        <v>8.5409097180335536</v>
      </c>
    </row>
    <row r="127" spans="1:4" x14ac:dyDescent="0.35">
      <c r="A127" s="1">
        <v>40330</v>
      </c>
      <c r="B127">
        <v>5740</v>
      </c>
      <c r="C127">
        <f t="shared" si="3"/>
        <v>126</v>
      </c>
      <c r="D127">
        <f t="shared" si="2"/>
        <v>8.6552144893136127</v>
      </c>
    </row>
    <row r="128" spans="1:4" x14ac:dyDescent="0.35">
      <c r="A128" s="1">
        <v>40360</v>
      </c>
      <c r="B128">
        <v>6660</v>
      </c>
      <c r="C128">
        <f t="shared" si="3"/>
        <v>127</v>
      </c>
      <c r="D128">
        <f t="shared" si="2"/>
        <v>8.8038747635344343</v>
      </c>
    </row>
    <row r="129" spans="1:4" x14ac:dyDescent="0.35">
      <c r="A129" s="1">
        <v>40391</v>
      </c>
      <c r="B129">
        <v>6790</v>
      </c>
      <c r="C129">
        <f t="shared" si="3"/>
        <v>128</v>
      </c>
      <c r="D129">
        <f t="shared" si="2"/>
        <v>8.8232062205527413</v>
      </c>
    </row>
    <row r="130" spans="1:4" x14ac:dyDescent="0.35">
      <c r="A130" s="1">
        <v>40422</v>
      </c>
      <c r="B130">
        <v>5640</v>
      </c>
      <c r="C130">
        <f t="shared" si="3"/>
        <v>129</v>
      </c>
      <c r="D130">
        <f t="shared" si="2"/>
        <v>8.6376393444921042</v>
      </c>
    </row>
    <row r="131" spans="1:4" x14ac:dyDescent="0.35">
      <c r="A131" s="1">
        <v>40452</v>
      </c>
      <c r="B131">
        <v>4960</v>
      </c>
      <c r="C131">
        <f t="shared" si="3"/>
        <v>130</v>
      </c>
      <c r="D131">
        <f t="shared" ref="D131:D145" si="4">LN(B131)</f>
        <v>8.5091610197189738</v>
      </c>
    </row>
    <row r="132" spans="1:4" x14ac:dyDescent="0.35">
      <c r="A132" s="1">
        <v>40483</v>
      </c>
      <c r="B132">
        <v>4420</v>
      </c>
      <c r="C132">
        <f t="shared" ref="C132:C145" si="5">C131+1</f>
        <v>131</v>
      </c>
      <c r="D132">
        <f t="shared" si="4"/>
        <v>8.3938949750717438</v>
      </c>
    </row>
    <row r="133" spans="1:4" x14ac:dyDescent="0.35">
      <c r="A133" s="1">
        <v>40513</v>
      </c>
      <c r="B133">
        <v>4940</v>
      </c>
      <c r="C133">
        <f t="shared" si="5"/>
        <v>132</v>
      </c>
      <c r="D133">
        <f t="shared" si="4"/>
        <v>8.5051206101819687</v>
      </c>
    </row>
    <row r="134" spans="1:4" x14ac:dyDescent="0.35">
      <c r="A134" s="1">
        <v>40544</v>
      </c>
      <c r="B134">
        <v>5080</v>
      </c>
      <c r="C134">
        <f t="shared" si="5"/>
        <v>133</v>
      </c>
      <c r="D134">
        <f t="shared" si="4"/>
        <v>8.533066540572527</v>
      </c>
    </row>
    <row r="135" spans="1:4" x14ac:dyDescent="0.35">
      <c r="A135" s="1">
        <v>40575</v>
      </c>
      <c r="B135">
        <v>4770</v>
      </c>
      <c r="C135">
        <f t="shared" si="5"/>
        <v>134</v>
      </c>
      <c r="D135">
        <f t="shared" si="4"/>
        <v>8.4701015838823874</v>
      </c>
    </row>
    <row r="136" spans="1:4" x14ac:dyDescent="0.35">
      <c r="A136" s="1">
        <v>40603</v>
      </c>
      <c r="B136">
        <v>5110</v>
      </c>
      <c r="C136">
        <f t="shared" si="5"/>
        <v>135</v>
      </c>
      <c r="D136">
        <f t="shared" si="4"/>
        <v>8.5389546831977494</v>
      </c>
    </row>
    <row r="137" spans="1:4" x14ac:dyDescent="0.35">
      <c r="A137" s="1">
        <v>40634</v>
      </c>
      <c r="B137">
        <v>5610</v>
      </c>
      <c r="C137">
        <f t="shared" si="5"/>
        <v>136</v>
      </c>
      <c r="D137">
        <f t="shared" si="4"/>
        <v>8.6323059985167419</v>
      </c>
    </row>
    <row r="138" spans="1:4" x14ac:dyDescent="0.35">
      <c r="A138" s="1">
        <v>40664</v>
      </c>
      <c r="B138">
        <v>5740</v>
      </c>
      <c r="C138">
        <f t="shared" si="5"/>
        <v>137</v>
      </c>
      <c r="D138">
        <f t="shared" si="4"/>
        <v>8.6552144893136127</v>
      </c>
    </row>
    <row r="139" spans="1:4" x14ac:dyDescent="0.35">
      <c r="A139" s="1">
        <v>40695</v>
      </c>
      <c r="B139">
        <v>6500</v>
      </c>
      <c r="C139">
        <f t="shared" si="5"/>
        <v>138</v>
      </c>
      <c r="D139">
        <f t="shared" si="4"/>
        <v>8.7795574558837277</v>
      </c>
    </row>
    <row r="140" spans="1:4" x14ac:dyDescent="0.35">
      <c r="A140" s="1">
        <v>40725</v>
      </c>
      <c r="B140">
        <v>7540</v>
      </c>
      <c r="C140">
        <f t="shared" si="5"/>
        <v>139</v>
      </c>
      <c r="D140">
        <f t="shared" si="4"/>
        <v>8.9279774610020013</v>
      </c>
    </row>
    <row r="141" spans="1:4" x14ac:dyDescent="0.35">
      <c r="A141" s="1">
        <v>40756</v>
      </c>
      <c r="B141">
        <v>7350</v>
      </c>
      <c r="C141">
        <f t="shared" si="5"/>
        <v>140</v>
      </c>
      <c r="D141">
        <f t="shared" si="4"/>
        <v>8.9024555922068824</v>
      </c>
    </row>
    <row r="142" spans="1:4" x14ac:dyDescent="0.35">
      <c r="A142" s="1">
        <v>40787</v>
      </c>
      <c r="B142">
        <v>6180</v>
      </c>
      <c r="C142">
        <f t="shared" si="5"/>
        <v>141</v>
      </c>
      <c r="D142">
        <f t="shared" si="4"/>
        <v>8.7290735504517372</v>
      </c>
    </row>
    <row r="143" spans="1:4" x14ac:dyDescent="0.35">
      <c r="A143" s="1">
        <v>40817</v>
      </c>
      <c r="B143">
        <v>5610</v>
      </c>
      <c r="C143">
        <f t="shared" si="5"/>
        <v>142</v>
      </c>
      <c r="D143">
        <f t="shared" si="4"/>
        <v>8.6323059985167419</v>
      </c>
    </row>
    <row r="144" spans="1:4" x14ac:dyDescent="0.35">
      <c r="A144" s="1">
        <v>40848</v>
      </c>
      <c r="B144">
        <v>4760</v>
      </c>
      <c r="C144">
        <f t="shared" si="5"/>
        <v>143</v>
      </c>
      <c r="D144">
        <f t="shared" si="4"/>
        <v>8.4680029472254663</v>
      </c>
    </row>
    <row r="145" spans="1:4" x14ac:dyDescent="0.35">
      <c r="A145" s="1">
        <v>40878</v>
      </c>
      <c r="B145">
        <v>5260</v>
      </c>
      <c r="C145">
        <f t="shared" si="5"/>
        <v>144</v>
      </c>
      <c r="D145">
        <f t="shared" si="4"/>
        <v>8.567886305731756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FD57-AD86-4E7D-BCD3-CAEF7B492E92}">
  <dimension ref="B1:CV181"/>
  <sheetViews>
    <sheetView showGridLines="0" workbookViewId="0"/>
  </sheetViews>
  <sheetFormatPr defaultRowHeight="14.5" x14ac:dyDescent="0.35"/>
  <cols>
    <col min="3" max="4" width="10.90625" customWidth="1"/>
    <col min="10" max="10" width="15.26953125" bestFit="1" customWidth="1"/>
  </cols>
  <sheetData>
    <row r="1" spans="2:100" ht="18.5" x14ac:dyDescent="0.45">
      <c r="B1" s="4" t="s">
        <v>4</v>
      </c>
      <c r="N1" t="s">
        <v>5</v>
      </c>
      <c r="CV1" s="11" t="s">
        <v>36</v>
      </c>
    </row>
    <row r="3" spans="2:100" ht="15.5" x14ac:dyDescent="0.35">
      <c r="B3" s="16" t="s">
        <v>6</v>
      </c>
      <c r="C3" s="17"/>
      <c r="D3" s="17"/>
      <c r="E3" s="17"/>
      <c r="F3" s="17"/>
      <c r="G3" s="18"/>
      <c r="J3" s="16" t="s">
        <v>7</v>
      </c>
      <c r="K3" s="17"/>
      <c r="L3" s="17"/>
      <c r="M3" s="18"/>
    </row>
    <row r="4" spans="2:100" x14ac:dyDescent="0.35">
      <c r="B4" s="28" t="s">
        <v>12</v>
      </c>
      <c r="C4" s="24"/>
      <c r="D4" s="28" t="s">
        <v>31</v>
      </c>
      <c r="E4" s="24"/>
      <c r="F4" s="28" t="s">
        <v>37</v>
      </c>
      <c r="G4" s="24"/>
      <c r="J4" s="10" t="s">
        <v>8</v>
      </c>
      <c r="K4" s="10" t="s">
        <v>9</v>
      </c>
      <c r="L4" s="10" t="s">
        <v>10</v>
      </c>
      <c r="M4" s="10" t="s">
        <v>11</v>
      </c>
    </row>
    <row r="5" spans="2:100" x14ac:dyDescent="0.35">
      <c r="J5" s="8">
        <v>2</v>
      </c>
      <c r="K5" s="8">
        <v>1</v>
      </c>
      <c r="L5" s="8">
        <v>2</v>
      </c>
      <c r="M5" s="8">
        <v>5</v>
      </c>
    </row>
    <row r="10" spans="2:100" ht="18.5" x14ac:dyDescent="0.45">
      <c r="B10" s="5" t="s">
        <v>12</v>
      </c>
    </row>
    <row r="12" spans="2:100" ht="15.5" x14ac:dyDescent="0.35">
      <c r="C12" s="16" t="s">
        <v>13</v>
      </c>
      <c r="D12" s="17"/>
      <c r="E12" s="17"/>
      <c r="F12" s="17"/>
      <c r="G12" s="17"/>
      <c r="H12" s="17"/>
      <c r="I12" s="18"/>
    </row>
    <row r="13" spans="2:100" x14ac:dyDescent="0.35">
      <c r="C13" s="19" t="s">
        <v>14</v>
      </c>
      <c r="D13" s="20"/>
      <c r="E13" s="21"/>
      <c r="F13" s="22" t="s">
        <v>15</v>
      </c>
      <c r="G13" s="23"/>
      <c r="H13" s="23"/>
      <c r="I13" s="24"/>
    </row>
    <row r="14" spans="2:100" x14ac:dyDescent="0.35">
      <c r="C14" s="19" t="s">
        <v>16</v>
      </c>
      <c r="D14" s="20"/>
      <c r="E14" s="21"/>
      <c r="F14" s="22" t="s">
        <v>17</v>
      </c>
      <c r="G14" s="23"/>
      <c r="H14" s="23"/>
      <c r="I14" s="24"/>
    </row>
    <row r="15" spans="2:100" x14ac:dyDescent="0.35">
      <c r="C15" s="19" t="s">
        <v>18</v>
      </c>
      <c r="D15" s="20"/>
      <c r="E15" s="21"/>
      <c r="F15" s="22" t="s">
        <v>19</v>
      </c>
      <c r="G15" s="23"/>
      <c r="H15" s="23"/>
      <c r="I15" s="24"/>
    </row>
    <row r="16" spans="2:100" x14ac:dyDescent="0.35">
      <c r="C16" s="19" t="s">
        <v>20</v>
      </c>
      <c r="D16" s="20"/>
      <c r="E16" s="21"/>
      <c r="F16" s="25">
        <v>144</v>
      </c>
      <c r="G16" s="26"/>
      <c r="H16" s="26"/>
      <c r="I16" s="27"/>
    </row>
    <row r="18" spans="2:9" ht="15.5" x14ac:dyDescent="0.35">
      <c r="C18" s="16" t="s">
        <v>21</v>
      </c>
      <c r="D18" s="17"/>
      <c r="E18" s="17"/>
      <c r="F18" s="18"/>
    </row>
    <row r="19" spans="2:9" x14ac:dyDescent="0.35">
      <c r="C19" s="19" t="s">
        <v>22</v>
      </c>
      <c r="D19" s="20"/>
      <c r="E19" s="21"/>
      <c r="F19" s="9">
        <v>1</v>
      </c>
    </row>
    <row r="20" spans="2:9" x14ac:dyDescent="0.35">
      <c r="C20" s="19" t="s">
        <v>23</v>
      </c>
      <c r="D20" s="20"/>
      <c r="E20" s="21"/>
      <c r="F20" s="9" t="s">
        <v>24</v>
      </c>
    </row>
    <row r="21" spans="2:9" x14ac:dyDescent="0.35">
      <c r="C21" s="19" t="s">
        <v>25</v>
      </c>
      <c r="D21" s="20"/>
      <c r="E21" s="21"/>
      <c r="F21" s="8" t="s">
        <v>3</v>
      </c>
    </row>
    <row r="23" spans="2:9" ht="15.5" x14ac:dyDescent="0.35">
      <c r="C23" s="16" t="s">
        <v>26</v>
      </c>
      <c r="D23" s="17"/>
      <c r="E23" s="17"/>
      <c r="F23" s="17"/>
      <c r="G23" s="17"/>
      <c r="H23" s="17"/>
      <c r="I23" s="18"/>
    </row>
    <row r="24" spans="2:9" x14ac:dyDescent="0.35">
      <c r="C24" s="19" t="s">
        <v>27</v>
      </c>
      <c r="D24" s="20"/>
      <c r="E24" s="21"/>
      <c r="F24" s="25" t="s">
        <v>28</v>
      </c>
      <c r="G24" s="26"/>
      <c r="H24" s="26"/>
      <c r="I24" s="27"/>
    </row>
    <row r="25" spans="2:9" x14ac:dyDescent="0.35">
      <c r="C25" s="19" t="s">
        <v>29</v>
      </c>
      <c r="D25" s="20"/>
      <c r="E25" s="21"/>
      <c r="F25" s="25">
        <v>0.7</v>
      </c>
      <c r="G25" s="26"/>
      <c r="H25" s="26"/>
      <c r="I25" s="27"/>
    </row>
    <row r="26" spans="2:9" x14ac:dyDescent="0.35">
      <c r="C26" s="19" t="s">
        <v>30</v>
      </c>
      <c r="D26" s="20"/>
      <c r="E26" s="21"/>
      <c r="F26" s="25">
        <v>0.3</v>
      </c>
      <c r="G26" s="26"/>
      <c r="H26" s="26"/>
      <c r="I26" s="27"/>
    </row>
    <row r="28" spans="2:9" ht="18.5" x14ac:dyDescent="0.45">
      <c r="B28" s="5" t="s">
        <v>31</v>
      </c>
    </row>
    <row r="30" spans="2:9" x14ac:dyDescent="0.35">
      <c r="C30" s="7" t="s">
        <v>32</v>
      </c>
      <c r="D30" s="3" t="s">
        <v>33</v>
      </c>
    </row>
    <row r="31" spans="2:9" x14ac:dyDescent="0.35">
      <c r="C31" s="7" t="s">
        <v>34</v>
      </c>
      <c r="D31" s="6">
        <v>101</v>
      </c>
    </row>
    <row r="32" spans="2:9" x14ac:dyDescent="0.35">
      <c r="C32" s="7" t="s">
        <v>35</v>
      </c>
      <c r="D32" s="6">
        <v>43</v>
      </c>
    </row>
    <row r="34" spans="2:5" ht="18.5" x14ac:dyDescent="0.45">
      <c r="B34" s="5" t="s">
        <v>37</v>
      </c>
      <c r="D34" s="12"/>
    </row>
    <row r="35" spans="2:5" x14ac:dyDescent="0.35">
      <c r="D35" s="12"/>
    </row>
    <row r="36" spans="2:5" x14ac:dyDescent="0.35">
      <c r="C36" s="7" t="s">
        <v>38</v>
      </c>
      <c r="D36" s="13" t="s">
        <v>24</v>
      </c>
      <c r="E36" s="3" t="s">
        <v>3</v>
      </c>
    </row>
    <row r="37" spans="2:5" x14ac:dyDescent="0.35">
      <c r="C37" s="7" t="s">
        <v>39</v>
      </c>
      <c r="D37" s="14">
        <v>1</v>
      </c>
      <c r="E37" s="6">
        <v>7.2584121505953103</v>
      </c>
    </row>
    <row r="38" spans="2:5" x14ac:dyDescent="0.35">
      <c r="C38" s="7" t="s">
        <v>40</v>
      </c>
      <c r="D38" s="14">
        <v>2</v>
      </c>
      <c r="E38" s="6">
        <v>7.3132203870902996</v>
      </c>
    </row>
    <row r="39" spans="2:5" x14ac:dyDescent="0.35">
      <c r="C39" s="7" t="s">
        <v>41</v>
      </c>
      <c r="D39" s="14">
        <v>3</v>
      </c>
      <c r="E39" s="6">
        <v>7.4145728813505896</v>
      </c>
    </row>
    <row r="40" spans="2:5" x14ac:dyDescent="0.35">
      <c r="C40" s="7" t="s">
        <v>42</v>
      </c>
      <c r="D40" s="14">
        <v>4</v>
      </c>
      <c r="E40" s="6">
        <v>7.39633529380081</v>
      </c>
    </row>
    <row r="41" spans="2:5" x14ac:dyDescent="0.35">
      <c r="C41" s="7" t="s">
        <v>43</v>
      </c>
      <c r="D41" s="14">
        <v>5</v>
      </c>
      <c r="E41" s="6">
        <v>7.3330230143864803</v>
      </c>
    </row>
    <row r="42" spans="2:5" x14ac:dyDescent="0.35">
      <c r="C42" s="7" t="s">
        <v>44</v>
      </c>
      <c r="D42" s="14">
        <v>6</v>
      </c>
      <c r="E42" s="6">
        <v>7.4383835300443097</v>
      </c>
    </row>
    <row r="43" spans="2:5" x14ac:dyDescent="0.35">
      <c r="C43" s="7" t="s">
        <v>45</v>
      </c>
      <c r="D43" s="14">
        <v>7</v>
      </c>
      <c r="E43" s="6">
        <v>7.5283317667072502</v>
      </c>
    </row>
    <row r="44" spans="2:5" x14ac:dyDescent="0.35">
      <c r="C44" s="7" t="s">
        <v>46</v>
      </c>
      <c r="D44" s="14">
        <v>8</v>
      </c>
      <c r="E44" s="6">
        <v>7.5283317667072502</v>
      </c>
    </row>
    <row r="45" spans="2:5" x14ac:dyDescent="0.35">
      <c r="C45" s="7" t="s">
        <v>47</v>
      </c>
      <c r="D45" s="14">
        <v>9</v>
      </c>
      <c r="E45" s="6">
        <v>7.4442486494967097</v>
      </c>
    </row>
    <row r="46" spans="2:5" x14ac:dyDescent="0.35">
      <c r="C46" s="7" t="s">
        <v>48</v>
      </c>
      <c r="D46" s="14">
        <v>10</v>
      </c>
      <c r="E46" s="6">
        <v>7.3198649298089702</v>
      </c>
    </row>
    <row r="47" spans="2:5" x14ac:dyDescent="0.35">
      <c r="C47" s="7" t="s">
        <v>49</v>
      </c>
      <c r="D47" s="14">
        <v>11</v>
      </c>
      <c r="E47" s="6">
        <v>7.1929342212157996</v>
      </c>
    </row>
    <row r="48" spans="2:5" x14ac:dyDescent="0.35">
      <c r="C48" s="7" t="s">
        <v>50</v>
      </c>
      <c r="D48" s="14">
        <v>12</v>
      </c>
      <c r="E48" s="6">
        <v>7.3132203870902996</v>
      </c>
    </row>
    <row r="49" spans="3:5" x14ac:dyDescent="0.35">
      <c r="C49" s="7" t="s">
        <v>51</v>
      </c>
      <c r="D49" s="14">
        <v>13</v>
      </c>
      <c r="E49" s="6">
        <v>7.2861917147023796</v>
      </c>
    </row>
    <row r="50" spans="3:5" x14ac:dyDescent="0.35">
      <c r="C50" s="7" t="s">
        <v>52</v>
      </c>
      <c r="D50" s="14">
        <v>14</v>
      </c>
      <c r="E50" s="6">
        <v>7.3714892952142801</v>
      </c>
    </row>
    <row r="51" spans="3:5" x14ac:dyDescent="0.35">
      <c r="C51" s="7" t="s">
        <v>53</v>
      </c>
      <c r="D51" s="14">
        <v>15</v>
      </c>
      <c r="E51" s="6">
        <v>7.4787348255678703</v>
      </c>
    </row>
    <row r="52" spans="3:5" x14ac:dyDescent="0.35">
      <c r="C52" s="7" t="s">
        <v>54</v>
      </c>
      <c r="D52" s="14">
        <v>16</v>
      </c>
      <c r="E52" s="6">
        <v>7.4383835300443097</v>
      </c>
    </row>
    <row r="53" spans="3:5" x14ac:dyDescent="0.35">
      <c r="C53" s="7" t="s">
        <v>55</v>
      </c>
      <c r="D53" s="14">
        <v>17</v>
      </c>
      <c r="E53" s="6">
        <v>7.3651801260210101</v>
      </c>
    </row>
    <row r="54" spans="3:5" x14ac:dyDescent="0.35">
      <c r="C54" s="7" t="s">
        <v>56</v>
      </c>
      <c r="D54" s="14">
        <v>18</v>
      </c>
      <c r="E54" s="6">
        <v>7.5336937098486301</v>
      </c>
    </row>
    <row r="55" spans="3:5" x14ac:dyDescent="0.35">
      <c r="C55" s="7" t="s">
        <v>57</v>
      </c>
      <c r="D55" s="14">
        <v>19</v>
      </c>
      <c r="E55" s="6">
        <v>7.65917136766606</v>
      </c>
    </row>
    <row r="56" spans="3:5" x14ac:dyDescent="0.35">
      <c r="C56" s="7" t="s">
        <v>58</v>
      </c>
      <c r="D56" s="14">
        <v>20</v>
      </c>
      <c r="E56" s="6">
        <v>7.65917136766606</v>
      </c>
    </row>
    <row r="57" spans="3:5" x14ac:dyDescent="0.35">
      <c r="C57" s="7" t="s">
        <v>59</v>
      </c>
      <c r="D57" s="14">
        <v>21</v>
      </c>
      <c r="E57" s="6">
        <v>7.5908521236885802</v>
      </c>
    </row>
    <row r="58" spans="3:5" x14ac:dyDescent="0.35">
      <c r="C58" s="7" t="s">
        <v>60</v>
      </c>
      <c r="D58" s="14">
        <v>22</v>
      </c>
      <c r="E58" s="6">
        <v>7.4265490723973002</v>
      </c>
    </row>
    <row r="59" spans="3:5" x14ac:dyDescent="0.35">
      <c r="C59" s="7" t="s">
        <v>61</v>
      </c>
      <c r="D59" s="14">
        <v>23</v>
      </c>
      <c r="E59" s="6">
        <v>7.2793188354146201</v>
      </c>
    </row>
    <row r="60" spans="3:5" x14ac:dyDescent="0.35">
      <c r="C60" s="7" t="s">
        <v>62</v>
      </c>
      <c r="D60" s="14">
        <v>24</v>
      </c>
      <c r="E60" s="6">
        <v>7.4730690880321999</v>
      </c>
    </row>
    <row r="61" spans="3:5" x14ac:dyDescent="0.35">
      <c r="C61" s="7" t="s">
        <v>63</v>
      </c>
      <c r="D61" s="14">
        <v>25</v>
      </c>
      <c r="E61" s="6">
        <v>7.5065917800708402</v>
      </c>
    </row>
    <row r="62" spans="3:5" x14ac:dyDescent="0.35">
      <c r="C62" s="7" t="s">
        <v>64</v>
      </c>
      <c r="D62" s="14">
        <v>26</v>
      </c>
      <c r="E62" s="6">
        <v>7.5390270558239996</v>
      </c>
    </row>
    <row r="63" spans="3:5" x14ac:dyDescent="0.35">
      <c r="C63" s="7" t="s">
        <v>65</v>
      </c>
      <c r="D63" s="14">
        <v>27</v>
      </c>
      <c r="E63" s="6">
        <v>7.7052624748663296</v>
      </c>
    </row>
    <row r="64" spans="3:5" x14ac:dyDescent="0.35">
      <c r="C64" s="7" t="s">
        <v>66</v>
      </c>
      <c r="D64" s="14">
        <v>28</v>
      </c>
      <c r="E64" s="6">
        <v>7.6207050868382602</v>
      </c>
    </row>
    <row r="65" spans="3:5" x14ac:dyDescent="0.35">
      <c r="C65" s="7" t="s">
        <v>67</v>
      </c>
      <c r="D65" s="14">
        <v>29</v>
      </c>
      <c r="E65" s="6">
        <v>7.6685611080158997</v>
      </c>
    </row>
    <row r="66" spans="3:5" x14ac:dyDescent="0.35">
      <c r="C66" s="7" t="s">
        <v>68</v>
      </c>
      <c r="D66" s="14">
        <v>30</v>
      </c>
      <c r="E66" s="6">
        <v>7.7052624748663296</v>
      </c>
    </row>
    <row r="67" spans="3:5" x14ac:dyDescent="0.35">
      <c r="C67" s="7" t="s">
        <v>69</v>
      </c>
      <c r="D67" s="14">
        <v>31</v>
      </c>
      <c r="E67" s="6">
        <v>7.8119734296220198</v>
      </c>
    </row>
    <row r="68" spans="3:5" x14ac:dyDescent="0.35">
      <c r="C68" s="7" t="s">
        <v>70</v>
      </c>
      <c r="D68" s="14">
        <v>32</v>
      </c>
      <c r="E68" s="6">
        <v>7.8119734296220198</v>
      </c>
    </row>
    <row r="69" spans="3:5" x14ac:dyDescent="0.35">
      <c r="C69" s="7" t="s">
        <v>71</v>
      </c>
      <c r="D69" s="14">
        <v>33</v>
      </c>
      <c r="E69" s="6">
        <v>7.7363070965482796</v>
      </c>
    </row>
    <row r="70" spans="3:5" x14ac:dyDescent="0.35">
      <c r="C70" s="7" t="s">
        <v>72</v>
      </c>
      <c r="D70" s="14">
        <v>34</v>
      </c>
      <c r="E70" s="6">
        <v>7.6108527903952501</v>
      </c>
    </row>
    <row r="71" spans="3:5" x14ac:dyDescent="0.35">
      <c r="C71" s="7" t="s">
        <v>73</v>
      </c>
      <c r="D71" s="14">
        <v>35</v>
      </c>
      <c r="E71" s="6">
        <v>7.5120712458354699</v>
      </c>
    </row>
    <row r="72" spans="3:5" x14ac:dyDescent="0.35">
      <c r="C72" s="7" t="s">
        <v>74</v>
      </c>
      <c r="D72" s="14">
        <v>36</v>
      </c>
      <c r="E72" s="6">
        <v>7.6353038862594103</v>
      </c>
    </row>
    <row r="73" spans="3:5" x14ac:dyDescent="0.35">
      <c r="C73" s="7" t="s">
        <v>75</v>
      </c>
      <c r="D73" s="14">
        <v>37</v>
      </c>
      <c r="E73" s="6">
        <v>7.6638772587034696</v>
      </c>
    </row>
    <row r="74" spans="3:5" x14ac:dyDescent="0.35">
      <c r="C74" s="7" t="s">
        <v>76</v>
      </c>
      <c r="D74" s="14">
        <v>38</v>
      </c>
      <c r="E74" s="6">
        <v>7.7142311448490899</v>
      </c>
    </row>
    <row r="75" spans="3:5" x14ac:dyDescent="0.35">
      <c r="C75" s="7" t="s">
        <v>77</v>
      </c>
      <c r="D75" s="14">
        <v>39</v>
      </c>
      <c r="E75" s="6">
        <v>7.7832240163360398</v>
      </c>
    </row>
    <row r="76" spans="3:5" x14ac:dyDescent="0.35">
      <c r="C76" s="7" t="s">
        <v>78</v>
      </c>
      <c r="D76" s="14">
        <v>40</v>
      </c>
      <c r="E76" s="6">
        <v>7.7186854951984696</v>
      </c>
    </row>
    <row r="77" spans="3:5" x14ac:dyDescent="0.35">
      <c r="C77" s="7" t="s">
        <v>79</v>
      </c>
      <c r="D77" s="14">
        <v>41</v>
      </c>
      <c r="E77" s="6">
        <v>7.7319307219484896</v>
      </c>
    </row>
    <row r="78" spans="3:5" x14ac:dyDescent="0.35">
      <c r="C78" s="7" t="s">
        <v>80</v>
      </c>
      <c r="D78" s="14">
        <v>42</v>
      </c>
      <c r="E78" s="6">
        <v>7.90100705199242</v>
      </c>
    </row>
    <row r="79" spans="3:5" x14ac:dyDescent="0.35">
      <c r="C79" s="7" t="s">
        <v>81</v>
      </c>
      <c r="D79" s="14">
        <v>43</v>
      </c>
      <c r="E79" s="6">
        <v>7.9515593311552504</v>
      </c>
    </row>
    <row r="80" spans="3:5" x14ac:dyDescent="0.35">
      <c r="C80" s="7" t="s">
        <v>82</v>
      </c>
      <c r="D80" s="14">
        <v>44</v>
      </c>
      <c r="E80" s="6">
        <v>7.9996785794994496</v>
      </c>
    </row>
    <row r="81" spans="3:5" x14ac:dyDescent="0.35">
      <c r="C81" s="7" t="s">
        <v>83</v>
      </c>
      <c r="D81" s="14">
        <v>45</v>
      </c>
      <c r="E81" s="6">
        <v>7.8594131546935797</v>
      </c>
    </row>
    <row r="82" spans="3:5" x14ac:dyDescent="0.35">
      <c r="C82" s="7" t="s">
        <v>84</v>
      </c>
      <c r="D82" s="14">
        <v>46</v>
      </c>
      <c r="E82" s="6">
        <v>7.7706452341291801</v>
      </c>
    </row>
    <row r="83" spans="3:5" x14ac:dyDescent="0.35">
      <c r="C83" s="7" t="s">
        <v>85</v>
      </c>
      <c r="D83" s="14">
        <v>47</v>
      </c>
      <c r="E83" s="6">
        <v>7.6685611080158997</v>
      </c>
    </row>
    <row r="84" spans="3:5" x14ac:dyDescent="0.35">
      <c r="C84" s="7" t="s">
        <v>86</v>
      </c>
      <c r="D84" s="14">
        <v>48</v>
      </c>
      <c r="E84" s="6">
        <v>7.7873820264846998</v>
      </c>
    </row>
    <row r="85" spans="3:5" x14ac:dyDescent="0.35">
      <c r="C85" s="7" t="s">
        <v>87</v>
      </c>
      <c r="D85" s="14">
        <v>49</v>
      </c>
      <c r="E85" s="6">
        <v>7.7956465363345897</v>
      </c>
    </row>
    <row r="86" spans="3:5" x14ac:dyDescent="0.35">
      <c r="C86" s="7" t="s">
        <v>88</v>
      </c>
      <c r="D86" s="14">
        <v>50</v>
      </c>
      <c r="E86" s="6">
        <v>7.7956465363345897</v>
      </c>
    </row>
    <row r="87" spans="3:5" x14ac:dyDescent="0.35">
      <c r="C87" s="7" t="s">
        <v>89</v>
      </c>
      <c r="D87" s="14">
        <v>51</v>
      </c>
      <c r="E87" s="6">
        <v>7.9759083601655396</v>
      </c>
    </row>
    <row r="88" spans="3:5" x14ac:dyDescent="0.35">
      <c r="C88" s="7" t="s">
        <v>90</v>
      </c>
      <c r="D88" s="14">
        <v>52</v>
      </c>
      <c r="E88" s="6">
        <v>7.9724660159745699</v>
      </c>
    </row>
    <row r="89" spans="3:5" x14ac:dyDescent="0.35">
      <c r="C89" s="7" t="s">
        <v>91</v>
      </c>
      <c r="D89" s="14">
        <v>53</v>
      </c>
      <c r="E89" s="6">
        <v>7.9480319906372801</v>
      </c>
    </row>
    <row r="90" spans="3:5" x14ac:dyDescent="0.35">
      <c r="C90" s="7" t="s">
        <v>92</v>
      </c>
      <c r="D90" s="14">
        <v>54</v>
      </c>
      <c r="E90" s="6">
        <v>8.0063675676502495</v>
      </c>
    </row>
    <row r="91" spans="3:5" x14ac:dyDescent="0.35">
      <c r="C91" s="7" t="s">
        <v>93</v>
      </c>
      <c r="D91" s="14">
        <v>55</v>
      </c>
      <c r="E91" s="6">
        <v>8.0864102753237805</v>
      </c>
    </row>
    <row r="92" spans="3:5" x14ac:dyDescent="0.35">
      <c r="C92" s="7" t="s">
        <v>94</v>
      </c>
      <c r="D92" s="14">
        <v>56</v>
      </c>
      <c r="E92" s="6">
        <v>8.1137260859707503</v>
      </c>
    </row>
    <row r="93" spans="3:5" x14ac:dyDescent="0.35">
      <c r="C93" s="7" t="s">
        <v>95</v>
      </c>
      <c r="D93" s="14">
        <v>57</v>
      </c>
      <c r="E93" s="6">
        <v>7.9793388952623303</v>
      </c>
    </row>
    <row r="94" spans="3:5" x14ac:dyDescent="0.35">
      <c r="C94" s="7" t="s">
        <v>96</v>
      </c>
      <c r="D94" s="14">
        <v>58</v>
      </c>
      <c r="E94" s="6">
        <v>7.8671055003167396</v>
      </c>
    </row>
    <row r="95" spans="3:5" x14ac:dyDescent="0.35">
      <c r="C95" s="7" t="s">
        <v>97</v>
      </c>
      <c r="D95" s="14">
        <v>59</v>
      </c>
      <c r="E95" s="6">
        <v>7.7142311448490899</v>
      </c>
    </row>
    <row r="96" spans="3:5" x14ac:dyDescent="0.35">
      <c r="C96" s="7" t="s">
        <v>98</v>
      </c>
      <c r="D96" s="14">
        <v>60</v>
      </c>
      <c r="E96" s="6">
        <v>7.8200379894587497</v>
      </c>
    </row>
    <row r="97" spans="3:5" x14ac:dyDescent="0.35">
      <c r="C97" s="7" t="s">
        <v>99</v>
      </c>
      <c r="D97" s="14">
        <v>61</v>
      </c>
      <c r="E97" s="6">
        <v>7.8359745817215698</v>
      </c>
    </row>
    <row r="98" spans="3:5" x14ac:dyDescent="0.35">
      <c r="C98" s="7" t="s">
        <v>100</v>
      </c>
      <c r="D98" s="14">
        <v>62</v>
      </c>
      <c r="E98" s="6">
        <v>7.7579062083517503</v>
      </c>
    </row>
    <row r="99" spans="3:5" x14ac:dyDescent="0.35">
      <c r="C99" s="7" t="s">
        <v>101</v>
      </c>
      <c r="D99" s="14">
        <v>63</v>
      </c>
      <c r="E99" s="6">
        <v>7.9724660159745699</v>
      </c>
    </row>
    <row r="100" spans="3:5" x14ac:dyDescent="0.35">
      <c r="C100" s="7" t="s">
        <v>102</v>
      </c>
      <c r="D100" s="14">
        <v>64</v>
      </c>
      <c r="E100" s="6">
        <v>7.9373746961632996</v>
      </c>
    </row>
    <row r="101" spans="3:5" x14ac:dyDescent="0.35">
      <c r="C101" s="7" t="s">
        <v>103</v>
      </c>
      <c r="D101" s="14">
        <v>65</v>
      </c>
      <c r="E101" s="6">
        <v>7.96901178110648</v>
      </c>
    </row>
    <row r="102" spans="3:5" x14ac:dyDescent="0.35">
      <c r="C102" s="7" t="s">
        <v>104</v>
      </c>
      <c r="D102" s="14">
        <v>66</v>
      </c>
      <c r="E102" s="6">
        <v>8.0864102753237805</v>
      </c>
    </row>
    <row r="103" spans="3:5" x14ac:dyDescent="0.35">
      <c r="C103" s="7" t="s">
        <v>105</v>
      </c>
      <c r="D103" s="14">
        <v>67</v>
      </c>
      <c r="E103" s="6">
        <v>8.2160880986323193</v>
      </c>
    </row>
    <row r="104" spans="3:5" x14ac:dyDescent="0.35">
      <c r="C104" s="7" t="s">
        <v>106</v>
      </c>
      <c r="D104" s="14">
        <v>68</v>
      </c>
      <c r="E104" s="6">
        <v>8.1886891244442008</v>
      </c>
    </row>
    <row r="105" spans="3:5" x14ac:dyDescent="0.35">
      <c r="C105" s="7" t="s">
        <v>107</v>
      </c>
      <c r="D105" s="14">
        <v>69</v>
      </c>
      <c r="E105" s="6">
        <v>8.0677761957788903</v>
      </c>
    </row>
    <row r="106" spans="3:5" x14ac:dyDescent="0.35">
      <c r="C106" s="7" t="s">
        <v>108</v>
      </c>
      <c r="D106" s="14">
        <v>70</v>
      </c>
      <c r="E106" s="6">
        <v>7.9480319906372801</v>
      </c>
    </row>
    <row r="107" spans="3:5" x14ac:dyDescent="0.35">
      <c r="C107" s="7" t="s">
        <v>109</v>
      </c>
      <c r="D107" s="14">
        <v>71</v>
      </c>
      <c r="E107" s="6">
        <v>7.8320141805054702</v>
      </c>
    </row>
    <row r="108" spans="3:5" x14ac:dyDescent="0.35">
      <c r="C108" s="7" t="s">
        <v>110</v>
      </c>
      <c r="D108" s="14">
        <v>72</v>
      </c>
      <c r="E108" s="6">
        <v>7.9480319906372801</v>
      </c>
    </row>
    <row r="109" spans="3:5" x14ac:dyDescent="0.35">
      <c r="C109" s="7" t="s">
        <v>111</v>
      </c>
      <c r="D109" s="14">
        <v>73</v>
      </c>
      <c r="E109" s="6">
        <v>7.9996785794994496</v>
      </c>
    </row>
    <row r="110" spans="3:5" x14ac:dyDescent="0.35">
      <c r="C110" s="7" t="s">
        <v>112</v>
      </c>
      <c r="D110" s="14">
        <v>74</v>
      </c>
      <c r="E110" s="6">
        <v>7.9655455731299902</v>
      </c>
    </row>
    <row r="111" spans="3:5" x14ac:dyDescent="0.35">
      <c r="C111" s="7" t="s">
        <v>113</v>
      </c>
      <c r="D111" s="14">
        <v>75</v>
      </c>
      <c r="E111" s="6">
        <v>8.09559870137819</v>
      </c>
    </row>
    <row r="112" spans="3:5" x14ac:dyDescent="0.35">
      <c r="C112" s="7" t="s">
        <v>114</v>
      </c>
      <c r="D112" s="14">
        <v>76</v>
      </c>
      <c r="E112" s="6">
        <v>8.1047034683711097</v>
      </c>
    </row>
    <row r="113" spans="3:5" x14ac:dyDescent="0.35">
      <c r="C113" s="7" t="s">
        <v>115</v>
      </c>
      <c r="D113" s="14">
        <v>77</v>
      </c>
      <c r="E113" s="6">
        <v>8.1077200619105305</v>
      </c>
    </row>
    <row r="114" spans="3:5" x14ac:dyDescent="0.35">
      <c r="C114" s="7" t="s">
        <v>116</v>
      </c>
      <c r="D114" s="14">
        <v>78</v>
      </c>
      <c r="E114" s="6">
        <v>8.2584224624588796</v>
      </c>
    </row>
    <row r="115" spans="3:5" x14ac:dyDescent="0.35">
      <c r="C115" s="7" t="s">
        <v>117</v>
      </c>
      <c r="D115" s="14">
        <v>79</v>
      </c>
      <c r="E115" s="6">
        <v>8.4006593751602896</v>
      </c>
    </row>
    <row r="116" spans="3:5" x14ac:dyDescent="0.35">
      <c r="C116" s="7" t="s">
        <v>118</v>
      </c>
      <c r="D116" s="14">
        <v>80</v>
      </c>
      <c r="E116" s="6">
        <v>8.3523185482260001</v>
      </c>
    </row>
    <row r="117" spans="3:5" x14ac:dyDescent="0.35">
      <c r="C117" s="7" t="s">
        <v>119</v>
      </c>
      <c r="D117" s="14">
        <v>81</v>
      </c>
      <c r="E117" s="6">
        <v>8.2480057016006203</v>
      </c>
    </row>
    <row r="118" spans="3:5" x14ac:dyDescent="0.35">
      <c r="C118" s="7" t="s">
        <v>120</v>
      </c>
      <c r="D118" s="14">
        <v>82</v>
      </c>
      <c r="E118" s="6">
        <v>8.1226680233464101</v>
      </c>
    </row>
    <row r="119" spans="3:5" x14ac:dyDescent="0.35">
      <c r="C119" s="7" t="s">
        <v>121</v>
      </c>
      <c r="D119" s="14">
        <v>83</v>
      </c>
      <c r="E119" s="6">
        <v>7.9793388952623303</v>
      </c>
    </row>
    <row r="120" spans="3:5" x14ac:dyDescent="0.35">
      <c r="C120" s="7" t="s">
        <v>122</v>
      </c>
      <c r="D120" s="14">
        <v>84</v>
      </c>
      <c r="E120" s="6">
        <v>8.1373958300566507</v>
      </c>
    </row>
    <row r="121" spans="3:5" x14ac:dyDescent="0.35">
      <c r="C121" s="7" t="s">
        <v>123</v>
      </c>
      <c r="D121" s="14">
        <v>85</v>
      </c>
      <c r="E121" s="6">
        <v>8.1576570151964702</v>
      </c>
    </row>
    <row r="122" spans="3:5" x14ac:dyDescent="0.35">
      <c r="C122" s="7" t="s">
        <v>124</v>
      </c>
      <c r="D122" s="14">
        <v>86</v>
      </c>
      <c r="E122" s="6">
        <v>8.1315307106042507</v>
      </c>
    </row>
    <row r="123" spans="3:5" x14ac:dyDescent="0.35">
      <c r="C123" s="7" t="s">
        <v>125</v>
      </c>
      <c r="D123" s="14">
        <v>87</v>
      </c>
      <c r="E123" s="6">
        <v>8.2635904326173204</v>
      </c>
    </row>
    <row r="124" spans="3:5" x14ac:dyDescent="0.35">
      <c r="C124" s="7" t="s">
        <v>126</v>
      </c>
      <c r="D124" s="14">
        <v>88</v>
      </c>
      <c r="E124" s="6">
        <v>8.2532276455817701</v>
      </c>
    </row>
    <row r="125" spans="3:5" x14ac:dyDescent="0.35">
      <c r="C125" s="7" t="s">
        <v>127</v>
      </c>
      <c r="D125" s="14">
        <v>89</v>
      </c>
      <c r="E125" s="6">
        <v>8.2687318321177408</v>
      </c>
    </row>
    <row r="126" spans="3:5" x14ac:dyDescent="0.35">
      <c r="C126" s="7" t="s">
        <v>128</v>
      </c>
      <c r="D126" s="14">
        <v>90</v>
      </c>
      <c r="E126" s="6">
        <v>8.4272684838882501</v>
      </c>
    </row>
    <row r="127" spans="3:5" x14ac:dyDescent="0.35">
      <c r="C127" s="7" t="s">
        <v>129</v>
      </c>
      <c r="D127" s="14">
        <v>91</v>
      </c>
      <c r="E127" s="6">
        <v>8.5251613610654093</v>
      </c>
    </row>
    <row r="128" spans="3:5" x14ac:dyDescent="0.35">
      <c r="C128" s="7" t="s">
        <v>130</v>
      </c>
      <c r="D128" s="14">
        <v>92</v>
      </c>
      <c r="E128" s="6">
        <v>8.5051206101819705</v>
      </c>
    </row>
    <row r="129" spans="3:5" x14ac:dyDescent="0.35">
      <c r="C129" s="7" t="s">
        <v>131</v>
      </c>
      <c r="D129" s="14">
        <v>93</v>
      </c>
      <c r="E129" s="6">
        <v>8.3756296270944492</v>
      </c>
    </row>
    <row r="130" spans="3:5" x14ac:dyDescent="0.35">
      <c r="C130" s="7" t="s">
        <v>132</v>
      </c>
      <c r="D130" s="14">
        <v>94</v>
      </c>
      <c r="E130" s="6">
        <v>8.2295111189644601</v>
      </c>
    </row>
    <row r="131" spans="3:5" x14ac:dyDescent="0.35">
      <c r="C131" s="7" t="s">
        <v>133</v>
      </c>
      <c r="D131" s="14">
        <v>95</v>
      </c>
      <c r="E131" s="6">
        <v>8.1107275829744907</v>
      </c>
    </row>
    <row r="132" spans="3:5" x14ac:dyDescent="0.35">
      <c r="C132" s="7" t="s">
        <v>134</v>
      </c>
      <c r="D132" s="14">
        <v>96</v>
      </c>
      <c r="E132" s="6">
        <v>8.2295111189644601</v>
      </c>
    </row>
    <row r="133" spans="3:5" x14ac:dyDescent="0.35">
      <c r="C133" s="7" t="s">
        <v>135</v>
      </c>
      <c r="D133" s="14">
        <v>97</v>
      </c>
      <c r="E133" s="6">
        <v>8.2584224624588796</v>
      </c>
    </row>
    <row r="134" spans="3:5" x14ac:dyDescent="0.35">
      <c r="C134" s="7" t="s">
        <v>136</v>
      </c>
      <c r="D134" s="14">
        <v>98</v>
      </c>
      <c r="E134" s="6">
        <v>8.2133817370345703</v>
      </c>
    </row>
    <row r="135" spans="3:5" x14ac:dyDescent="0.35">
      <c r="C135" s="7" t="s">
        <v>137</v>
      </c>
      <c r="D135" s="14">
        <v>99</v>
      </c>
      <c r="E135" s="6">
        <v>8.3779311240827301</v>
      </c>
    </row>
    <row r="136" spans="3:5" x14ac:dyDescent="0.35">
      <c r="C136" s="7" t="s">
        <v>138</v>
      </c>
      <c r="D136" s="14">
        <v>100</v>
      </c>
      <c r="E136" s="6">
        <v>8.3570244392634194</v>
      </c>
    </row>
    <row r="137" spans="3:5" x14ac:dyDescent="0.35">
      <c r="C137" s="7" t="s">
        <v>139</v>
      </c>
      <c r="D137" s="14">
        <v>101</v>
      </c>
      <c r="E137" s="6">
        <v>8.3756296270944492</v>
      </c>
    </row>
    <row r="138" spans="3:5" x14ac:dyDescent="0.35">
      <c r="C138" s="7" t="s">
        <v>140</v>
      </c>
      <c r="D138" s="14">
        <v>102</v>
      </c>
      <c r="E138" s="6">
        <v>8.5448083584492096</v>
      </c>
    </row>
    <row r="139" spans="3:5" x14ac:dyDescent="0.35">
      <c r="C139" s="7" t="s">
        <v>141</v>
      </c>
      <c r="D139" s="14">
        <v>103</v>
      </c>
      <c r="E139" s="6">
        <v>8.6411791711972299</v>
      </c>
    </row>
    <row r="140" spans="3:5" x14ac:dyDescent="0.35">
      <c r="C140" s="7" t="s">
        <v>142</v>
      </c>
      <c r="D140" s="14">
        <v>104</v>
      </c>
      <c r="E140" s="6">
        <v>8.6447065117151993</v>
      </c>
    </row>
    <row r="141" spans="3:5" x14ac:dyDescent="0.35">
      <c r="C141" s="7" t="s">
        <v>143</v>
      </c>
      <c r="D141" s="14">
        <v>105</v>
      </c>
      <c r="E141" s="6">
        <v>8.5030942670367402</v>
      </c>
    </row>
    <row r="142" spans="3:5" x14ac:dyDescent="0.35">
      <c r="C142" s="7" t="s">
        <v>144</v>
      </c>
      <c r="D142" s="14">
        <v>106</v>
      </c>
      <c r="E142" s="6">
        <v>8.3523185482260001</v>
      </c>
    </row>
    <row r="143" spans="3:5" x14ac:dyDescent="0.35">
      <c r="C143" s="7" t="s">
        <v>145</v>
      </c>
      <c r="D143" s="14">
        <v>107</v>
      </c>
      <c r="E143" s="6">
        <v>8.2268408904085799</v>
      </c>
    </row>
    <row r="144" spans="3:5" x14ac:dyDescent="0.35">
      <c r="C144" s="7" t="s">
        <v>146</v>
      </c>
      <c r="D144" s="14">
        <v>108</v>
      </c>
      <c r="E144" s="6">
        <v>8.3211783074902801</v>
      </c>
    </row>
    <row r="145" spans="3:5" x14ac:dyDescent="0.35">
      <c r="C145" s="7" t="s">
        <v>147</v>
      </c>
      <c r="D145" s="14">
        <v>109</v>
      </c>
      <c r="E145" s="6">
        <v>8.3332703532553101</v>
      </c>
    </row>
    <row r="146" spans="3:5" x14ac:dyDescent="0.35">
      <c r="C146" s="7" t="s">
        <v>148</v>
      </c>
      <c r="D146" s="14">
        <v>110</v>
      </c>
      <c r="E146" s="6">
        <v>8.2687318321177408</v>
      </c>
    </row>
    <row r="147" spans="3:5" x14ac:dyDescent="0.35">
      <c r="C147" s="7" t="s">
        <v>149</v>
      </c>
      <c r="D147" s="14">
        <v>111</v>
      </c>
      <c r="E147" s="6">
        <v>8.3938949750717402</v>
      </c>
    </row>
    <row r="148" spans="3:5" x14ac:dyDescent="0.35">
      <c r="C148" s="7" t="s">
        <v>150</v>
      </c>
      <c r="D148" s="14">
        <v>112</v>
      </c>
      <c r="E148" s="6">
        <v>8.3570244392634194</v>
      </c>
    </row>
    <row r="149" spans="3:5" x14ac:dyDescent="0.35">
      <c r="C149" s="7" t="s">
        <v>151</v>
      </c>
      <c r="D149" s="14">
        <v>113</v>
      </c>
      <c r="E149" s="6">
        <v>8.3984096554262706</v>
      </c>
    </row>
    <row r="150" spans="3:5" x14ac:dyDescent="0.35">
      <c r="C150" s="7" t="s">
        <v>152</v>
      </c>
      <c r="D150" s="14">
        <v>114</v>
      </c>
      <c r="E150" s="6">
        <v>8.5754620995402107</v>
      </c>
    </row>
    <row r="151" spans="3:5" x14ac:dyDescent="0.35">
      <c r="C151" s="7" t="s">
        <v>153</v>
      </c>
      <c r="D151" s="14">
        <v>115</v>
      </c>
      <c r="E151" s="6">
        <v>8.6945022063866499</v>
      </c>
    </row>
    <row r="152" spans="3:5" x14ac:dyDescent="0.35">
      <c r="C152" s="7" t="s">
        <v>154</v>
      </c>
      <c r="D152" s="14">
        <v>116</v>
      </c>
      <c r="E152" s="6">
        <v>8.7225800211411908</v>
      </c>
    </row>
    <row r="153" spans="3:5" x14ac:dyDescent="0.35">
      <c r="C153" s="7" t="s">
        <v>155</v>
      </c>
      <c r="D153" s="14">
        <v>117</v>
      </c>
      <c r="E153" s="6">
        <v>8.5030942670367402</v>
      </c>
    </row>
    <row r="154" spans="3:5" x14ac:dyDescent="0.35">
      <c r="C154" s="7" t="s">
        <v>156</v>
      </c>
      <c r="D154" s="14">
        <v>118</v>
      </c>
      <c r="E154" s="6">
        <v>8.3870845060692201</v>
      </c>
    </row>
    <row r="155" spans="3:5" x14ac:dyDescent="0.35">
      <c r="C155" s="7" t="s">
        <v>157</v>
      </c>
      <c r="D155" s="14">
        <v>119</v>
      </c>
      <c r="E155" s="6">
        <v>8.2427563457144792</v>
      </c>
    </row>
    <row r="156" spans="3:5" x14ac:dyDescent="0.35">
      <c r="C156" s="7" t="s">
        <v>158</v>
      </c>
      <c r="D156" s="14">
        <v>120</v>
      </c>
      <c r="E156" s="6">
        <v>8.3236084423435699</v>
      </c>
    </row>
    <row r="157" spans="3:5" x14ac:dyDescent="0.35">
      <c r="C157" s="7" t="s">
        <v>159</v>
      </c>
      <c r="D157" s="14">
        <v>121</v>
      </c>
      <c r="E157" s="6">
        <v>8.3893598199063497</v>
      </c>
    </row>
    <row r="158" spans="3:5" x14ac:dyDescent="0.35">
      <c r="C158" s="7" t="s">
        <v>160</v>
      </c>
      <c r="D158" s="14">
        <v>122</v>
      </c>
      <c r="E158" s="6">
        <v>8.3380665255187996</v>
      </c>
    </row>
    <row r="159" spans="3:5" x14ac:dyDescent="0.35">
      <c r="C159" s="7" t="s">
        <v>161</v>
      </c>
      <c r="D159" s="14">
        <v>123</v>
      </c>
      <c r="E159" s="6">
        <v>8.5071428555627406</v>
      </c>
    </row>
    <row r="160" spans="3:5" x14ac:dyDescent="0.35">
      <c r="C160" s="7" t="s">
        <v>162</v>
      </c>
      <c r="D160" s="14">
        <v>124</v>
      </c>
      <c r="E160" s="6">
        <v>8.4826017466466208</v>
      </c>
    </row>
    <row r="161" spans="3:5" x14ac:dyDescent="0.35">
      <c r="C161" s="7" t="s">
        <v>163</v>
      </c>
      <c r="D161" s="14">
        <v>125</v>
      </c>
      <c r="E161" s="6">
        <v>8.54090971803355</v>
      </c>
    </row>
    <row r="162" spans="3:5" x14ac:dyDescent="0.35">
      <c r="C162" s="7" t="s">
        <v>164</v>
      </c>
      <c r="D162" s="14">
        <v>126</v>
      </c>
      <c r="E162" s="6">
        <v>8.6552144893136091</v>
      </c>
    </row>
    <row r="163" spans="3:5" x14ac:dyDescent="0.35">
      <c r="C163" s="7" t="s">
        <v>165</v>
      </c>
      <c r="D163" s="14">
        <v>127</v>
      </c>
      <c r="E163" s="6">
        <v>8.8038747635344308</v>
      </c>
    </row>
    <row r="164" spans="3:5" x14ac:dyDescent="0.35">
      <c r="C164" s="7" t="s">
        <v>166</v>
      </c>
      <c r="D164" s="14">
        <v>128</v>
      </c>
      <c r="E164" s="6">
        <v>8.8232062205527395</v>
      </c>
    </row>
    <row r="165" spans="3:5" x14ac:dyDescent="0.35">
      <c r="C165" s="7" t="s">
        <v>167</v>
      </c>
      <c r="D165" s="14">
        <v>129</v>
      </c>
      <c r="E165" s="6">
        <v>8.6376393444921007</v>
      </c>
    </row>
    <row r="166" spans="3:5" x14ac:dyDescent="0.35">
      <c r="C166" s="7" t="s">
        <v>168</v>
      </c>
      <c r="D166" s="14">
        <v>130</v>
      </c>
      <c r="E166" s="6">
        <v>8.5091610197189702</v>
      </c>
    </row>
    <row r="167" spans="3:5" x14ac:dyDescent="0.35">
      <c r="C167" s="7" t="s">
        <v>169</v>
      </c>
      <c r="D167" s="14">
        <v>131</v>
      </c>
      <c r="E167" s="6">
        <v>8.3938949750717402</v>
      </c>
    </row>
    <row r="168" spans="3:5" x14ac:dyDescent="0.35">
      <c r="C168" s="7" t="s">
        <v>170</v>
      </c>
      <c r="D168" s="14">
        <v>132</v>
      </c>
      <c r="E168" s="6">
        <v>8.5051206101819705</v>
      </c>
    </row>
    <row r="169" spans="3:5" x14ac:dyDescent="0.35">
      <c r="C169" s="7" t="s">
        <v>171</v>
      </c>
      <c r="D169" s="14">
        <v>133</v>
      </c>
      <c r="E169" s="6">
        <v>8.5330665405725306</v>
      </c>
    </row>
    <row r="170" spans="3:5" x14ac:dyDescent="0.35">
      <c r="C170" s="7" t="s">
        <v>172</v>
      </c>
      <c r="D170" s="14">
        <v>134</v>
      </c>
      <c r="E170" s="6">
        <v>8.4701015838823892</v>
      </c>
    </row>
    <row r="171" spans="3:5" x14ac:dyDescent="0.35">
      <c r="C171" s="7" t="s">
        <v>173</v>
      </c>
      <c r="D171" s="14">
        <v>135</v>
      </c>
      <c r="E171" s="6">
        <v>8.5389546831977494</v>
      </c>
    </row>
    <row r="172" spans="3:5" x14ac:dyDescent="0.35">
      <c r="C172" s="7" t="s">
        <v>174</v>
      </c>
      <c r="D172" s="14">
        <v>136</v>
      </c>
      <c r="E172" s="6">
        <v>8.6323059985167401</v>
      </c>
    </row>
    <row r="173" spans="3:5" x14ac:dyDescent="0.35">
      <c r="C173" s="7" t="s">
        <v>175</v>
      </c>
      <c r="D173" s="14">
        <v>137</v>
      </c>
      <c r="E173" s="6">
        <v>8.6552144893136091</v>
      </c>
    </row>
    <row r="174" spans="3:5" x14ac:dyDescent="0.35">
      <c r="C174" s="7" t="s">
        <v>176</v>
      </c>
      <c r="D174" s="14">
        <v>138</v>
      </c>
      <c r="E174" s="6">
        <v>8.7795574558837295</v>
      </c>
    </row>
    <row r="175" spans="3:5" x14ac:dyDescent="0.35">
      <c r="C175" s="7" t="s">
        <v>177</v>
      </c>
      <c r="D175" s="14">
        <v>139</v>
      </c>
      <c r="E175" s="6">
        <v>8.9279774610019995</v>
      </c>
    </row>
    <row r="176" spans="3:5" x14ac:dyDescent="0.35">
      <c r="C176" s="7" t="s">
        <v>178</v>
      </c>
      <c r="D176" s="14">
        <v>140</v>
      </c>
      <c r="E176" s="6">
        <v>8.9024555922068807</v>
      </c>
    </row>
    <row r="177" spans="3:5" x14ac:dyDescent="0.35">
      <c r="C177" s="7" t="s">
        <v>179</v>
      </c>
      <c r="D177" s="14">
        <v>141</v>
      </c>
      <c r="E177" s="6">
        <v>8.7290735504517407</v>
      </c>
    </row>
    <row r="178" spans="3:5" x14ac:dyDescent="0.35">
      <c r="C178" s="7" t="s">
        <v>180</v>
      </c>
      <c r="D178" s="14">
        <v>142</v>
      </c>
      <c r="E178" s="6">
        <v>8.6323059985167401</v>
      </c>
    </row>
    <row r="179" spans="3:5" x14ac:dyDescent="0.35">
      <c r="C179" s="7" t="s">
        <v>181</v>
      </c>
      <c r="D179" s="14">
        <v>143</v>
      </c>
      <c r="E179" s="6">
        <v>8.4680029472254699</v>
      </c>
    </row>
    <row r="180" spans="3:5" x14ac:dyDescent="0.35">
      <c r="C180" s="7" t="s">
        <v>182</v>
      </c>
      <c r="D180" s="14">
        <v>144</v>
      </c>
      <c r="E180" s="6">
        <v>8.5678863057317596</v>
      </c>
    </row>
    <row r="181" spans="3:5" x14ac:dyDescent="0.35">
      <c r="D181" s="12"/>
    </row>
  </sheetData>
  <mergeCells count="25">
    <mergeCell ref="B3:G3"/>
    <mergeCell ref="J3:M3"/>
    <mergeCell ref="C25:E25"/>
    <mergeCell ref="C26:E26"/>
    <mergeCell ref="F24:I24"/>
    <mergeCell ref="F25:I25"/>
    <mergeCell ref="F26:I26"/>
    <mergeCell ref="B4:C4"/>
    <mergeCell ref="D4:E4"/>
    <mergeCell ref="F4:G4"/>
    <mergeCell ref="C18:F18"/>
    <mergeCell ref="C19:E19"/>
    <mergeCell ref="C20:E20"/>
    <mergeCell ref="C21:E21"/>
    <mergeCell ref="C23:I23"/>
    <mergeCell ref="C24:E2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TSPartition'!$B$10:$B$10" display="Inputs" xr:uid="{4B7BE5B0-3C19-44B9-B95C-130ABBEF20EF}"/>
    <hyperlink ref="D4" location="'TSPartition'!$B$28:$B$28" display="Partition Summary" xr:uid="{47FCFE9E-EB26-49FF-B417-AE37EEA6C159}"/>
    <hyperlink ref="F4" location="'TSPartition'!$B$34:$B$34" display="Partitioned Data" xr:uid="{8382237C-4403-456C-A01A-C70885AF842D}"/>
  </hyperlinks>
  <pageMargins left="0.7" right="0.7" top="0.75" bottom="0.75" header="0.3" footer="0.3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9773-814A-4562-B39F-FA0BD6346C5E}">
  <dimension ref="B1:CV78"/>
  <sheetViews>
    <sheetView showGridLines="0" workbookViewId="0"/>
  </sheetViews>
  <sheetFormatPr defaultRowHeight="14.5" x14ac:dyDescent="0.35"/>
  <cols>
    <col min="3" max="3" width="10.54296875" customWidth="1"/>
    <col min="4" max="4" width="10.7265625" customWidth="1"/>
    <col min="5" max="5" width="25.1796875" customWidth="1"/>
    <col min="6" max="6" width="25.26953125" customWidth="1"/>
    <col min="7" max="7" width="15.1796875" customWidth="1"/>
    <col min="8" max="8" width="11.08984375" customWidth="1"/>
    <col min="9" max="9" width="9.26953125" customWidth="1"/>
    <col min="14" max="14" width="15.26953125" bestFit="1" customWidth="1"/>
  </cols>
  <sheetData>
    <row r="1" spans="2:100" ht="18.5" x14ac:dyDescent="0.45">
      <c r="B1" s="4" t="s">
        <v>249</v>
      </c>
      <c r="N1" t="s">
        <v>184</v>
      </c>
      <c r="CV1" s="11" t="s">
        <v>266</v>
      </c>
    </row>
    <row r="3" spans="2:100" ht="15.5" x14ac:dyDescent="0.35">
      <c r="B3" s="16" t="s">
        <v>6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7</v>
      </c>
      <c r="O3" s="17"/>
      <c r="P3" s="17"/>
      <c r="Q3" s="18"/>
    </row>
    <row r="4" spans="2:100" x14ac:dyDescent="0.35">
      <c r="B4" s="28" t="s">
        <v>211</v>
      </c>
      <c r="C4" s="24"/>
      <c r="D4" s="28" t="s">
        <v>212</v>
      </c>
      <c r="E4" s="24"/>
      <c r="F4" s="28" t="s">
        <v>12</v>
      </c>
      <c r="G4" s="24"/>
      <c r="H4" s="28" t="s">
        <v>213</v>
      </c>
      <c r="I4" s="24"/>
      <c r="J4" s="28" t="s">
        <v>214</v>
      </c>
      <c r="K4" s="24"/>
      <c r="N4" s="10" t="s">
        <v>8</v>
      </c>
      <c r="O4" s="10" t="s">
        <v>9</v>
      </c>
      <c r="P4" s="10" t="s">
        <v>10</v>
      </c>
      <c r="Q4" s="10" t="s">
        <v>11</v>
      </c>
    </row>
    <row r="5" spans="2:100" x14ac:dyDescent="0.35">
      <c r="B5" s="28" t="s">
        <v>215</v>
      </c>
      <c r="C5" s="24"/>
      <c r="D5" s="28" t="s">
        <v>216</v>
      </c>
      <c r="E5" s="24"/>
      <c r="F5" s="28" t="s">
        <v>217</v>
      </c>
      <c r="G5" s="24"/>
      <c r="H5" s="28" t="s">
        <v>218</v>
      </c>
      <c r="I5" s="24"/>
      <c r="J5" s="28" t="s">
        <v>185</v>
      </c>
      <c r="K5" s="24"/>
      <c r="N5" s="8">
        <v>5</v>
      </c>
      <c r="O5" s="8">
        <v>2</v>
      </c>
      <c r="P5" s="8">
        <v>10</v>
      </c>
      <c r="Q5" s="8">
        <v>17</v>
      </c>
    </row>
    <row r="6" spans="2:100" x14ac:dyDescent="0.35">
      <c r="B6" s="28" t="s">
        <v>219</v>
      </c>
      <c r="C6" s="24"/>
      <c r="D6" s="28" t="s">
        <v>220</v>
      </c>
      <c r="E6" s="24"/>
      <c r="F6" s="28" t="s">
        <v>221</v>
      </c>
      <c r="G6" s="24"/>
      <c r="H6" s="28" t="s">
        <v>222</v>
      </c>
      <c r="I6" s="24"/>
      <c r="J6" s="22"/>
      <c r="K6" s="24"/>
    </row>
    <row r="10" spans="2:100" ht="18.5" x14ac:dyDescent="0.45">
      <c r="B10" s="5" t="s">
        <v>12</v>
      </c>
    </row>
    <row r="12" spans="2:100" ht="15.5" x14ac:dyDescent="0.35">
      <c r="C12" s="16" t="s">
        <v>13</v>
      </c>
      <c r="D12" s="17"/>
      <c r="E12" s="17"/>
      <c r="F12" s="17"/>
      <c r="G12" s="17"/>
      <c r="H12" s="17"/>
      <c r="I12" s="17"/>
      <c r="J12" s="17"/>
      <c r="K12" s="18"/>
    </row>
    <row r="13" spans="2:100" x14ac:dyDescent="0.35">
      <c r="C13" s="19" t="s">
        <v>14</v>
      </c>
      <c r="D13" s="20"/>
      <c r="E13" s="20"/>
      <c r="F13" s="21"/>
      <c r="G13" s="25" t="s">
        <v>15</v>
      </c>
      <c r="H13" s="26"/>
      <c r="I13" s="26"/>
      <c r="J13" s="26"/>
      <c r="K13" s="27"/>
    </row>
    <row r="14" spans="2:100" x14ac:dyDescent="0.35">
      <c r="C14" s="19" t="s">
        <v>16</v>
      </c>
      <c r="D14" s="20"/>
      <c r="E14" s="20"/>
      <c r="F14" s="21"/>
      <c r="G14" s="25" t="s">
        <v>250</v>
      </c>
      <c r="H14" s="26"/>
      <c r="I14" s="26"/>
      <c r="J14" s="26"/>
      <c r="K14" s="27"/>
    </row>
    <row r="15" spans="2:100" x14ac:dyDescent="0.35">
      <c r="C15" s="19" t="s">
        <v>251</v>
      </c>
      <c r="D15" s="20"/>
      <c r="E15" s="20"/>
      <c r="F15" s="21"/>
      <c r="G15" s="25" t="s">
        <v>252</v>
      </c>
      <c r="H15" s="26"/>
      <c r="I15" s="26"/>
      <c r="J15" s="26"/>
      <c r="K15" s="27"/>
    </row>
    <row r="16" spans="2:100" x14ac:dyDescent="0.35">
      <c r="C16" s="19" t="s">
        <v>253</v>
      </c>
      <c r="D16" s="20"/>
      <c r="E16" s="20"/>
      <c r="F16" s="21"/>
      <c r="G16" s="25">
        <v>101</v>
      </c>
      <c r="H16" s="26"/>
      <c r="I16" s="26"/>
      <c r="J16" s="26"/>
      <c r="K16" s="27"/>
    </row>
    <row r="17" spans="3:11" x14ac:dyDescent="0.35">
      <c r="C17" s="19" t="s">
        <v>254</v>
      </c>
      <c r="D17" s="20"/>
      <c r="E17" s="20"/>
      <c r="F17" s="21"/>
      <c r="G17" s="25" t="s">
        <v>255</v>
      </c>
      <c r="H17" s="26"/>
      <c r="I17" s="26"/>
      <c r="J17" s="26"/>
      <c r="K17" s="27"/>
    </row>
    <row r="18" spans="3:11" x14ac:dyDescent="0.35">
      <c r="C18" s="19" t="s">
        <v>256</v>
      </c>
      <c r="D18" s="20"/>
      <c r="E18" s="20"/>
      <c r="F18" s="21"/>
      <c r="G18" s="25">
        <v>43</v>
      </c>
      <c r="H18" s="26"/>
      <c r="I18" s="26"/>
      <c r="J18" s="26"/>
      <c r="K18" s="27"/>
    </row>
    <row r="20" spans="3:11" ht="15.5" x14ac:dyDescent="0.35">
      <c r="C20" s="16" t="s">
        <v>21</v>
      </c>
      <c r="D20" s="17"/>
      <c r="E20" s="18"/>
    </row>
    <row r="21" spans="3:11" x14ac:dyDescent="0.35">
      <c r="C21" s="19" t="s">
        <v>257</v>
      </c>
      <c r="D21" s="21"/>
      <c r="E21" s="9">
        <v>1</v>
      </c>
    </row>
    <row r="22" spans="3:11" x14ac:dyDescent="0.35">
      <c r="C22" s="19" t="s">
        <v>258</v>
      </c>
      <c r="D22" s="21"/>
      <c r="E22" s="8" t="s">
        <v>24</v>
      </c>
    </row>
    <row r="23" spans="3:11" x14ac:dyDescent="0.35">
      <c r="C23" s="19" t="s">
        <v>259</v>
      </c>
      <c r="D23" s="21"/>
      <c r="E23" s="8"/>
    </row>
    <row r="24" spans="3:11" x14ac:dyDescent="0.35">
      <c r="C24" s="19" t="s">
        <v>260</v>
      </c>
      <c r="D24" s="21"/>
      <c r="E24" s="8" t="s">
        <v>3</v>
      </c>
    </row>
    <row r="26" spans="3:11" ht="15.5" x14ac:dyDescent="0.35">
      <c r="C26" s="16" t="s">
        <v>261</v>
      </c>
      <c r="D26" s="17"/>
      <c r="E26" s="17"/>
      <c r="F26" s="17"/>
      <c r="G26" s="17"/>
      <c r="H26" s="17"/>
      <c r="I26" s="18"/>
    </row>
    <row r="27" spans="3:11" x14ac:dyDescent="0.35">
      <c r="C27" s="19" t="s">
        <v>262</v>
      </c>
      <c r="D27" s="20"/>
      <c r="E27" s="21"/>
      <c r="F27" s="25" t="b">
        <v>0</v>
      </c>
      <c r="G27" s="26"/>
      <c r="H27" s="26"/>
      <c r="I27" s="27"/>
    </row>
    <row r="29" spans="3:11" ht="15.5" x14ac:dyDescent="0.35">
      <c r="C29" s="16" t="s">
        <v>263</v>
      </c>
      <c r="D29" s="17"/>
      <c r="E29" s="17"/>
      <c r="F29" s="17"/>
      <c r="G29" s="17"/>
      <c r="H29" s="17"/>
      <c r="I29" s="18"/>
    </row>
    <row r="30" spans="3:11" x14ac:dyDescent="0.35">
      <c r="C30" s="19" t="s">
        <v>264</v>
      </c>
      <c r="D30" s="20"/>
      <c r="E30" s="21"/>
      <c r="F30" s="25" t="b">
        <v>1</v>
      </c>
      <c r="G30" s="26"/>
      <c r="H30" s="26"/>
      <c r="I30" s="27"/>
    </row>
    <row r="32" spans="3:11" ht="15.5" x14ac:dyDescent="0.35">
      <c r="C32" s="16" t="s">
        <v>265</v>
      </c>
      <c r="D32" s="17"/>
      <c r="E32" s="17"/>
      <c r="F32" s="17"/>
      <c r="G32" s="17"/>
      <c r="H32" s="17"/>
      <c r="I32" s="18"/>
    </row>
    <row r="33" spans="3:9" x14ac:dyDescent="0.35">
      <c r="C33" s="19" t="s">
        <v>267</v>
      </c>
      <c r="D33" s="20"/>
      <c r="E33" s="21"/>
      <c r="F33" s="25" t="b">
        <v>1</v>
      </c>
      <c r="G33" s="26"/>
      <c r="H33" s="26"/>
      <c r="I33" s="27"/>
    </row>
    <row r="34" spans="3:9" x14ac:dyDescent="0.35">
      <c r="C34" s="19" t="s">
        <v>268</v>
      </c>
      <c r="D34" s="20"/>
      <c r="E34" s="21"/>
      <c r="F34" s="25" t="b">
        <v>0</v>
      </c>
      <c r="G34" s="26"/>
      <c r="H34" s="26"/>
      <c r="I34" s="27"/>
    </row>
    <row r="35" spans="3:9" x14ac:dyDescent="0.35">
      <c r="C35" s="19" t="s">
        <v>269</v>
      </c>
      <c r="D35" s="20"/>
      <c r="E35" s="21"/>
      <c r="F35" s="25" t="b">
        <v>1</v>
      </c>
      <c r="G35" s="26"/>
      <c r="H35" s="26"/>
      <c r="I35" s="27"/>
    </row>
    <row r="37" spans="3:9" ht="15.5" x14ac:dyDescent="0.35">
      <c r="C37" s="16" t="s">
        <v>270</v>
      </c>
      <c r="D37" s="17"/>
      <c r="E37" s="17"/>
      <c r="F37" s="17"/>
      <c r="G37" s="17"/>
      <c r="H37" s="17"/>
      <c r="I37" s="18"/>
    </row>
    <row r="38" spans="3:9" x14ac:dyDescent="0.35">
      <c r="C38" s="19" t="s">
        <v>271</v>
      </c>
      <c r="D38" s="20"/>
      <c r="E38" s="21"/>
      <c r="F38" s="25" t="b">
        <v>0</v>
      </c>
      <c r="G38" s="26"/>
      <c r="H38" s="26"/>
      <c r="I38" s="27"/>
    </row>
    <row r="39" spans="3:9" x14ac:dyDescent="0.35">
      <c r="C39" s="19" t="s">
        <v>272</v>
      </c>
      <c r="D39" s="20"/>
      <c r="E39" s="21"/>
      <c r="F39" s="25" t="b">
        <v>1</v>
      </c>
      <c r="G39" s="26"/>
      <c r="H39" s="26"/>
      <c r="I39" s="27"/>
    </row>
    <row r="40" spans="3:9" x14ac:dyDescent="0.35">
      <c r="C40" s="19" t="s">
        <v>273</v>
      </c>
      <c r="D40" s="20"/>
      <c r="E40" s="21"/>
      <c r="F40" s="25" t="b">
        <v>1</v>
      </c>
      <c r="G40" s="26"/>
      <c r="H40" s="26"/>
      <c r="I40" s="27"/>
    </row>
    <row r="41" spans="3:9" x14ac:dyDescent="0.35">
      <c r="C41" s="19" t="s">
        <v>274</v>
      </c>
      <c r="D41" s="20"/>
      <c r="E41" s="21"/>
      <c r="F41" s="25" t="b">
        <v>1</v>
      </c>
      <c r="G41" s="26"/>
      <c r="H41" s="26"/>
      <c r="I41" s="27"/>
    </row>
    <row r="43" spans="3:9" ht="15.5" x14ac:dyDescent="0.35">
      <c r="C43" s="16" t="s">
        <v>275</v>
      </c>
      <c r="D43" s="17"/>
      <c r="E43" s="17"/>
      <c r="F43" s="17"/>
      <c r="G43" s="18"/>
    </row>
    <row r="44" spans="3:9" x14ac:dyDescent="0.35">
      <c r="C44" s="22" t="s">
        <v>276</v>
      </c>
      <c r="D44" s="23"/>
      <c r="E44" s="23"/>
      <c r="F44" s="23"/>
      <c r="G44" s="24"/>
    </row>
    <row r="45" spans="3:9" x14ac:dyDescent="0.35">
      <c r="C45" s="22" t="s">
        <v>277</v>
      </c>
      <c r="D45" s="23"/>
      <c r="E45" s="23"/>
      <c r="F45" s="23"/>
      <c r="G45" s="24"/>
    </row>
    <row r="46" spans="3:9" x14ac:dyDescent="0.35">
      <c r="C46" s="22" t="s">
        <v>278</v>
      </c>
      <c r="D46" s="23"/>
      <c r="E46" s="23"/>
      <c r="F46" s="23"/>
      <c r="G46" s="24"/>
    </row>
    <row r="47" spans="3:9" x14ac:dyDescent="0.35">
      <c r="C47" s="22" t="s">
        <v>279</v>
      </c>
      <c r="D47" s="23"/>
      <c r="E47" s="23"/>
      <c r="F47" s="23"/>
      <c r="G47" s="24"/>
    </row>
    <row r="50" spans="2:5" ht="18.5" x14ac:dyDescent="0.45">
      <c r="B50" s="5" t="s">
        <v>213</v>
      </c>
    </row>
    <row r="52" spans="2:5" x14ac:dyDescent="0.35">
      <c r="C52" s="7" t="s">
        <v>224</v>
      </c>
      <c r="D52" s="3" t="s">
        <v>225</v>
      </c>
    </row>
    <row r="53" spans="2:5" x14ac:dyDescent="0.35">
      <c r="C53" s="7" t="s">
        <v>280</v>
      </c>
      <c r="D53" s="6">
        <v>99</v>
      </c>
    </row>
    <row r="54" spans="2:5" x14ac:dyDescent="0.35">
      <c r="C54" s="7" t="s">
        <v>230</v>
      </c>
      <c r="D54" s="6">
        <v>0.87000341226706901</v>
      </c>
    </row>
    <row r="55" spans="2:5" x14ac:dyDescent="0.35">
      <c r="C55" s="7" t="s">
        <v>281</v>
      </c>
      <c r="D55" s="6">
        <v>0.86869031542128183</v>
      </c>
    </row>
    <row r="56" spans="2:5" x14ac:dyDescent="0.35">
      <c r="C56" s="7" t="s">
        <v>282</v>
      </c>
      <c r="D56" s="6">
        <v>0.12092802603817379</v>
      </c>
    </row>
    <row r="57" spans="2:5" x14ac:dyDescent="0.35">
      <c r="C57" s="7" t="s">
        <v>283</v>
      </c>
      <c r="D57" s="6">
        <v>1.4477351606674347</v>
      </c>
    </row>
    <row r="59" spans="2:5" ht="18.5" x14ac:dyDescent="0.45">
      <c r="B59" s="5" t="s">
        <v>214</v>
      </c>
    </row>
    <row r="61" spans="2:5" x14ac:dyDescent="0.35">
      <c r="C61" s="7" t="s">
        <v>284</v>
      </c>
      <c r="D61" s="3" t="s">
        <v>285</v>
      </c>
      <c r="E61" s="3" t="s">
        <v>286</v>
      </c>
    </row>
    <row r="62" spans="2:5" x14ac:dyDescent="0.35">
      <c r="C62" s="7" t="s">
        <v>287</v>
      </c>
      <c r="D62" s="6">
        <v>4.9876695250026719</v>
      </c>
      <c r="E62" s="6" t="b">
        <v>1</v>
      </c>
    </row>
    <row r="63" spans="2:5" x14ac:dyDescent="0.35">
      <c r="C63" s="7" t="s">
        <v>24</v>
      </c>
      <c r="D63" s="6">
        <v>590.382079673833</v>
      </c>
      <c r="E63" s="6" t="b">
        <v>1</v>
      </c>
    </row>
    <row r="66" spans="2:9" x14ac:dyDescent="0.35">
      <c r="C66" s="7" t="s">
        <v>288</v>
      </c>
      <c r="D66" s="6">
        <v>1.3239932134048567E-11</v>
      </c>
    </row>
    <row r="68" spans="2:9" ht="18.5" x14ac:dyDescent="0.45">
      <c r="B68" s="5" t="s">
        <v>215</v>
      </c>
    </row>
    <row r="70" spans="2:9" x14ac:dyDescent="0.35">
      <c r="C70" s="7" t="s">
        <v>284</v>
      </c>
      <c r="D70" s="3" t="s">
        <v>289</v>
      </c>
      <c r="E70" s="3" t="s">
        <v>290</v>
      </c>
      <c r="F70" s="3" t="s">
        <v>291</v>
      </c>
      <c r="G70" s="3" t="s">
        <v>292</v>
      </c>
      <c r="H70" s="3" t="s">
        <v>293</v>
      </c>
      <c r="I70" s="3" t="s">
        <v>294</v>
      </c>
    </row>
    <row r="71" spans="2:9" x14ac:dyDescent="0.35">
      <c r="C71" s="7" t="s">
        <v>287</v>
      </c>
      <c r="D71" s="6">
        <v>7.3109085551751107</v>
      </c>
      <c r="E71" s="6">
        <v>7.2628004281261962</v>
      </c>
      <c r="F71" s="6">
        <v>7.3590166822240253</v>
      </c>
      <c r="G71" s="6">
        <v>2.4245396659095815E-2</v>
      </c>
      <c r="H71" s="6">
        <v>301.53800566642315</v>
      </c>
      <c r="I71" s="6">
        <v>1.6178631740750451E-148</v>
      </c>
    </row>
    <row r="72" spans="2:9" x14ac:dyDescent="0.35">
      <c r="C72" s="7" t="s">
        <v>24</v>
      </c>
      <c r="D72" s="6">
        <v>1.0623531572662024E-2</v>
      </c>
      <c r="E72" s="6">
        <v>9.8046031026891873E-3</v>
      </c>
      <c r="F72" s="6">
        <v>1.1442460042634861E-2</v>
      </c>
      <c r="G72" s="6">
        <v>4.1272123459992028E-4</v>
      </c>
      <c r="H72" s="6">
        <v>25.740210781643352</v>
      </c>
      <c r="I72" s="6">
        <v>1.1810186728119895E-45</v>
      </c>
    </row>
    <row r="74" spans="2:9" ht="18.5" x14ac:dyDescent="0.45">
      <c r="B74" s="5" t="s">
        <v>216</v>
      </c>
    </row>
    <row r="76" spans="2:9" x14ac:dyDescent="0.35">
      <c r="C76" s="7" t="s">
        <v>284</v>
      </c>
      <c r="D76" s="3" t="s">
        <v>287</v>
      </c>
      <c r="E76" s="3" t="s">
        <v>24</v>
      </c>
    </row>
    <row r="77" spans="2:9" x14ac:dyDescent="0.35">
      <c r="C77" s="7" t="s">
        <v>287</v>
      </c>
      <c r="D77" s="6">
        <v>5.8783925915689456E-4</v>
      </c>
      <c r="E77" s="6">
        <v>-8.6872796919738083E-6</v>
      </c>
    </row>
    <row r="78" spans="2:9" x14ac:dyDescent="0.35">
      <c r="C78" s="7" t="s">
        <v>24</v>
      </c>
      <c r="D78" s="6">
        <v>-8.6872796919738083E-6</v>
      </c>
      <c r="E78" s="6">
        <v>1.7033881748968245E-7</v>
      </c>
    </row>
  </sheetData>
  <mergeCells count="62">
    <mergeCell ref="F6:G6"/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B4:C4"/>
    <mergeCell ref="D4:E4"/>
    <mergeCell ref="F4:G4"/>
    <mergeCell ref="B6:C6"/>
    <mergeCell ref="C43:G43"/>
    <mergeCell ref="C44:G44"/>
    <mergeCell ref="C45:G45"/>
    <mergeCell ref="C46:G46"/>
    <mergeCell ref="C47:G47"/>
    <mergeCell ref="D6:E6"/>
    <mergeCell ref="C37:I37"/>
    <mergeCell ref="C38:E38"/>
    <mergeCell ref="C39:E39"/>
    <mergeCell ref="C40:E40"/>
    <mergeCell ref="C33:E33"/>
    <mergeCell ref="C34:E34"/>
    <mergeCell ref="C35:E35"/>
    <mergeCell ref="F33:I33"/>
    <mergeCell ref="F34:I34"/>
    <mergeCell ref="F35:I35"/>
    <mergeCell ref="C27:E27"/>
    <mergeCell ref="F27:I27"/>
    <mergeCell ref="C29:I29"/>
    <mergeCell ref="C30:E30"/>
    <mergeCell ref="F30:I30"/>
    <mergeCell ref="C41:E41"/>
    <mergeCell ref="F38:I38"/>
    <mergeCell ref="F39:I39"/>
    <mergeCell ref="F40:I40"/>
    <mergeCell ref="F41:I41"/>
    <mergeCell ref="C32:I32"/>
    <mergeCell ref="C20:E20"/>
    <mergeCell ref="C21:D21"/>
    <mergeCell ref="C22:D22"/>
    <mergeCell ref="C23:D23"/>
    <mergeCell ref="C24:D24"/>
    <mergeCell ref="C26:I26"/>
    <mergeCell ref="C18:F18"/>
    <mergeCell ref="G13:K13"/>
    <mergeCell ref="G14:K14"/>
    <mergeCell ref="G15:K15"/>
    <mergeCell ref="G16:K16"/>
    <mergeCell ref="G17:K17"/>
    <mergeCell ref="G18:K18"/>
    <mergeCell ref="C17:F17"/>
    <mergeCell ref="C12:K12"/>
    <mergeCell ref="C13:F13"/>
    <mergeCell ref="C14:F14"/>
    <mergeCell ref="C15:F15"/>
    <mergeCell ref="C16:F16"/>
  </mergeCells>
  <hyperlinks>
    <hyperlink ref="B4" location="'LinReg_Intervals'!$B$10:$B$10" display="Intervals: Training" xr:uid="{E03E2363-4DCA-43D0-8389-67059E9A88EA}"/>
    <hyperlink ref="D4" location="'LinReg_Intervals'!$I$10:$I$10" display="Intervals: Validation" xr:uid="{8F705F00-ACB5-4C55-BCAD-E38C82BEB3CC}"/>
    <hyperlink ref="F4" location="'LinReg_Output'!$B$10:$B$10" display="Inputs" xr:uid="{B231F77F-4B40-4455-B0A0-5311622A0B18}"/>
    <hyperlink ref="H4" location="'LinReg_Output'!$B$50:$B$50" display="Regression Summary" xr:uid="{6199C571-E677-460B-9ED7-B8628E5A3D01}"/>
    <hyperlink ref="J4" location="'LinReg_Output'!$B$59:$B$59" display="Predictor Screening" xr:uid="{DDB28CB5-3CBF-442C-95A4-CF87667470AA}"/>
    <hyperlink ref="B5" location="'LinReg_Output'!$B$68:$B$68" display="Coefficients" xr:uid="{F9FB02B9-69A6-4D0E-A649-89D0F43B64D2}"/>
    <hyperlink ref="D5" location="'LinReg_Output'!$B$74:$B$74" display="Variance-Covariance Matrix of Coefficients" xr:uid="{1DA9475F-F28A-42AF-A5E4-707D816B7FC3}"/>
    <hyperlink ref="F5" location="'LinReg_ResidInfluence'!$B$10:$B$10" display="Residuals" xr:uid="{9C16F8E4-4C08-4EEE-973B-0E7D553F0520}"/>
    <hyperlink ref="H5" location="'LinReg_ResidInfluence'!$B$115:$B$115" display="Influence Diagnostics" xr:uid="{6D7DEEAF-2BA5-4E55-9717-260B7C73A5AE}"/>
    <hyperlink ref="J5" location="'LinReg_Stored'!$B$10:$B$10" display="PMML Model" xr:uid="{4979DF53-B3C5-4A7A-A27C-DDF9DD182E0B}"/>
    <hyperlink ref="B6" location="'LinReg_TrainingScore'!$B$10:$B$10" display="Training: Prediction Summary" xr:uid="{2FF41ABE-03DC-441C-9C0A-1C8409AD081D}"/>
    <hyperlink ref="D6" location="'LinReg_TrainingScore'!$B$19:$B$19" display="Training: Prediction Details" xr:uid="{D8276DFB-C556-4179-B255-41881D4DD15C}"/>
    <hyperlink ref="F6" location="'LinReg_ValidationScore'!$B$10:$B$10" display="Validation: Prediction Summary" xr:uid="{CB5BBD91-9B95-4131-88F7-37893BABCEC1}"/>
    <hyperlink ref="H6" location="'LinReg_ValidationScore'!$B$19:$B$19" display="Validation: Prediction Details" xr:uid="{7DDBA290-5DF2-4B56-8A5C-D44D4BE47930}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3EBC-0695-474E-974D-E6723CB18844}">
  <dimension ref="B1:Q218"/>
  <sheetViews>
    <sheetView showGridLines="0" workbookViewId="0"/>
  </sheetViews>
  <sheetFormatPr defaultRowHeight="14.5" x14ac:dyDescent="0.35"/>
  <cols>
    <col min="3" max="3" width="10.90625" customWidth="1"/>
    <col min="4" max="4" width="16" customWidth="1"/>
    <col min="5" max="5" width="13.81640625" customWidth="1"/>
    <col min="6" max="6" width="16.81640625" customWidth="1"/>
    <col min="7" max="7" width="10.1796875" customWidth="1"/>
    <col min="8" max="8" width="17.6328125" customWidth="1"/>
    <col min="14" max="14" width="15.26953125" bestFit="1" customWidth="1"/>
  </cols>
  <sheetData>
    <row r="1" spans="2:17" ht="18.5" x14ac:dyDescent="0.45">
      <c r="B1" s="4" t="s">
        <v>239</v>
      </c>
      <c r="N1" t="s">
        <v>184</v>
      </c>
    </row>
    <row r="3" spans="2:17" ht="15.5" x14ac:dyDescent="0.35">
      <c r="B3" s="16" t="s">
        <v>6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7</v>
      </c>
      <c r="O3" s="17"/>
      <c r="P3" s="17"/>
      <c r="Q3" s="18"/>
    </row>
    <row r="4" spans="2:17" x14ac:dyDescent="0.35">
      <c r="B4" s="28" t="s">
        <v>211</v>
      </c>
      <c r="C4" s="24"/>
      <c r="D4" s="28" t="s">
        <v>212</v>
      </c>
      <c r="E4" s="24"/>
      <c r="F4" s="28" t="s">
        <v>12</v>
      </c>
      <c r="G4" s="24"/>
      <c r="H4" s="28" t="s">
        <v>213</v>
      </c>
      <c r="I4" s="24"/>
      <c r="J4" s="28" t="s">
        <v>214</v>
      </c>
      <c r="K4" s="24"/>
      <c r="N4" s="10" t="s">
        <v>8</v>
      </c>
      <c r="O4" s="10" t="s">
        <v>9</v>
      </c>
      <c r="P4" s="10" t="s">
        <v>10</v>
      </c>
      <c r="Q4" s="10" t="s">
        <v>11</v>
      </c>
    </row>
    <row r="5" spans="2:17" x14ac:dyDescent="0.35">
      <c r="B5" s="28" t="s">
        <v>215</v>
      </c>
      <c r="C5" s="24"/>
      <c r="D5" s="28" t="s">
        <v>216</v>
      </c>
      <c r="E5" s="24"/>
      <c r="F5" s="28" t="s">
        <v>217</v>
      </c>
      <c r="G5" s="24"/>
      <c r="H5" s="28" t="s">
        <v>218</v>
      </c>
      <c r="I5" s="24"/>
      <c r="J5" s="28" t="s">
        <v>185</v>
      </c>
      <c r="K5" s="24"/>
      <c r="N5" s="8">
        <v>5</v>
      </c>
      <c r="O5" s="8">
        <v>2</v>
      </c>
      <c r="P5" s="8">
        <v>10</v>
      </c>
      <c r="Q5" s="8">
        <v>17</v>
      </c>
    </row>
    <row r="6" spans="2:17" x14ac:dyDescent="0.35">
      <c r="B6" s="28" t="s">
        <v>219</v>
      </c>
      <c r="C6" s="24"/>
      <c r="D6" s="28" t="s">
        <v>220</v>
      </c>
      <c r="E6" s="24"/>
      <c r="F6" s="28" t="s">
        <v>221</v>
      </c>
      <c r="G6" s="24"/>
      <c r="H6" s="28" t="s">
        <v>222</v>
      </c>
      <c r="I6" s="24"/>
      <c r="J6" s="22"/>
      <c r="K6" s="24"/>
    </row>
    <row r="10" spans="2:17" ht="18.5" x14ac:dyDescent="0.45">
      <c r="B10" s="5" t="s">
        <v>217</v>
      </c>
    </row>
    <row r="12" spans="2:17" x14ac:dyDescent="0.35">
      <c r="C12" s="7" t="s">
        <v>38</v>
      </c>
      <c r="D12" s="3" t="s">
        <v>240</v>
      </c>
      <c r="E12" s="3" t="s">
        <v>241</v>
      </c>
      <c r="F12" s="3" t="s">
        <v>242</v>
      </c>
      <c r="G12" s="3" t="s">
        <v>243</v>
      </c>
    </row>
    <row r="13" spans="2:17" x14ac:dyDescent="0.35">
      <c r="C13" s="7" t="s">
        <v>39</v>
      </c>
      <c r="D13" s="6">
        <v>-6.3119936152462586E-2</v>
      </c>
      <c r="E13" s="6">
        <v>-0.52196284203413101</v>
      </c>
      <c r="F13" s="6">
        <v>-0.53245481978387721</v>
      </c>
      <c r="G13" s="6">
        <v>-0.53051900186010614</v>
      </c>
    </row>
    <row r="14" spans="2:17" x14ac:dyDescent="0.35">
      <c r="C14" s="7" t="s">
        <v>40</v>
      </c>
      <c r="D14" s="6">
        <v>-1.8935231230135408E-2</v>
      </c>
      <c r="E14" s="6">
        <v>-0.1565826537527211</v>
      </c>
      <c r="F14" s="6">
        <v>-0.15963437056899613</v>
      </c>
      <c r="G14" s="6">
        <v>-0.1588465353732223</v>
      </c>
    </row>
    <row r="15" spans="2:17" x14ac:dyDescent="0.35">
      <c r="C15" s="7" t="s">
        <v>41</v>
      </c>
      <c r="D15" s="6">
        <v>7.1793731457492349E-2</v>
      </c>
      <c r="E15" s="6">
        <v>0.5936897658019239</v>
      </c>
      <c r="F15" s="6">
        <v>0.604905398791729</v>
      </c>
      <c r="G15" s="6">
        <v>0.60295788458265764</v>
      </c>
    </row>
    <row r="16" spans="2:17" x14ac:dyDescent="0.35">
      <c r="C16" s="7" t="s">
        <v>42</v>
      </c>
      <c r="D16" s="6">
        <v>4.2932612335051523E-2</v>
      </c>
      <c r="E16" s="6">
        <v>0.35502615681081928</v>
      </c>
      <c r="F16" s="6">
        <v>0.36152550113675685</v>
      </c>
      <c r="G16" s="6">
        <v>0.35993265213599146</v>
      </c>
    </row>
    <row r="17" spans="3:7" x14ac:dyDescent="0.35">
      <c r="C17" s="7" t="s">
        <v>43</v>
      </c>
      <c r="D17" s="6">
        <v>-3.1003198651940345E-2</v>
      </c>
      <c r="E17" s="6">
        <v>-0.25637728215420846</v>
      </c>
      <c r="F17" s="6">
        <v>-0.26092418643621046</v>
      </c>
      <c r="G17" s="6">
        <v>-0.25969235225857684</v>
      </c>
    </row>
    <row r="18" spans="3:7" x14ac:dyDescent="0.35">
      <c r="C18" s="7" t="s">
        <v>44</v>
      </c>
      <c r="D18" s="6">
        <v>6.3733785433226942E-2</v>
      </c>
      <c r="E18" s="6">
        <v>0.52703899601493431</v>
      </c>
      <c r="F18" s="6">
        <v>0.53609192965009422</v>
      </c>
      <c r="G18" s="6">
        <v>0.5341534032654951</v>
      </c>
    </row>
    <row r="19" spans="3:7" x14ac:dyDescent="0.35">
      <c r="C19" s="7" t="s">
        <v>45</v>
      </c>
      <c r="D19" s="6">
        <v>0.14305849052350528</v>
      </c>
      <c r="E19" s="6">
        <v>1.1830052570141638</v>
      </c>
      <c r="F19" s="6">
        <v>1.2026808719567654</v>
      </c>
      <c r="G19" s="6">
        <v>1.2054296875955124</v>
      </c>
    </row>
    <row r="20" spans="3:7" x14ac:dyDescent="0.35">
      <c r="C20" s="7" t="s">
        <v>46</v>
      </c>
      <c r="D20" s="6">
        <v>0.13243495895084312</v>
      </c>
      <c r="E20" s="6">
        <v>1.0951552199242622</v>
      </c>
      <c r="F20" s="6">
        <v>1.1127871167551295</v>
      </c>
      <c r="G20" s="6">
        <v>1.1141425063701555</v>
      </c>
    </row>
    <row r="21" spans="3:7" x14ac:dyDescent="0.35">
      <c r="C21" s="7" t="s">
        <v>47</v>
      </c>
      <c r="D21" s="6">
        <v>3.7728310167640444E-2</v>
      </c>
      <c r="E21" s="6">
        <v>0.31198979594466064</v>
      </c>
      <c r="F21" s="6">
        <v>0.31685089560821689</v>
      </c>
      <c r="G21" s="6">
        <v>0.3154065421735176</v>
      </c>
    </row>
    <row r="22" spans="3:7" x14ac:dyDescent="0.35">
      <c r="C22" s="7" t="s">
        <v>48</v>
      </c>
      <c r="D22" s="6">
        <v>-9.7278941092760363E-2</v>
      </c>
      <c r="E22" s="6">
        <v>-0.80443669081352553</v>
      </c>
      <c r="F22" s="6">
        <v>-0.81656356174605005</v>
      </c>
      <c r="G22" s="6">
        <v>-0.81517883422363524</v>
      </c>
    </row>
    <row r="23" spans="3:7" x14ac:dyDescent="0.35">
      <c r="C23" s="7" t="s">
        <v>49</v>
      </c>
      <c r="D23" s="6">
        <v>-0.23483318125859309</v>
      </c>
      <c r="E23" s="6">
        <v>-1.9419252008997689</v>
      </c>
      <c r="F23" s="6">
        <v>-1.9702422240999131</v>
      </c>
      <c r="G23" s="6">
        <v>-1.9998663486002388</v>
      </c>
    </row>
    <row r="24" spans="3:7" x14ac:dyDescent="0.35">
      <c r="C24" s="7" t="s">
        <v>50</v>
      </c>
      <c r="D24" s="6">
        <v>-0.12517054695675522</v>
      </c>
      <c r="E24" s="6">
        <v>-1.0350830246517229</v>
      </c>
      <c r="F24" s="6">
        <v>-1.0496795032928716</v>
      </c>
      <c r="G24" s="6">
        <v>-1.0502252642339278</v>
      </c>
    </row>
    <row r="25" spans="3:7" x14ac:dyDescent="0.35">
      <c r="C25" s="7" t="s">
        <v>51</v>
      </c>
      <c r="D25" s="6">
        <v>-0.16282275091733744</v>
      </c>
      <c r="E25" s="6">
        <v>-1.3464434693239646</v>
      </c>
      <c r="F25" s="6">
        <v>-1.3648013811915389</v>
      </c>
      <c r="G25" s="6">
        <v>-1.3708484295764278</v>
      </c>
    </row>
    <row r="26" spans="3:7" x14ac:dyDescent="0.35">
      <c r="C26" s="7" t="s">
        <v>52</v>
      </c>
      <c r="D26" s="6">
        <v>-8.8148701978099098E-2</v>
      </c>
      <c r="E26" s="6">
        <v>-0.72893525898018785</v>
      </c>
      <c r="F26" s="6">
        <v>-0.73854244976077932</v>
      </c>
      <c r="G26" s="6">
        <v>-0.73683558825503093</v>
      </c>
    </row>
    <row r="27" spans="3:7" x14ac:dyDescent="0.35">
      <c r="C27" s="7" t="s">
        <v>53</v>
      </c>
      <c r="D27" s="6">
        <v>8.4732968028289335E-3</v>
      </c>
      <c r="E27" s="6">
        <v>7.0068925131996598E-2</v>
      </c>
      <c r="F27" s="6">
        <v>7.0961452919352505E-2</v>
      </c>
      <c r="G27" s="6">
        <v>7.0603947734365707E-2</v>
      </c>
    </row>
    <row r="28" spans="3:7" x14ac:dyDescent="0.35">
      <c r="C28" s="7" t="s">
        <v>54</v>
      </c>
      <c r="D28" s="6">
        <v>-4.2501530293393763E-2</v>
      </c>
      <c r="E28" s="6">
        <v>-0.35146137488407486</v>
      </c>
      <c r="F28" s="6">
        <v>-0.35578737654998122</v>
      </c>
      <c r="G28" s="6">
        <v>-0.35421243617521897</v>
      </c>
    </row>
    <row r="29" spans="3:7" x14ac:dyDescent="0.35">
      <c r="C29" s="7" t="s">
        <v>55</v>
      </c>
      <c r="D29" s="6">
        <v>-0.12632846588935465</v>
      </c>
      <c r="E29" s="6">
        <v>-1.0446582982300239</v>
      </c>
      <c r="F29" s="6">
        <v>-1.0570813569428443</v>
      </c>
      <c r="G29" s="6">
        <v>-1.0577152099916864</v>
      </c>
    </row>
    <row r="30" spans="3:7" x14ac:dyDescent="0.35">
      <c r="C30" s="7" t="s">
        <v>56</v>
      </c>
      <c r="D30" s="6">
        <v>3.1561586365603134E-2</v>
      </c>
      <c r="E30" s="6">
        <v>0.26099480326950825</v>
      </c>
      <c r="F30" s="6">
        <v>0.26399309124584919</v>
      </c>
      <c r="G30" s="6">
        <v>0.26274890783397487</v>
      </c>
    </row>
    <row r="31" spans="3:7" x14ac:dyDescent="0.35">
      <c r="C31" s="7" t="s">
        <v>57</v>
      </c>
      <c r="D31" s="6">
        <v>0.1464157126103709</v>
      </c>
      <c r="E31" s="6">
        <v>1.2107674077484019</v>
      </c>
      <c r="F31" s="6">
        <v>1.2242025490626967</v>
      </c>
      <c r="G31" s="6">
        <v>1.2273291567631517</v>
      </c>
    </row>
    <row r="32" spans="3:7" x14ac:dyDescent="0.35">
      <c r="C32" s="7" t="s">
        <v>58</v>
      </c>
      <c r="D32" s="6">
        <v>0.13579218103770874</v>
      </c>
      <c r="E32" s="6">
        <v>1.1229173706585001</v>
      </c>
      <c r="F32" s="6">
        <v>1.1349520453013291</v>
      </c>
      <c r="G32" s="6">
        <v>1.1366240902003033</v>
      </c>
    </row>
    <row r="33" spans="3:7" x14ac:dyDescent="0.35">
      <c r="C33" s="7" t="s">
        <v>59</v>
      </c>
      <c r="D33" s="6">
        <v>5.6849405487566784E-2</v>
      </c>
      <c r="E33" s="6">
        <v>0.47010943079167544</v>
      </c>
      <c r="F33" s="6">
        <v>0.47497539811775269</v>
      </c>
      <c r="G33" s="6">
        <v>0.47310981374121003</v>
      </c>
    </row>
    <row r="34" spans="3:7" x14ac:dyDescent="0.35">
      <c r="C34" s="7" t="s">
        <v>60</v>
      </c>
      <c r="D34" s="6">
        <v>-0.11807717737637535</v>
      </c>
      <c r="E34" s="6">
        <v>-0.97642524437719269</v>
      </c>
      <c r="F34" s="6">
        <v>-0.98618607418111703</v>
      </c>
      <c r="G34" s="6">
        <v>-0.98604805206993229</v>
      </c>
    </row>
    <row r="35" spans="3:7" x14ac:dyDescent="0.35">
      <c r="C35" s="7" t="s">
        <v>61</v>
      </c>
      <c r="D35" s="6">
        <v>-0.27593094593171674</v>
      </c>
      <c r="E35" s="6">
        <v>-2.2817783021167704</v>
      </c>
      <c r="F35" s="6">
        <v>-2.3038080465276911</v>
      </c>
      <c r="G35" s="6">
        <v>-2.3561719855095733</v>
      </c>
    </row>
    <row r="36" spans="3:7" x14ac:dyDescent="0.35">
      <c r="C36" s="7" t="s">
        <v>62</v>
      </c>
      <c r="D36" s="6">
        <v>-9.2804224886799069E-2</v>
      </c>
      <c r="E36" s="6">
        <v>-0.76743355471214947</v>
      </c>
      <c r="F36" s="6">
        <v>-0.7745899538697244</v>
      </c>
      <c r="G36" s="6">
        <v>-0.7730139399516528</v>
      </c>
    </row>
    <row r="37" spans="3:7" x14ac:dyDescent="0.35">
      <c r="C37" s="7" t="s">
        <v>63</v>
      </c>
      <c r="D37" s="6">
        <v>-6.9905064420821006E-2</v>
      </c>
      <c r="E37" s="6">
        <v>-0.57807165725796128</v>
      </c>
      <c r="F37" s="6">
        <v>-0.5832788466567802</v>
      </c>
      <c r="G37" s="6">
        <v>-0.58132524088113213</v>
      </c>
    </row>
    <row r="38" spans="3:7" x14ac:dyDescent="0.35">
      <c r="C38" s="7" t="s">
        <v>64</v>
      </c>
      <c r="D38" s="6">
        <v>-4.8093320240323756E-2</v>
      </c>
      <c r="E38" s="6">
        <v>-0.39770202008541816</v>
      </c>
      <c r="F38" s="6">
        <v>-0.40116316936760987</v>
      </c>
      <c r="G38" s="6">
        <v>-0.39945675583185047</v>
      </c>
    </row>
    <row r="39" spans="3:7" x14ac:dyDescent="0.35">
      <c r="C39" s="7" t="s">
        <v>65</v>
      </c>
      <c r="D39" s="6">
        <v>0.10751856722934416</v>
      </c>
      <c r="E39" s="6">
        <v>0.889112067333369</v>
      </c>
      <c r="F39" s="6">
        <v>0.89658958948323042</v>
      </c>
      <c r="G39" s="6">
        <v>0.89569376283349178</v>
      </c>
    </row>
    <row r="40" spans="3:7" x14ac:dyDescent="0.35">
      <c r="C40" s="7" t="s">
        <v>66</v>
      </c>
      <c r="D40" s="6">
        <v>1.2337647628612558E-2</v>
      </c>
      <c r="E40" s="6">
        <v>0.10202471695616605</v>
      </c>
      <c r="F40" s="6">
        <v>0.10285412894524397</v>
      </c>
      <c r="G40" s="6">
        <v>0.10233881322116072</v>
      </c>
    </row>
    <row r="41" spans="3:7" x14ac:dyDescent="0.35">
      <c r="C41" s="7" t="s">
        <v>67</v>
      </c>
      <c r="D41" s="6">
        <v>4.9570137233589939E-2</v>
      </c>
      <c r="E41" s="6">
        <v>0.40991438343616027</v>
      </c>
      <c r="F41" s="6">
        <v>0.41313676071863442</v>
      </c>
      <c r="G41" s="6">
        <v>0.4113997075435859</v>
      </c>
    </row>
    <row r="42" spans="3:7" x14ac:dyDescent="0.35">
      <c r="C42" s="7" t="s">
        <v>68</v>
      </c>
      <c r="D42" s="6">
        <v>7.5647972511358574E-2</v>
      </c>
      <c r="E42" s="6">
        <v>0.62556195606367138</v>
      </c>
      <c r="F42" s="6">
        <v>0.63031923379153587</v>
      </c>
      <c r="G42" s="6">
        <v>0.62838990411346363</v>
      </c>
    </row>
    <row r="43" spans="3:7" x14ac:dyDescent="0.35">
      <c r="C43" s="7" t="s">
        <v>69</v>
      </c>
      <c r="D43" s="6">
        <v>0.17173539569438656</v>
      </c>
      <c r="E43" s="6">
        <v>1.4201455305337924</v>
      </c>
      <c r="F43" s="6">
        <v>1.4305986785936136</v>
      </c>
      <c r="G43" s="6">
        <v>1.4382996134572037</v>
      </c>
    </row>
    <row r="44" spans="3:7" x14ac:dyDescent="0.35">
      <c r="C44" s="7" t="s">
        <v>70</v>
      </c>
      <c r="D44" s="6">
        <v>0.1611118641217244</v>
      </c>
      <c r="E44" s="6">
        <v>1.3322954934438906</v>
      </c>
      <c r="F44" s="6">
        <v>1.3417927681430462</v>
      </c>
      <c r="G44" s="6">
        <v>1.3473060604319722</v>
      </c>
    </row>
    <row r="45" spans="3:7" x14ac:dyDescent="0.35">
      <c r="C45" s="7" t="s">
        <v>71</v>
      </c>
      <c r="D45" s="6">
        <v>7.4821999475322087E-2</v>
      </c>
      <c r="E45" s="6">
        <v>0.61873166979259842</v>
      </c>
      <c r="F45" s="6">
        <v>0.62300614250070419</v>
      </c>
      <c r="G45" s="6">
        <v>0.6210703319526496</v>
      </c>
    </row>
    <row r="46" spans="3:7" x14ac:dyDescent="0.35">
      <c r="C46" s="7" t="s">
        <v>72</v>
      </c>
      <c r="D46" s="6">
        <v>-6.1255838250369621E-2</v>
      </c>
      <c r="E46" s="6">
        <v>-0.50654790504091063</v>
      </c>
      <c r="F46" s="6">
        <v>-0.50994198367380339</v>
      </c>
      <c r="G46" s="6">
        <v>-0.50802763281467567</v>
      </c>
    </row>
    <row r="47" spans="3:7" x14ac:dyDescent="0.35">
      <c r="C47" s="7" t="s">
        <v>73</v>
      </c>
      <c r="D47" s="6">
        <v>-0.17066091438281195</v>
      </c>
      <c r="E47" s="6">
        <v>-1.4112602344880649</v>
      </c>
      <c r="F47" s="6">
        <v>-1.4204396104890544</v>
      </c>
      <c r="G47" s="6">
        <v>-1.4278725932550267</v>
      </c>
    </row>
    <row r="48" spans="3:7" x14ac:dyDescent="0.35">
      <c r="C48" s="7" t="s">
        <v>74</v>
      </c>
      <c r="D48" s="6">
        <v>-5.8051805531533773E-2</v>
      </c>
      <c r="E48" s="6">
        <v>-0.48005253565627831</v>
      </c>
      <c r="F48" s="6">
        <v>-0.48308663053851281</v>
      </c>
      <c r="G48" s="6">
        <v>-0.48120811714038769</v>
      </c>
    </row>
    <row r="49" spans="3:7" x14ac:dyDescent="0.35">
      <c r="C49" s="7" t="s">
        <v>75</v>
      </c>
      <c r="D49" s="6">
        <v>-4.0101964660135714E-2</v>
      </c>
      <c r="E49" s="6">
        <v>-0.33161845085833608</v>
      </c>
      <c r="F49" s="6">
        <v>-0.33365732776846641</v>
      </c>
      <c r="G49" s="6">
        <v>-0.33215472211930808</v>
      </c>
    </row>
    <row r="50" spans="3:7" x14ac:dyDescent="0.35">
      <c r="C50" s="7" t="s">
        <v>76</v>
      </c>
      <c r="D50" s="6">
        <v>-3.7161008717756516E-4</v>
      </c>
      <c r="E50" s="6">
        <v>-3.0729856374258329E-3</v>
      </c>
      <c r="F50" s="6">
        <v>-3.0913870756907437E-3</v>
      </c>
      <c r="G50" s="6">
        <v>-3.0757345307789647E-3</v>
      </c>
    </row>
    <row r="51" spans="3:7" x14ac:dyDescent="0.35">
      <c r="C51" s="7" t="s">
        <v>77</v>
      </c>
      <c r="D51" s="6">
        <v>5.7997729827110156E-2</v>
      </c>
      <c r="E51" s="6">
        <v>0.47960536301817913</v>
      </c>
      <c r="F51" s="6">
        <v>0.48240622421634261</v>
      </c>
      <c r="G51" s="6">
        <v>0.4805287585517346</v>
      </c>
    </row>
    <row r="52" spans="3:7" x14ac:dyDescent="0.35">
      <c r="C52" s="7" t="s">
        <v>78</v>
      </c>
      <c r="D52" s="6">
        <v>-1.7164322883122196E-2</v>
      </c>
      <c r="E52" s="6">
        <v>-0.14193833675664128</v>
      </c>
      <c r="F52" s="6">
        <v>-0.14274790213032187</v>
      </c>
      <c r="G52" s="6">
        <v>-0.14203974192229396</v>
      </c>
    </row>
    <row r="53" spans="3:7" x14ac:dyDescent="0.35">
      <c r="C53" s="7" t="s">
        <v>79</v>
      </c>
      <c r="D53" s="6">
        <v>-1.4542627705764311E-2</v>
      </c>
      <c r="E53" s="6">
        <v>-0.12025853875406506</v>
      </c>
      <c r="F53" s="6">
        <v>-0.12092949161505122</v>
      </c>
      <c r="G53" s="6">
        <v>-0.12032607386388582</v>
      </c>
    </row>
    <row r="54" spans="3:7" x14ac:dyDescent="0.35">
      <c r="C54" s="7" t="s">
        <v>80</v>
      </c>
      <c r="D54" s="6">
        <v>0.14391017076550394</v>
      </c>
      <c r="E54" s="6">
        <v>1.1900481259826015</v>
      </c>
      <c r="F54" s="6">
        <v>1.196553823519567</v>
      </c>
      <c r="G54" s="6">
        <v>1.19919828587569</v>
      </c>
    </row>
    <row r="55" spans="3:7" x14ac:dyDescent="0.35">
      <c r="C55" s="7" t="s">
        <v>81</v>
      </c>
      <c r="D55" s="6">
        <v>0.18383891835567301</v>
      </c>
      <c r="E55" s="6">
        <v>1.5202341787803593</v>
      </c>
      <c r="F55" s="6">
        <v>1.528391944136579</v>
      </c>
      <c r="G55" s="6">
        <v>1.53891756254556</v>
      </c>
    </row>
    <row r="56" spans="3:7" x14ac:dyDescent="0.35">
      <c r="C56" s="7" t="s">
        <v>82</v>
      </c>
      <c r="D56" s="6">
        <v>0.22133463512721008</v>
      </c>
      <c r="E56" s="6">
        <v>1.8303005711623921</v>
      </c>
      <c r="F56" s="6">
        <v>1.8399597267314385</v>
      </c>
      <c r="G56" s="6">
        <v>1.8627705638418373</v>
      </c>
    </row>
    <row r="57" spans="3:7" x14ac:dyDescent="0.35">
      <c r="C57" s="7" t="s">
        <v>83</v>
      </c>
      <c r="D57" s="6">
        <v>7.044567874867802E-2</v>
      </c>
      <c r="E57" s="6">
        <v>0.58254220346274554</v>
      </c>
      <c r="F57" s="6">
        <v>0.58557168543372262</v>
      </c>
      <c r="G57" s="6">
        <v>0.5836183268680073</v>
      </c>
    </row>
    <row r="58" spans="3:7" x14ac:dyDescent="0.35">
      <c r="C58" s="7" t="s">
        <v>84</v>
      </c>
      <c r="D58" s="6">
        <v>-2.8945773388383778E-2</v>
      </c>
      <c r="E58" s="6">
        <v>-0.23936364742484395</v>
      </c>
      <c r="F58" s="6">
        <v>-0.24059287239046401</v>
      </c>
      <c r="G58" s="6">
        <v>-0.23944468424557944</v>
      </c>
    </row>
    <row r="59" spans="3:7" x14ac:dyDescent="0.35">
      <c r="C59" s="7" t="s">
        <v>85</v>
      </c>
      <c r="D59" s="6">
        <v>-0.14165343107432626</v>
      </c>
      <c r="E59" s="6">
        <v>-1.1713862841820475</v>
      </c>
      <c r="F59" s="6">
        <v>-1.1773394596663926</v>
      </c>
      <c r="G59" s="6">
        <v>-1.1796657442563028</v>
      </c>
    </row>
    <row r="60" spans="3:7" x14ac:dyDescent="0.35">
      <c r="C60" s="7" t="s">
        <v>86</v>
      </c>
      <c r="D60" s="6">
        <v>-3.3456044178188371E-2</v>
      </c>
      <c r="E60" s="6">
        <v>-0.27666079794957693</v>
      </c>
      <c r="F60" s="6">
        <v>-0.2780553818320517</v>
      </c>
      <c r="G60" s="6">
        <v>-0.27675558572097453</v>
      </c>
    </row>
    <row r="61" spans="3:7" x14ac:dyDescent="0.35">
      <c r="C61" s="7" t="s">
        <v>87</v>
      </c>
      <c r="D61" s="6">
        <v>-3.5815065900960619E-2</v>
      </c>
      <c r="E61" s="6">
        <v>-0.2961684489057545</v>
      </c>
      <c r="F61" s="6">
        <v>-0.29765261111355978</v>
      </c>
      <c r="G61" s="6">
        <v>-0.29627810186970766</v>
      </c>
    </row>
    <row r="62" spans="3:7" x14ac:dyDescent="0.35">
      <c r="C62" s="7" t="s">
        <v>88</v>
      </c>
      <c r="D62" s="6">
        <v>-4.643859747362189E-2</v>
      </c>
      <c r="E62" s="6">
        <v>-0.38401848599564881</v>
      </c>
      <c r="F62" s="6">
        <v>-0.38593607226560939</v>
      </c>
      <c r="G62" s="6">
        <v>-0.38427113201814111</v>
      </c>
    </row>
    <row r="63" spans="3:7" x14ac:dyDescent="0.35">
      <c r="C63" s="7" t="s">
        <v>89</v>
      </c>
      <c r="D63" s="6">
        <v>0.12319969478466586</v>
      </c>
      <c r="E63" s="6">
        <v>1.0187852958566856</v>
      </c>
      <c r="F63" s="6">
        <v>1.0238665507986537</v>
      </c>
      <c r="G63" s="6">
        <v>1.0241189682600924</v>
      </c>
    </row>
    <row r="64" spans="3:7" x14ac:dyDescent="0.35">
      <c r="C64" s="7" t="s">
        <v>90</v>
      </c>
      <c r="D64" s="6">
        <v>0.10913381902103403</v>
      </c>
      <c r="E64" s="6">
        <v>0.90246920086650029</v>
      </c>
      <c r="F64" s="6">
        <v>0.90697565722668583</v>
      </c>
      <c r="G64" s="6">
        <v>0.90615588688367321</v>
      </c>
    </row>
    <row r="65" spans="3:7" x14ac:dyDescent="0.35">
      <c r="C65" s="7" t="s">
        <v>91</v>
      </c>
      <c r="D65" s="6">
        <v>7.4076262111081981E-2</v>
      </c>
      <c r="E65" s="6">
        <v>0.61256488291389177</v>
      </c>
      <c r="F65" s="6">
        <v>0.6156345740049195</v>
      </c>
      <c r="G65" s="6">
        <v>0.61369325740659519</v>
      </c>
    </row>
    <row r="66" spans="3:7" x14ac:dyDescent="0.35">
      <c r="C66" s="7" t="s">
        <v>92</v>
      </c>
      <c r="D66" s="6">
        <v>0.12178830755138925</v>
      </c>
      <c r="E66" s="6">
        <v>1.0071139961628408</v>
      </c>
      <c r="F66" s="6">
        <v>1.0121906277538457</v>
      </c>
      <c r="G66" s="6">
        <v>1.012317329608212</v>
      </c>
    </row>
    <row r="67" spans="3:7" x14ac:dyDescent="0.35">
      <c r="C67" s="7" t="s">
        <v>93</v>
      </c>
      <c r="D67" s="6">
        <v>0.19120748365225815</v>
      </c>
      <c r="E67" s="6">
        <v>1.5811676574617948</v>
      </c>
      <c r="F67" s="6">
        <v>1.5892034084878655</v>
      </c>
      <c r="G67" s="6">
        <v>1.6017193025514902</v>
      </c>
    </row>
    <row r="68" spans="3:7" x14ac:dyDescent="0.35">
      <c r="C68" s="7" t="s">
        <v>94</v>
      </c>
      <c r="D68" s="6">
        <v>0.20789976272656663</v>
      </c>
      <c r="E68" s="6">
        <v>1.7192024838058479</v>
      </c>
      <c r="F68" s="6">
        <v>1.7280312539085168</v>
      </c>
      <c r="G68" s="6">
        <v>1.7458123342520027</v>
      </c>
    </row>
    <row r="69" spans="3:7" x14ac:dyDescent="0.35">
      <c r="C69" s="7" t="s">
        <v>95</v>
      </c>
      <c r="D69" s="6">
        <v>6.288904044548449E-2</v>
      </c>
      <c r="E69" s="6">
        <v>0.52005347731081031</v>
      </c>
      <c r="F69" s="6">
        <v>0.52275798974629062</v>
      </c>
      <c r="G69" s="6">
        <v>0.52083043406618157</v>
      </c>
    </row>
    <row r="70" spans="3:7" x14ac:dyDescent="0.35">
      <c r="C70" s="7" t="s">
        <v>96</v>
      </c>
      <c r="D70" s="6">
        <v>-5.9967886072768373E-2</v>
      </c>
      <c r="E70" s="6">
        <v>-0.49589733693195404</v>
      </c>
      <c r="F70" s="6">
        <v>-0.49851436585013853</v>
      </c>
      <c r="G70" s="6">
        <v>-0.49661393506237017</v>
      </c>
    </row>
    <row r="71" spans="3:7" x14ac:dyDescent="0.35">
      <c r="C71" s="7" t="s">
        <v>97</v>
      </c>
      <c r="D71" s="6">
        <v>-0.22346577311308025</v>
      </c>
      <c r="E71" s="6">
        <v>-1.8479237645253386</v>
      </c>
      <c r="F71" s="6">
        <v>-1.857839952884736</v>
      </c>
      <c r="G71" s="6">
        <v>-1.8815231089352915</v>
      </c>
    </row>
    <row r="72" spans="3:7" x14ac:dyDescent="0.35">
      <c r="C72" s="7" t="s">
        <v>98</v>
      </c>
      <c r="D72" s="6">
        <v>-0.12828246007608257</v>
      </c>
      <c r="E72" s="6">
        <v>-1.0608166219101864</v>
      </c>
      <c r="F72" s="6">
        <v>-1.0666158429111308</v>
      </c>
      <c r="G72" s="6">
        <v>-1.0673658184605443</v>
      </c>
    </row>
    <row r="73" spans="3:7" x14ac:dyDescent="0.35">
      <c r="C73" s="7" t="s">
        <v>99</v>
      </c>
      <c r="D73" s="6">
        <v>-0.12296939938592466</v>
      </c>
      <c r="E73" s="6">
        <v>-1.016880895311286</v>
      </c>
      <c r="F73" s="6">
        <v>-1.0225543315018468</v>
      </c>
      <c r="G73" s="6">
        <v>-1.0227924055888464</v>
      </c>
    </row>
    <row r="74" spans="3:7" x14ac:dyDescent="0.35">
      <c r="C74" s="7" t="s">
        <v>100</v>
      </c>
      <c r="D74" s="6">
        <v>-0.21166130432840635</v>
      </c>
      <c r="E74" s="6">
        <v>-1.7503081069196522</v>
      </c>
      <c r="F74" s="6">
        <v>-1.7602912366999035</v>
      </c>
      <c r="G74" s="6">
        <v>-1.7794473730390405</v>
      </c>
    </row>
    <row r="75" spans="3:7" x14ac:dyDescent="0.35">
      <c r="C75" s="7" t="s">
        <v>101</v>
      </c>
      <c r="D75" s="6">
        <v>-7.7250282782479474E-3</v>
      </c>
      <c r="E75" s="6">
        <v>-6.3881207122403208E-2</v>
      </c>
      <c r="F75" s="6">
        <v>-6.4254268827124386E-2</v>
      </c>
      <c r="G75" s="6">
        <v>-6.3930261726919402E-2</v>
      </c>
    </row>
    <row r="76" spans="3:7" x14ac:dyDescent="0.35">
      <c r="C76" s="7" t="s">
        <v>102</v>
      </c>
      <c r="D76" s="6">
        <v>-5.3439879662180445E-2</v>
      </c>
      <c r="E76" s="6">
        <v>-0.44191476048166772</v>
      </c>
      <c r="F76" s="6">
        <v>-0.44456100362850137</v>
      </c>
      <c r="G76" s="6">
        <v>-0.44275220302324381</v>
      </c>
    </row>
    <row r="77" spans="3:7" x14ac:dyDescent="0.35">
      <c r="C77" s="7" t="s">
        <v>103</v>
      </c>
      <c r="D77" s="6">
        <v>-3.24263262916622E-2</v>
      </c>
      <c r="E77" s="6">
        <v>-0.26814566774972465</v>
      </c>
      <c r="F77" s="6">
        <v>-0.26979429739958682</v>
      </c>
      <c r="G77" s="6">
        <v>-0.26852697586029506</v>
      </c>
    </row>
    <row r="78" spans="3:7" x14ac:dyDescent="0.35">
      <c r="C78" s="7" t="s">
        <v>104</v>
      </c>
      <c r="D78" s="6">
        <v>7.4348636352976172E-2</v>
      </c>
      <c r="E78" s="6">
        <v>0.61481724947289118</v>
      </c>
      <c r="F78" s="6">
        <v>0.61870310306511311</v>
      </c>
      <c r="G78" s="6">
        <v>0.61676395401083617</v>
      </c>
    </row>
    <row r="79" spans="3:7" x14ac:dyDescent="0.35">
      <c r="C79" s="7" t="s">
        <v>105</v>
      </c>
      <c r="D79" s="6">
        <v>0.19340292808885273</v>
      </c>
      <c r="E79" s="6">
        <v>1.599322625408609</v>
      </c>
      <c r="F79" s="6">
        <v>1.6097252310845502</v>
      </c>
      <c r="G79" s="6">
        <v>1.6229550254825669</v>
      </c>
    </row>
    <row r="80" spans="3:7" x14ac:dyDescent="0.35">
      <c r="C80" s="7" t="s">
        <v>106</v>
      </c>
      <c r="D80" s="6">
        <v>0.15538042232807214</v>
      </c>
      <c r="E80" s="6">
        <v>1.2849000138232858</v>
      </c>
      <c r="F80" s="6">
        <v>1.2935093706855334</v>
      </c>
      <c r="G80" s="6">
        <v>1.2979749773215596</v>
      </c>
    </row>
    <row r="81" spans="3:7" x14ac:dyDescent="0.35">
      <c r="C81" s="7" t="s">
        <v>107</v>
      </c>
      <c r="D81" s="6">
        <v>2.3843962090099424E-2</v>
      </c>
      <c r="E81" s="6">
        <v>0.19717482267156594</v>
      </c>
      <c r="F81" s="6">
        <v>0.19853699376993192</v>
      </c>
      <c r="G81" s="6">
        <v>0.19757107217389816</v>
      </c>
    </row>
    <row r="82" spans="3:7" x14ac:dyDescent="0.35">
      <c r="C82" s="7" t="s">
        <v>108</v>
      </c>
      <c r="D82" s="6">
        <v>-0.10652377462417295</v>
      </c>
      <c r="E82" s="6">
        <v>-0.88088574761442162</v>
      </c>
      <c r="F82" s="6">
        <v>-0.8871651458146208</v>
      </c>
      <c r="G82" s="6">
        <v>-0.88620288113642565</v>
      </c>
    </row>
    <row r="83" spans="3:7" x14ac:dyDescent="0.35">
      <c r="C83" s="7" t="s">
        <v>109</v>
      </c>
      <c r="D83" s="6">
        <v>-0.23316511632864501</v>
      </c>
      <c r="E83" s="6">
        <v>-1.9281313353700238</v>
      </c>
      <c r="F83" s="6">
        <v>-1.9423235726401207</v>
      </c>
      <c r="G83" s="6">
        <v>-1.9703968424870828</v>
      </c>
    </row>
    <row r="84" spans="3:7" x14ac:dyDescent="0.35">
      <c r="C84" s="7" t="s">
        <v>110</v>
      </c>
      <c r="D84" s="6">
        <v>-0.12777083776949727</v>
      </c>
      <c r="E84" s="6">
        <v>-1.056585821794225</v>
      </c>
      <c r="F84" s="6">
        <v>-1.0646209526855404</v>
      </c>
      <c r="G84" s="6">
        <v>-1.0653463840688464</v>
      </c>
    </row>
    <row r="85" spans="3:7" x14ac:dyDescent="0.35">
      <c r="C85" s="7" t="s">
        <v>111</v>
      </c>
      <c r="D85" s="6">
        <v>-8.6747780479988101E-2</v>
      </c>
      <c r="E85" s="6">
        <v>-0.71735050444471926</v>
      </c>
      <c r="F85" s="6">
        <v>-0.72298966731018632</v>
      </c>
      <c r="G85" s="6">
        <v>-0.72123549664368913</v>
      </c>
    </row>
    <row r="86" spans="3:7" x14ac:dyDescent="0.35">
      <c r="C86" s="7" t="s">
        <v>112</v>
      </c>
      <c r="D86" s="6">
        <v>-0.13150431842210963</v>
      </c>
      <c r="E86" s="6">
        <v>-1.0874593982092886</v>
      </c>
      <c r="F86" s="6">
        <v>-1.0962999212650668</v>
      </c>
      <c r="G86" s="6">
        <v>-1.0974308214090673</v>
      </c>
    </row>
    <row r="87" spans="3:7" x14ac:dyDescent="0.35">
      <c r="C87" s="7" t="s">
        <v>113</v>
      </c>
      <c r="D87" s="6">
        <v>-1.2074721746571981E-2</v>
      </c>
      <c r="E87" s="6">
        <v>-9.9850482490802514E-2</v>
      </c>
      <c r="F87" s="6">
        <v>-0.10069023511809351</v>
      </c>
      <c r="G87" s="6">
        <v>-0.10018553796504071</v>
      </c>
    </row>
    <row r="88" spans="3:7" x14ac:dyDescent="0.35">
      <c r="C88" s="7" t="s">
        <v>114</v>
      </c>
      <c r="D88" s="6">
        <v>-1.3593486326314519E-2</v>
      </c>
      <c r="E88" s="6">
        <v>-0.11240972644359062</v>
      </c>
      <c r="F88" s="6">
        <v>-0.11338801376510847</v>
      </c>
      <c r="G88" s="6">
        <v>-0.11282121967015273</v>
      </c>
    </row>
    <row r="89" spans="3:7" x14ac:dyDescent="0.35">
      <c r="C89" s="7" t="s">
        <v>115</v>
      </c>
      <c r="D89" s="6">
        <v>-2.1200424359555825E-2</v>
      </c>
      <c r="E89" s="6">
        <v>-0.17531440026039466</v>
      </c>
      <c r="F89" s="6">
        <v>-0.17689360808875712</v>
      </c>
      <c r="G89" s="6">
        <v>-0.17602575929670594</v>
      </c>
    </row>
    <row r="90" spans="3:7" x14ac:dyDescent="0.35">
      <c r="C90" s="7" t="s">
        <v>116</v>
      </c>
      <c r="D90" s="6">
        <v>0.11887844461613106</v>
      </c>
      <c r="E90" s="6">
        <v>0.98305122898974873</v>
      </c>
      <c r="F90" s="6">
        <v>0.99221828579069093</v>
      </c>
      <c r="G90" s="6">
        <v>0.99213981431295228</v>
      </c>
    </row>
    <row r="91" spans="3:7" x14ac:dyDescent="0.35">
      <c r="C91" s="7" t="s">
        <v>117</v>
      </c>
      <c r="D91" s="6">
        <v>0.25049182574487894</v>
      </c>
      <c r="E91" s="6">
        <v>2.0714125083444701</v>
      </c>
      <c r="F91" s="6">
        <v>2.0914112470852499</v>
      </c>
      <c r="G91" s="6">
        <v>2.1283705367242445</v>
      </c>
    </row>
    <row r="92" spans="3:7" x14ac:dyDescent="0.35">
      <c r="C92" s="7" t="s">
        <v>118</v>
      </c>
      <c r="D92" s="6">
        <v>0.19152746723792724</v>
      </c>
      <c r="E92" s="6">
        <v>1.5838137238547754</v>
      </c>
      <c r="F92" s="6">
        <v>1.599646309389295</v>
      </c>
      <c r="G92" s="6">
        <v>1.6125227749539217</v>
      </c>
    </row>
    <row r="93" spans="3:7" x14ac:dyDescent="0.35">
      <c r="C93" s="7" t="s">
        <v>119</v>
      </c>
      <c r="D93" s="6">
        <v>7.6591089039885318E-2</v>
      </c>
      <c r="E93" s="6">
        <v>0.63336094658245345</v>
      </c>
      <c r="F93" s="6">
        <v>0.6399166833318598</v>
      </c>
      <c r="G93" s="6">
        <v>0.63799741857308301</v>
      </c>
    </row>
    <row r="94" spans="3:7" x14ac:dyDescent="0.35">
      <c r="C94" s="7" t="s">
        <v>120</v>
      </c>
      <c r="D94" s="6">
        <v>-5.9370120786987002E-2</v>
      </c>
      <c r="E94" s="6">
        <v>-0.49095418764418947</v>
      </c>
      <c r="F94" s="6">
        <v>-0.49621590508415342</v>
      </c>
      <c r="G94" s="6">
        <v>-0.49431851412879696</v>
      </c>
    </row>
    <row r="95" spans="3:7" x14ac:dyDescent="0.35">
      <c r="C95" s="7" t="s">
        <v>121</v>
      </c>
      <c r="D95" s="6">
        <v>-0.21332278044372899</v>
      </c>
      <c r="E95" s="6">
        <v>-1.7640474870266105</v>
      </c>
      <c r="F95" s="6">
        <v>-1.7836220371191038</v>
      </c>
      <c r="G95" s="6">
        <v>-1.8038098218542131</v>
      </c>
    </row>
    <row r="96" spans="3:7" x14ac:dyDescent="0.35">
      <c r="C96" s="7" t="s">
        <v>122</v>
      </c>
      <c r="D96" s="6">
        <v>-6.5889377222070777E-2</v>
      </c>
      <c r="E96" s="6">
        <v>-0.5448644072075669</v>
      </c>
      <c r="F96" s="6">
        <v>-0.55112376708907251</v>
      </c>
      <c r="G96" s="6">
        <v>-0.54917634775036128</v>
      </c>
    </row>
    <row r="97" spans="3:7" x14ac:dyDescent="0.35">
      <c r="C97" s="7" t="s">
        <v>123</v>
      </c>
      <c r="D97" s="6">
        <v>-5.6251723654913377E-2</v>
      </c>
      <c r="E97" s="6">
        <v>-0.46516697160967629</v>
      </c>
      <c r="F97" s="6">
        <v>-0.4706987293235268</v>
      </c>
      <c r="G97" s="6">
        <v>-0.46884034435391714</v>
      </c>
    </row>
    <row r="98" spans="3:7" x14ac:dyDescent="0.35">
      <c r="C98" s="7" t="s">
        <v>124</v>
      </c>
      <c r="D98" s="6">
        <v>-9.30015598197933E-2</v>
      </c>
      <c r="E98" s="6">
        <v>-0.76906539258678686</v>
      </c>
      <c r="F98" s="6">
        <v>-0.77853152003996351</v>
      </c>
      <c r="G98" s="6">
        <v>-0.77697165557349479</v>
      </c>
    </row>
    <row r="99" spans="3:7" x14ac:dyDescent="0.35">
      <c r="C99" s="7" t="s">
        <v>125</v>
      </c>
      <c r="D99" s="6">
        <v>2.8434630620614243E-2</v>
      </c>
      <c r="E99" s="6">
        <v>0.23513681279836804</v>
      </c>
      <c r="F99" s="6">
        <v>0.23813195135454682</v>
      </c>
      <c r="G99" s="6">
        <v>0.23699409659204784</v>
      </c>
    </row>
    <row r="100" spans="3:7" x14ac:dyDescent="0.35">
      <c r="C100" s="7" t="s">
        <v>126</v>
      </c>
      <c r="D100" s="6">
        <v>7.4483120124018143E-3</v>
      </c>
      <c r="E100" s="6">
        <v>6.1592934710193475E-2</v>
      </c>
      <c r="F100" s="6">
        <v>6.2404714723860548E-2</v>
      </c>
      <c r="G100" s="6">
        <v>6.2089960678270717E-2</v>
      </c>
    </row>
    <row r="101" spans="3:7" x14ac:dyDescent="0.35">
      <c r="C101" s="7" t="s">
        <v>127</v>
      </c>
      <c r="D101" s="6">
        <v>1.2328966975710287E-2</v>
      </c>
      <c r="E101" s="6">
        <v>0.10195293332430944</v>
      </c>
      <c r="F101" s="6">
        <v>0.10334299759900792</v>
      </c>
      <c r="G101" s="6">
        <v>0.10282528491910883</v>
      </c>
    </row>
    <row r="102" spans="3:7" x14ac:dyDescent="0.35">
      <c r="C102" s="7" t="s">
        <v>128</v>
      </c>
      <c r="D102" s="6">
        <v>0.16024208717355748</v>
      </c>
      <c r="E102" s="6">
        <v>1.3251029759054638</v>
      </c>
      <c r="F102" s="6">
        <v>1.3437892424410729</v>
      </c>
      <c r="G102" s="6">
        <v>1.3493479547249669</v>
      </c>
    </row>
    <row r="103" spans="3:7" x14ac:dyDescent="0.35">
      <c r="C103" s="7" t="s">
        <v>129</v>
      </c>
      <c r="D103" s="6">
        <v>0.24751143277805454</v>
      </c>
      <c r="E103" s="6">
        <v>2.0467665014222733</v>
      </c>
      <c r="F103" s="6">
        <v>2.0766123134438681</v>
      </c>
      <c r="G103" s="6">
        <v>2.1126216293462932</v>
      </c>
    </row>
    <row r="104" spans="3:7" x14ac:dyDescent="0.35">
      <c r="C104" s="7" t="s">
        <v>130</v>
      </c>
      <c r="D104" s="6">
        <v>0.21684715032195356</v>
      </c>
      <c r="E104" s="6">
        <v>1.7931918466402541</v>
      </c>
      <c r="F104" s="6">
        <v>1.8202241865742645</v>
      </c>
      <c r="G104" s="6">
        <v>1.8420946435790095</v>
      </c>
    </row>
    <row r="105" spans="3:7" x14ac:dyDescent="0.35">
      <c r="C105" s="7" t="s">
        <v>131</v>
      </c>
      <c r="D105" s="6">
        <v>7.6732635661770132E-2</v>
      </c>
      <c r="E105" s="6">
        <v>0.6345314496206832</v>
      </c>
      <c r="F105" s="6">
        <v>0.64441805699169508</v>
      </c>
      <c r="G105" s="6">
        <v>0.64250412977283333</v>
      </c>
    </row>
    <row r="106" spans="3:7" x14ac:dyDescent="0.35">
      <c r="C106" s="7" t="s">
        <v>132</v>
      </c>
      <c r="D106" s="6">
        <v>-8.0009404040881194E-2</v>
      </c>
      <c r="E106" s="6">
        <v>-0.66162829794000222</v>
      </c>
      <c r="F106" s="6">
        <v>-0.67228045178762508</v>
      </c>
      <c r="G106" s="6">
        <v>-0.67040852431906117</v>
      </c>
    </row>
    <row r="107" spans="3:7" x14ac:dyDescent="0.35">
      <c r="C107" s="7" t="s">
        <v>133</v>
      </c>
      <c r="D107" s="6">
        <v>-0.20941647160351273</v>
      </c>
      <c r="E107" s="6">
        <v>-1.7317447283676448</v>
      </c>
      <c r="F107" s="6">
        <v>-1.7605469185964868</v>
      </c>
      <c r="G107" s="6">
        <v>-1.7797141903602756</v>
      </c>
    </row>
    <row r="108" spans="3:7" x14ac:dyDescent="0.35">
      <c r="C108" s="7" t="s">
        <v>134</v>
      </c>
      <c r="D108" s="6">
        <v>-0.10125646718620551</v>
      </c>
      <c r="E108" s="6">
        <v>-0.8373283721198056</v>
      </c>
      <c r="F108" s="6">
        <v>-0.85171113741981808</v>
      </c>
      <c r="G108" s="6">
        <v>-0.85052042590380139</v>
      </c>
    </row>
    <row r="109" spans="3:7" x14ac:dyDescent="0.35">
      <c r="C109" s="7" t="s">
        <v>135</v>
      </c>
      <c r="D109" s="6">
        <v>-8.2968655264448188E-2</v>
      </c>
      <c r="E109" s="6">
        <v>-0.68609947571836805</v>
      </c>
      <c r="F109" s="6">
        <v>-0.69826759224495938</v>
      </c>
      <c r="G109" s="6">
        <v>-0.69644916958672598</v>
      </c>
    </row>
    <row r="110" spans="3:7" x14ac:dyDescent="0.35">
      <c r="C110" s="7" t="s">
        <v>136</v>
      </c>
      <c r="D110" s="6">
        <v>-0.13863291226141961</v>
      </c>
      <c r="E110" s="6">
        <v>-1.1464084613243986</v>
      </c>
      <c r="F110" s="6">
        <v>-1.1673953750640693</v>
      </c>
      <c r="G110" s="6">
        <v>-1.169562337669001</v>
      </c>
    </row>
    <row r="111" spans="3:7" x14ac:dyDescent="0.35">
      <c r="C111" s="7" t="s">
        <v>137</v>
      </c>
      <c r="D111" s="6">
        <v>1.5292943214079813E-2</v>
      </c>
      <c r="E111" s="6">
        <v>0.12646318405339912</v>
      </c>
      <c r="F111" s="6">
        <v>0.12885225110620446</v>
      </c>
      <c r="G111" s="6">
        <v>0.12821058175102723</v>
      </c>
    </row>
    <row r="112" spans="3:7" x14ac:dyDescent="0.35">
      <c r="C112" s="7" t="s">
        <v>138</v>
      </c>
      <c r="D112" s="6">
        <v>-1.623727317789303E-2</v>
      </c>
      <c r="E112" s="6">
        <v>-0.13427220893167768</v>
      </c>
      <c r="F112" s="6">
        <v>-0.13688910644960006</v>
      </c>
      <c r="G112" s="6">
        <v>-0.13620888395139064</v>
      </c>
    </row>
    <row r="113" spans="2:8" x14ac:dyDescent="0.35">
      <c r="C113" s="7" t="s">
        <v>139</v>
      </c>
      <c r="D113" s="6">
        <v>-8.2556169195253659E-3</v>
      </c>
      <c r="E113" s="6">
        <v>-6.8268847098515328E-2</v>
      </c>
      <c r="F113" s="6">
        <v>-6.9641119542214705E-2</v>
      </c>
      <c r="G113" s="6">
        <v>-6.9290201253673855E-2</v>
      </c>
    </row>
    <row r="115" spans="2:8" ht="18.5" x14ac:dyDescent="0.45">
      <c r="B115" s="5" t="s">
        <v>218</v>
      </c>
    </row>
    <row r="117" spans="2:8" x14ac:dyDescent="0.35">
      <c r="C117" s="7" t="s">
        <v>38</v>
      </c>
      <c r="D117" s="3" t="s">
        <v>244</v>
      </c>
      <c r="E117" s="3" t="s">
        <v>245</v>
      </c>
      <c r="F117" s="3" t="s">
        <v>246</v>
      </c>
      <c r="G117" s="3" t="s">
        <v>247</v>
      </c>
      <c r="H117" s="3" t="s">
        <v>248</v>
      </c>
    </row>
    <row r="118" spans="2:8" x14ac:dyDescent="0.35">
      <c r="C118" s="7" t="s">
        <v>39</v>
      </c>
      <c r="D118" s="6">
        <v>5.7560742583158573E-3</v>
      </c>
      <c r="E118" s="6">
        <v>-0.10690459513161793</v>
      </c>
      <c r="F118" s="6">
        <v>1.0558777201678615</v>
      </c>
      <c r="G118" s="6">
        <v>3.9021549213744684E-2</v>
      </c>
      <c r="H118" s="6">
        <v>1.473050259848902E-2</v>
      </c>
    </row>
    <row r="119" spans="2:8" x14ac:dyDescent="0.35">
      <c r="C119" s="7" t="s">
        <v>40</v>
      </c>
      <c r="D119" s="6">
        <v>5.0149313550942323E-4</v>
      </c>
      <c r="E119" s="6">
        <v>-3.1513659397236743E-2</v>
      </c>
      <c r="F119" s="6">
        <v>1.0601324777600196</v>
      </c>
      <c r="G119" s="6">
        <v>3.7868375072801448E-2</v>
      </c>
      <c r="H119" s="6">
        <v>1.4769005161769657E-2</v>
      </c>
    </row>
    <row r="120" spans="2:8" x14ac:dyDescent="0.35">
      <c r="C120" s="7" t="s">
        <v>41</v>
      </c>
      <c r="D120" s="6">
        <v>6.9778577431266258E-3</v>
      </c>
      <c r="E120" s="6">
        <v>0.11775397364469213</v>
      </c>
      <c r="F120" s="6">
        <v>1.0516173056099716</v>
      </c>
      <c r="G120" s="6">
        <v>3.67384973791497E-2</v>
      </c>
      <c r="H120" s="6">
        <v>1.4718206488301988E-2</v>
      </c>
    </row>
    <row r="121" spans="2:8" x14ac:dyDescent="0.35">
      <c r="C121" s="7" t="s">
        <v>42</v>
      </c>
      <c r="D121" s="6">
        <v>2.4145946087552306E-3</v>
      </c>
      <c r="E121" s="6">
        <v>6.9186190898323133E-2</v>
      </c>
      <c r="F121" s="6">
        <v>1.0554263494714242</v>
      </c>
      <c r="G121" s="6">
        <v>3.5631916132789765E-2</v>
      </c>
      <c r="H121" s="6">
        <v>1.4753304568601862E-2</v>
      </c>
    </row>
    <row r="122" spans="2:8" x14ac:dyDescent="0.35">
      <c r="C122" s="7" t="s">
        <v>43</v>
      </c>
      <c r="D122" s="6">
        <v>1.218145387203221E-3</v>
      </c>
      <c r="E122" s="6">
        <v>-4.9125771346524003E-2</v>
      </c>
      <c r="F122" s="6">
        <v>1.0555779478466587</v>
      </c>
      <c r="G122" s="6">
        <v>3.4548631333721623E-2</v>
      </c>
      <c r="H122" s="6">
        <v>1.4762648631677098E-2</v>
      </c>
    </row>
    <row r="123" spans="2:8" x14ac:dyDescent="0.35">
      <c r="C123" s="7" t="s">
        <v>44</v>
      </c>
      <c r="D123" s="6">
        <v>4.978965661213558E-3</v>
      </c>
      <c r="E123" s="6">
        <v>9.9428592982776967E-2</v>
      </c>
      <c r="F123" s="6">
        <v>1.0497505645823382</v>
      </c>
      <c r="G123" s="6">
        <v>3.3488642981945281E-2</v>
      </c>
      <c r="H123" s="6">
        <v>1.4729922665519545E-2</v>
      </c>
    </row>
    <row r="124" spans="2:8" x14ac:dyDescent="0.35">
      <c r="C124" s="7" t="s">
        <v>45</v>
      </c>
      <c r="D124" s="6">
        <v>2.4257111416745716E-2</v>
      </c>
      <c r="E124" s="6">
        <v>0.2207628635375416</v>
      </c>
      <c r="F124" s="6">
        <v>1.0241452167359988</v>
      </c>
      <c r="G124" s="6">
        <v>3.2451951077460711E-2</v>
      </c>
      <c r="H124" s="6">
        <v>1.4556969388529293E-2</v>
      </c>
    </row>
    <row r="125" spans="2:8" x14ac:dyDescent="0.35">
      <c r="C125" s="7" t="s">
        <v>46</v>
      </c>
      <c r="D125" s="6">
        <v>2.0096924007627741E-2</v>
      </c>
      <c r="E125" s="6">
        <v>0.20072822655455913</v>
      </c>
      <c r="F125" s="6">
        <v>1.0274441045471752</v>
      </c>
      <c r="G125" s="6">
        <v>3.1438555620267913E-2</v>
      </c>
      <c r="H125" s="6">
        <v>1.4588029009813706E-2</v>
      </c>
    </row>
    <row r="126" spans="2:8" x14ac:dyDescent="0.35">
      <c r="C126" s="7" t="s">
        <v>47</v>
      </c>
      <c r="D126" s="6">
        <v>1.57642845033858E-3</v>
      </c>
      <c r="E126" s="6">
        <v>5.5894347171589726E-2</v>
      </c>
      <c r="F126" s="6">
        <v>1.0504274569038692</v>
      </c>
      <c r="G126" s="6">
        <v>3.0448456610366929E-2</v>
      </c>
      <c r="H126" s="6">
        <v>1.4757826867954715E-2</v>
      </c>
    </row>
    <row r="127" spans="2:8" x14ac:dyDescent="0.35">
      <c r="C127" s="7" t="s">
        <v>48</v>
      </c>
      <c r="D127" s="6">
        <v>1.0127403014258468E-2</v>
      </c>
      <c r="E127" s="6">
        <v>-0.14207803533171645</v>
      </c>
      <c r="F127" s="6">
        <v>1.0373962065002995</v>
      </c>
      <c r="G127" s="6">
        <v>2.9481654047757735E-2</v>
      </c>
      <c r="H127" s="6">
        <v>1.4673311252696599E-2</v>
      </c>
    </row>
    <row r="128" spans="2:8" x14ac:dyDescent="0.35">
      <c r="C128" s="7" t="s">
        <v>49</v>
      </c>
      <c r="D128" s="6">
        <v>5.7017645881199792E-2</v>
      </c>
      <c r="E128" s="6">
        <v>-0.34276856753185692</v>
      </c>
      <c r="F128" s="6">
        <v>0.96972556889311823</v>
      </c>
      <c r="G128" s="6">
        <v>2.8538147932440316E-2</v>
      </c>
      <c r="H128" s="6">
        <v>1.4193556356554881E-2</v>
      </c>
    </row>
    <row r="129" spans="3:8" x14ac:dyDescent="0.35">
      <c r="C129" s="7" t="s">
        <v>50</v>
      </c>
      <c r="D129" s="6">
        <v>1.5647240374167436E-2</v>
      </c>
      <c r="E129" s="6">
        <v>-0.17699443819250735</v>
      </c>
      <c r="F129" s="6">
        <v>1.0262663367003035</v>
      </c>
      <c r="G129" s="6">
        <v>2.7617938264414693E-2</v>
      </c>
      <c r="H129" s="6">
        <v>1.4608392819096091E-2</v>
      </c>
    </row>
    <row r="130" spans="3:8" x14ac:dyDescent="0.35">
      <c r="C130" s="7" t="s">
        <v>51</v>
      </c>
      <c r="D130" s="6">
        <v>2.5569644109188761E-2</v>
      </c>
      <c r="E130" s="6">
        <v>-0.2271419370167794</v>
      </c>
      <c r="F130" s="6">
        <v>1.0094451277015055</v>
      </c>
      <c r="G130" s="6">
        <v>2.6721025043680853E-2</v>
      </c>
      <c r="H130" s="6">
        <v>1.4494857710649357E-2</v>
      </c>
    </row>
    <row r="131" spans="3:8" x14ac:dyDescent="0.35">
      <c r="C131" s="7" t="s">
        <v>52</v>
      </c>
      <c r="D131" s="6">
        <v>7.2362063365792135E-3</v>
      </c>
      <c r="E131" s="6">
        <v>-0.12002331006737386</v>
      </c>
      <c r="F131" s="6">
        <v>1.0360780808090408</v>
      </c>
      <c r="G131" s="6">
        <v>2.5847408270238809E-2</v>
      </c>
      <c r="H131" s="6">
        <v>1.4691416313503371E-2</v>
      </c>
    </row>
    <row r="132" spans="3:8" x14ac:dyDescent="0.35">
      <c r="C132" s="7" t="s">
        <v>53</v>
      </c>
      <c r="D132" s="6">
        <v>6.4550336063468202E-5</v>
      </c>
      <c r="E132" s="6">
        <v>1.1305004444993615E-2</v>
      </c>
      <c r="F132" s="6">
        <v>1.0465696687315356</v>
      </c>
      <c r="G132" s="6">
        <v>2.4997087944088534E-2</v>
      </c>
      <c r="H132" s="6">
        <v>1.4772056359042138E-2</v>
      </c>
    </row>
    <row r="133" spans="3:8" x14ac:dyDescent="0.35">
      <c r="C133" s="7" t="s">
        <v>54</v>
      </c>
      <c r="D133" s="6">
        <v>1.5676703307851995E-3</v>
      </c>
      <c r="E133" s="6">
        <v>-5.5746247316381919E-2</v>
      </c>
      <c r="F133" s="6">
        <v>1.0431164246223215</v>
      </c>
      <c r="G133" s="6">
        <v>2.4170064065230062E-2</v>
      </c>
      <c r="H133" s="6">
        <v>1.4753918763851159E-2</v>
      </c>
    </row>
    <row r="134" spans="3:8" x14ac:dyDescent="0.35">
      <c r="C134" s="7" t="s">
        <v>55</v>
      </c>
      <c r="D134" s="6">
        <v>1.3367363892248869E-2</v>
      </c>
      <c r="E134" s="6">
        <v>-0.16360562047701721</v>
      </c>
      <c r="F134" s="6">
        <v>1.0214731748444807</v>
      </c>
      <c r="G134" s="6">
        <v>2.336633663366338E-2</v>
      </c>
      <c r="H134" s="6">
        <v>1.4606065887658483E-2</v>
      </c>
    </row>
    <row r="135" spans="3:8" x14ac:dyDescent="0.35">
      <c r="C135" s="7" t="s">
        <v>56</v>
      </c>
      <c r="D135" s="6">
        <v>8.0521904735565458E-4</v>
      </c>
      <c r="E135" s="6">
        <v>3.9941132576522875E-2</v>
      </c>
      <c r="F135" s="6">
        <v>1.0426246071867522</v>
      </c>
      <c r="G135" s="6">
        <v>2.2585905649388477E-2</v>
      </c>
      <c r="H135" s="6">
        <v>1.476240824957014E-2</v>
      </c>
    </row>
    <row r="136" spans="3:8" x14ac:dyDescent="0.35">
      <c r="C136" s="7" t="s">
        <v>57</v>
      </c>
      <c r="D136" s="6">
        <v>1.6722105751885225E-2</v>
      </c>
      <c r="E136" s="6">
        <v>0.18334465463333838</v>
      </c>
      <c r="F136" s="6">
        <v>1.0119382847477463</v>
      </c>
      <c r="G136" s="6">
        <v>2.182877111240537E-2</v>
      </c>
      <c r="H136" s="6">
        <v>1.4549175523547536E-2</v>
      </c>
    </row>
    <row r="137" spans="3:8" x14ac:dyDescent="0.35">
      <c r="C137" s="7" t="s">
        <v>58</v>
      </c>
      <c r="D137" s="6">
        <v>1.387914146311283E-2</v>
      </c>
      <c r="E137" s="6">
        <v>0.16685362393029002</v>
      </c>
      <c r="F137" s="6">
        <v>1.0155517175012416</v>
      </c>
      <c r="G137" s="6">
        <v>2.1094933022714049E-2</v>
      </c>
      <c r="H137" s="6">
        <v>1.4580594709517895E-2</v>
      </c>
    </row>
    <row r="138" spans="3:8" x14ac:dyDescent="0.35">
      <c r="C138" s="7" t="s">
        <v>59</v>
      </c>
      <c r="D138" s="6">
        <v>2.3472226541614515E-3</v>
      </c>
      <c r="E138" s="6">
        <v>6.8246908503146977E-2</v>
      </c>
      <c r="F138" s="6">
        <v>1.0370052104511387</v>
      </c>
      <c r="G138" s="6">
        <v>2.0384391380314518E-2</v>
      </c>
      <c r="H138" s="6">
        <v>1.4739143423596541E-2</v>
      </c>
    </row>
    <row r="139" spans="3:8" x14ac:dyDescent="0.35">
      <c r="C139" s="7" t="s">
        <v>60</v>
      </c>
      <c r="D139" s="6">
        <v>9.7708146911721864E-3</v>
      </c>
      <c r="E139" s="6">
        <v>-0.13977181350412329</v>
      </c>
      <c r="F139" s="6">
        <v>1.0206641894571484</v>
      </c>
      <c r="G139" s="6">
        <v>1.9697146185206765E-2</v>
      </c>
      <c r="H139" s="6">
        <v>1.4627681642365775E-2</v>
      </c>
    </row>
    <row r="140" spans="3:8" x14ac:dyDescent="0.35">
      <c r="C140" s="7" t="s">
        <v>61</v>
      </c>
      <c r="D140" s="6">
        <v>5.1489660491542792E-2</v>
      </c>
      <c r="E140" s="6">
        <v>-0.32819783294802002</v>
      </c>
      <c r="F140" s="6">
        <v>0.93175750773708876</v>
      </c>
      <c r="G140" s="6">
        <v>1.9033197437390806E-2</v>
      </c>
      <c r="H140" s="6">
        <v>1.398081642085181E-2</v>
      </c>
    </row>
    <row r="141" spans="3:8" x14ac:dyDescent="0.35">
      <c r="C141" s="7" t="s">
        <v>62</v>
      </c>
      <c r="D141" s="6">
        <v>5.621053346276236E-3</v>
      </c>
      <c r="E141" s="6">
        <v>-0.10581307049749708</v>
      </c>
      <c r="F141" s="6">
        <v>1.0270705802167717</v>
      </c>
      <c r="G141" s="6">
        <v>1.8392545136866639E-2</v>
      </c>
      <c r="H141" s="6">
        <v>1.468327714605149E-2</v>
      </c>
    </row>
    <row r="142" spans="3:8" x14ac:dyDescent="0.35">
      <c r="C142" s="7" t="s">
        <v>63</v>
      </c>
      <c r="D142" s="6">
        <v>3.0784052521985713E-3</v>
      </c>
      <c r="E142" s="6">
        <v>-7.8202537872202563E-2</v>
      </c>
      <c r="F142" s="6">
        <v>1.0318517020429381</v>
      </c>
      <c r="G142" s="6">
        <v>1.7775189283634252E-2</v>
      </c>
      <c r="H142" s="6">
        <v>1.4722040901651103E-2</v>
      </c>
    </row>
    <row r="143" spans="3:8" x14ac:dyDescent="0.35">
      <c r="C143" s="7" t="s">
        <v>64</v>
      </c>
      <c r="D143" s="6">
        <v>1.4066639139210186E-3</v>
      </c>
      <c r="E143" s="6">
        <v>-5.2815195027364766E-2</v>
      </c>
      <c r="F143" s="6">
        <v>1.0349792585383659</v>
      </c>
      <c r="G143" s="6">
        <v>1.7181129877693657E-2</v>
      </c>
      <c r="H143" s="6">
        <v>1.4748793460387974E-2</v>
      </c>
    </row>
    <row r="144" spans="3:8" x14ac:dyDescent="0.35">
      <c r="C144" s="7" t="s">
        <v>65</v>
      </c>
      <c r="D144" s="6">
        <v>6.7890809719321722E-3</v>
      </c>
      <c r="E144" s="6">
        <v>0.1164089441723235</v>
      </c>
      <c r="F144" s="6">
        <v>1.0209652059129923</v>
      </c>
      <c r="G144" s="6">
        <v>1.6610366919044852E-2</v>
      </c>
      <c r="H144" s="6">
        <v>1.4652853623548141E-2</v>
      </c>
    </row>
    <row r="145" spans="3:8" x14ac:dyDescent="0.35">
      <c r="C145" s="7" t="s">
        <v>66</v>
      </c>
      <c r="D145" s="6">
        <v>8.6351541764961032E-5</v>
      </c>
      <c r="E145" s="6">
        <v>1.3075812718049392E-2</v>
      </c>
      <c r="F145" s="6">
        <v>1.0369506325189857</v>
      </c>
      <c r="G145" s="6">
        <v>1.6062900407687833E-2</v>
      </c>
      <c r="H145" s="6">
        <v>1.477122916476788E-2</v>
      </c>
    </row>
    <row r="146" spans="3:8" x14ac:dyDescent="0.35">
      <c r="C146" s="7" t="s">
        <v>67</v>
      </c>
      <c r="D146" s="6">
        <v>1.3470216609763423E-3</v>
      </c>
      <c r="E146" s="6">
        <v>5.1685940845519349E-2</v>
      </c>
      <c r="F146" s="6">
        <v>1.0330487359282934</v>
      </c>
      <c r="G146" s="6">
        <v>1.5538730343622601E-2</v>
      </c>
      <c r="H146" s="6">
        <v>1.4747338548537605E-2</v>
      </c>
    </row>
    <row r="147" spans="3:8" x14ac:dyDescent="0.35">
      <c r="C147" s="7" t="s">
        <v>68</v>
      </c>
      <c r="D147" s="6">
        <v>3.0328960631359511E-3</v>
      </c>
      <c r="E147" s="6">
        <v>7.7644804518039887E-2</v>
      </c>
      <c r="F147" s="6">
        <v>1.0277935872329109</v>
      </c>
      <c r="G147" s="6">
        <v>1.5037856726849163E-2</v>
      </c>
      <c r="H147" s="6">
        <v>1.4713522195849069E-2</v>
      </c>
    </row>
    <row r="148" spans="3:8" x14ac:dyDescent="0.35">
      <c r="C148" s="7" t="s">
        <v>69</v>
      </c>
      <c r="D148" s="6">
        <v>1.5119773782460056E-2</v>
      </c>
      <c r="E148" s="6">
        <v>0.17483130074030007</v>
      </c>
      <c r="F148" s="6">
        <v>0.99321612040574303</v>
      </c>
      <c r="G148" s="6">
        <v>1.4560279557367507E-2</v>
      </c>
      <c r="H148" s="6">
        <v>1.4467411658927325E-2</v>
      </c>
    </row>
    <row r="149" spans="3:8" x14ac:dyDescent="0.35">
      <c r="C149" s="7" t="s">
        <v>70</v>
      </c>
      <c r="D149" s="6">
        <v>1.2879960097166937E-2</v>
      </c>
      <c r="E149" s="6">
        <v>0.16115844679117555</v>
      </c>
      <c r="F149" s="6">
        <v>0.99780691633374241</v>
      </c>
      <c r="G149" s="6">
        <v>1.4105998835177637E-2</v>
      </c>
      <c r="H149" s="6">
        <v>1.4504150400249499E-2</v>
      </c>
    </row>
    <row r="150" spans="3:8" x14ac:dyDescent="0.35">
      <c r="C150" s="7" t="s">
        <v>71</v>
      </c>
      <c r="D150" s="6">
        <v>2.6906823144627499E-3</v>
      </c>
      <c r="E150" s="6">
        <v>7.3129847060124278E-2</v>
      </c>
      <c r="F150" s="6">
        <v>1.0265642697416868</v>
      </c>
      <c r="G150" s="6">
        <v>1.3675014560279562E-2</v>
      </c>
      <c r="H150" s="6">
        <v>1.4714889901620775E-2</v>
      </c>
    </row>
    <row r="151" spans="3:8" x14ac:dyDescent="0.35">
      <c r="C151" s="7" t="s">
        <v>72</v>
      </c>
      <c r="D151" s="6">
        <v>1.7482174784048392E-3</v>
      </c>
      <c r="E151" s="6">
        <v>-5.8908680220167473E-2</v>
      </c>
      <c r="F151" s="6">
        <v>1.02880774777076</v>
      </c>
      <c r="G151" s="6">
        <v>1.3267326732673272E-2</v>
      </c>
      <c r="H151" s="6">
        <v>1.4734004396828936E-2</v>
      </c>
    </row>
    <row r="152" spans="3:8" x14ac:dyDescent="0.35">
      <c r="C152" s="7" t="s">
        <v>73</v>
      </c>
      <c r="D152" s="6">
        <v>1.3166238600214793E-2</v>
      </c>
      <c r="E152" s="6">
        <v>-0.16312200151854084</v>
      </c>
      <c r="F152" s="6">
        <v>0.99212092011593112</v>
      </c>
      <c r="G152" s="6">
        <v>1.2882935352358772E-2</v>
      </c>
      <c r="H152" s="6">
        <v>1.4471733659035726E-2</v>
      </c>
    </row>
    <row r="153" spans="3:8" x14ac:dyDescent="0.35">
      <c r="C153" s="7" t="s">
        <v>74</v>
      </c>
      <c r="D153" s="6">
        <v>1.4796558215891039E-3</v>
      </c>
      <c r="E153" s="6">
        <v>-5.4188019375547111E-2</v>
      </c>
      <c r="F153" s="6">
        <v>1.0285864456504021</v>
      </c>
      <c r="G153" s="6">
        <v>1.2521840419336053E-2</v>
      </c>
      <c r="H153" s="6">
        <v>1.4737983823278917E-2</v>
      </c>
    </row>
    <row r="154" spans="3:8" x14ac:dyDescent="0.35">
      <c r="C154" s="7" t="s">
        <v>75</v>
      </c>
      <c r="D154" s="6">
        <v>6.8657294551423991E-4</v>
      </c>
      <c r="E154" s="6">
        <v>-3.6889103816376854E-2</v>
      </c>
      <c r="F154" s="6">
        <v>1.0307774452061775</v>
      </c>
      <c r="G154" s="6">
        <v>1.2184041933605129E-2</v>
      </c>
      <c r="H154" s="6">
        <v>1.4756195484063459E-2</v>
      </c>
    </row>
    <row r="155" spans="3:8" x14ac:dyDescent="0.35">
      <c r="C155" s="7" t="s">
        <v>76</v>
      </c>
      <c r="D155" s="6">
        <v>5.7397949209198168E-8</v>
      </c>
      <c r="E155" s="6">
        <v>-3.3709991821189925E-4</v>
      </c>
      <c r="F155" s="6">
        <v>1.0327706013785902</v>
      </c>
      <c r="G155" s="6">
        <v>1.1869539895165992E-2</v>
      </c>
      <c r="H155" s="6">
        <v>1.4772806335863016E-2</v>
      </c>
    </row>
    <row r="156" spans="3:8" x14ac:dyDescent="0.35">
      <c r="C156" s="7" t="s">
        <v>77</v>
      </c>
      <c r="D156" s="6">
        <v>1.3630118705317963E-3</v>
      </c>
      <c r="E156" s="6">
        <v>5.2008137184653969E-2</v>
      </c>
      <c r="F156" s="6">
        <v>1.0276182697892715</v>
      </c>
      <c r="G156" s="6">
        <v>1.1578334304018639E-2</v>
      </c>
      <c r="H156" s="6">
        <v>1.4738081850176089E-2</v>
      </c>
    </row>
    <row r="157" spans="3:8" x14ac:dyDescent="0.35">
      <c r="C157" s="7" t="s">
        <v>78</v>
      </c>
      <c r="D157" s="6">
        <v>1.1655433982075854E-4</v>
      </c>
      <c r="E157" s="6">
        <v>-1.5192154288183836E-2</v>
      </c>
      <c r="F157" s="6">
        <v>1.0317618956534218</v>
      </c>
      <c r="G157" s="6">
        <v>1.131042516016308E-2</v>
      </c>
      <c r="H157" s="6">
        <v>1.4769767105695608E-2</v>
      </c>
    </row>
    <row r="158" spans="3:8" x14ac:dyDescent="0.35">
      <c r="C158" s="7" t="s">
        <v>79</v>
      </c>
      <c r="D158" s="6">
        <v>8.1818285307190845E-5</v>
      </c>
      <c r="E158" s="6">
        <v>-1.2728220895798096E-2</v>
      </c>
      <c r="F158" s="6">
        <v>1.0316266021464546</v>
      </c>
      <c r="G158" s="6">
        <v>1.1065812463599303E-2</v>
      </c>
      <c r="H158" s="6">
        <v>1.4770625573195076E-2</v>
      </c>
    </row>
    <row r="159" spans="3:8" x14ac:dyDescent="0.35">
      <c r="C159" s="7" t="s">
        <v>80</v>
      </c>
      <c r="D159" s="6">
        <v>7.8483667963077965E-3</v>
      </c>
      <c r="E159" s="6">
        <v>0.1255634974073517</v>
      </c>
      <c r="F159" s="6">
        <v>1.0020753692739828</v>
      </c>
      <c r="G159" s="6">
        <v>1.0844496214327317E-2</v>
      </c>
      <c r="H159" s="6">
        <v>1.455916296055308E-2</v>
      </c>
    </row>
    <row r="160" spans="3:8" x14ac:dyDescent="0.35">
      <c r="C160" s="7" t="s">
        <v>81</v>
      </c>
      <c r="D160" s="6">
        <v>1.2568801736013316E-2</v>
      </c>
      <c r="E160" s="6">
        <v>0.15964030603122722</v>
      </c>
      <c r="F160" s="6">
        <v>0.98339055106253748</v>
      </c>
      <c r="G160" s="6">
        <v>1.0646476412347117E-2</v>
      </c>
      <c r="H160" s="6">
        <v>1.4424231882522681E-2</v>
      </c>
    </row>
    <row r="161" spans="3:8" x14ac:dyDescent="0.35">
      <c r="C161" s="7" t="s">
        <v>82</v>
      </c>
      <c r="D161" s="6">
        <v>1.7913392217856608E-2</v>
      </c>
      <c r="E161" s="6">
        <v>0.19162623399102877</v>
      </c>
      <c r="F161" s="6">
        <v>0.96198346464258311</v>
      </c>
      <c r="G161" s="6">
        <v>1.0471753057658708E-2</v>
      </c>
      <c r="H161" s="6">
        <v>1.4267629695554661E-2</v>
      </c>
    </row>
    <row r="162" spans="3:8" x14ac:dyDescent="0.35">
      <c r="C162" s="7" t="s">
        <v>83</v>
      </c>
      <c r="D162" s="6">
        <v>1.787841086345852E-3</v>
      </c>
      <c r="E162" s="6">
        <v>5.9597536326725667E-2</v>
      </c>
      <c r="F162" s="6">
        <v>1.0240235385645879</v>
      </c>
      <c r="G162" s="6">
        <v>1.0320326150262085E-2</v>
      </c>
      <c r="H162" s="6">
        <v>1.4721640993414851E-2</v>
      </c>
    </row>
    <row r="163" spans="3:8" x14ac:dyDescent="0.35">
      <c r="C163" s="7" t="s">
        <v>84</v>
      </c>
      <c r="D163" s="6">
        <v>2.9802479531896041E-4</v>
      </c>
      <c r="E163" s="6">
        <v>-2.4297614640539263E-2</v>
      </c>
      <c r="F163" s="6">
        <v>1.0298153354078559</v>
      </c>
      <c r="G163" s="6">
        <v>1.019219569015725E-2</v>
      </c>
      <c r="H163" s="6">
        <v>1.4764170156389138E-2</v>
      </c>
    </row>
    <row r="164" spans="3:8" x14ac:dyDescent="0.35">
      <c r="C164" s="7" t="s">
        <v>85</v>
      </c>
      <c r="D164" s="6">
        <v>7.0624295399547028E-3</v>
      </c>
      <c r="E164" s="6">
        <v>-0.11908288018184926</v>
      </c>
      <c r="F164" s="6">
        <v>1.0022453683657346</v>
      </c>
      <c r="G164" s="6">
        <v>1.0087361677344206E-2</v>
      </c>
      <c r="H164" s="6">
        <v>1.4565969322715302E-2</v>
      </c>
    </row>
    <row r="165" spans="3:8" x14ac:dyDescent="0.35">
      <c r="C165" s="7" t="s">
        <v>86</v>
      </c>
      <c r="D165" s="6">
        <v>3.9070848218749493E-4</v>
      </c>
      <c r="E165" s="6">
        <v>-2.7823163464040675E-2</v>
      </c>
      <c r="F165" s="6">
        <v>1.029217120930046</v>
      </c>
      <c r="G165" s="6">
        <v>1.0005824111822947E-2</v>
      </c>
      <c r="H165" s="6">
        <v>1.4761270826467244E-2</v>
      </c>
    </row>
    <row r="166" spans="3:8" x14ac:dyDescent="0.35">
      <c r="C166" s="7" t="s">
        <v>87</v>
      </c>
      <c r="D166" s="6">
        <v>4.4509096707446769E-4</v>
      </c>
      <c r="E166" s="6">
        <v>-2.9698139647216456E-2</v>
      </c>
      <c r="F166" s="6">
        <v>1.0289218355630225</v>
      </c>
      <c r="G166" s="6">
        <v>9.9475829935934748E-3</v>
      </c>
      <c r="H166" s="6">
        <v>1.4759587281252482E-2</v>
      </c>
    </row>
    <row r="167" spans="3:8" x14ac:dyDescent="0.35">
      <c r="C167" s="7" t="s">
        <v>88</v>
      </c>
      <c r="D167" s="6">
        <v>7.4561818813345215E-4</v>
      </c>
      <c r="E167" s="6">
        <v>-3.8449936918433618E-2</v>
      </c>
      <c r="F167" s="6">
        <v>1.0276303795977877</v>
      </c>
      <c r="G167" s="6">
        <v>9.9126383226557941E-3</v>
      </c>
      <c r="H167" s="6">
        <v>1.4750581900751569E-2</v>
      </c>
    </row>
    <row r="168" spans="3:8" x14ac:dyDescent="0.35">
      <c r="C168" s="7" t="s">
        <v>89</v>
      </c>
      <c r="D168" s="6">
        <v>5.2415135692216609E-3</v>
      </c>
      <c r="E168" s="6">
        <v>0.10241189682600925</v>
      </c>
      <c r="F168" s="6">
        <v>1.0090046179978196</v>
      </c>
      <c r="G168" s="6">
        <v>9.9009900990099011E-3</v>
      </c>
      <c r="H168" s="6">
        <v>1.4616379736984177E-2</v>
      </c>
    </row>
    <row r="169" spans="3:8" x14ac:dyDescent="0.35">
      <c r="C169" s="7" t="s">
        <v>90</v>
      </c>
      <c r="D169" s="6">
        <v>4.1179115120431615E-3</v>
      </c>
      <c r="E169" s="6">
        <v>9.0669409658646075E-2</v>
      </c>
      <c r="F169" s="6">
        <v>1.013671747400362</v>
      </c>
      <c r="G169" s="6">
        <v>9.9126383226557924E-3</v>
      </c>
      <c r="H169" s="6">
        <v>1.4650058436592103E-2</v>
      </c>
    </row>
    <row r="170" spans="3:8" x14ac:dyDescent="0.35">
      <c r="C170" s="7" t="s">
        <v>91</v>
      </c>
      <c r="D170" s="6">
        <v>1.9040370318516562E-3</v>
      </c>
      <c r="E170" s="6">
        <v>6.1515002101070394E-2</v>
      </c>
      <c r="F170" s="6">
        <v>1.0228887727941298</v>
      </c>
      <c r="G170" s="6">
        <v>9.9475829935934765E-3</v>
      </c>
      <c r="H170" s="6">
        <v>1.4716252390948342E-2</v>
      </c>
    </row>
    <row r="171" spans="3:8" x14ac:dyDescent="0.35">
      <c r="C171" s="7" t="s">
        <v>92</v>
      </c>
      <c r="D171" s="6">
        <v>5.1774373502960882E-3</v>
      </c>
      <c r="E171" s="6">
        <v>0.1017716425335939</v>
      </c>
      <c r="F171" s="6">
        <v>1.0096013466209928</v>
      </c>
      <c r="G171" s="6">
        <v>1.0005824111822943E-2</v>
      </c>
      <c r="H171" s="6">
        <v>1.4619927127869773E-2</v>
      </c>
    </row>
    <row r="172" spans="3:8" x14ac:dyDescent="0.35">
      <c r="C172" s="7" t="s">
        <v>93</v>
      </c>
      <c r="D172" s="6">
        <v>1.2867960040088852E-2</v>
      </c>
      <c r="E172" s="6">
        <v>0.16168762102263204</v>
      </c>
      <c r="F172" s="6">
        <v>0.97898366418151039</v>
      </c>
      <c r="G172" s="6">
        <v>1.0087361677344203E-2</v>
      </c>
      <c r="H172" s="6">
        <v>1.4395941875281433E-2</v>
      </c>
    </row>
    <row r="173" spans="3:8" x14ac:dyDescent="0.35">
      <c r="C173" s="7" t="s">
        <v>94</v>
      </c>
      <c r="D173" s="6">
        <v>1.5374113048979461E-2</v>
      </c>
      <c r="E173" s="6">
        <v>0.17715605366644765</v>
      </c>
      <c r="F173" s="6">
        <v>0.96976223709007803</v>
      </c>
      <c r="G173" s="6">
        <v>1.019219569015725E-2</v>
      </c>
      <c r="H173" s="6">
        <v>1.4327222274141245E-2</v>
      </c>
    </row>
    <row r="174" spans="3:8" x14ac:dyDescent="0.35">
      <c r="C174" s="7" t="s">
        <v>95</v>
      </c>
      <c r="D174" s="6">
        <v>1.4248532404160252E-3</v>
      </c>
      <c r="E174" s="6">
        <v>5.3185805320578435E-2</v>
      </c>
      <c r="F174" s="6">
        <v>1.0254692715069902</v>
      </c>
      <c r="G174" s="6">
        <v>1.0320326150262082E-2</v>
      </c>
      <c r="H174" s="6">
        <v>1.473202945311747E-2</v>
      </c>
    </row>
    <row r="175" spans="3:8" x14ac:dyDescent="0.35">
      <c r="C175" s="7" t="s">
        <v>96</v>
      </c>
      <c r="D175" s="6">
        <v>1.31497215506651E-3</v>
      </c>
      <c r="E175" s="6">
        <v>-5.1087482253959128E-2</v>
      </c>
      <c r="F175" s="6">
        <v>1.0261406896387102</v>
      </c>
      <c r="G175" s="6">
        <v>1.0471753057658705E-2</v>
      </c>
      <c r="H175" s="6">
        <v>1.473572404920581E-2</v>
      </c>
    </row>
    <row r="176" spans="3:8" x14ac:dyDescent="0.35">
      <c r="C176" s="7" t="s">
        <v>97</v>
      </c>
      <c r="D176" s="6">
        <v>1.8571243827992651E-2</v>
      </c>
      <c r="E176" s="6">
        <v>-0.19518064659578774</v>
      </c>
      <c r="F176" s="6">
        <v>0.96082315564037546</v>
      </c>
      <c r="G176" s="6">
        <v>1.0646476412347115E-2</v>
      </c>
      <c r="H176" s="6">
        <v>1.4257763624478345E-2</v>
      </c>
    </row>
    <row r="177" spans="3:8" x14ac:dyDescent="0.35">
      <c r="C177" s="7" t="s">
        <v>98</v>
      </c>
      <c r="D177" s="6">
        <v>6.2363556492713015E-3</v>
      </c>
      <c r="E177" s="6">
        <v>-0.11175982050466274</v>
      </c>
      <c r="F177" s="6">
        <v>1.0081250025053565</v>
      </c>
      <c r="G177" s="6">
        <v>1.0844496214327311E-2</v>
      </c>
      <c r="H177" s="6">
        <v>1.4603044421529134E-2</v>
      </c>
    </row>
    <row r="178" spans="3:8" x14ac:dyDescent="0.35">
      <c r="C178" s="7" t="s">
        <v>99</v>
      </c>
      <c r="D178" s="6">
        <v>5.8500382381008768E-3</v>
      </c>
      <c r="E178" s="6">
        <v>-0.10819207550647778</v>
      </c>
      <c r="F178" s="6">
        <v>1.0102484702395549</v>
      </c>
      <c r="G178" s="6">
        <v>1.1065812463599297E-2</v>
      </c>
      <c r="H178" s="6">
        <v>1.4616780446107567E-2</v>
      </c>
    </row>
    <row r="179" spans="3:8" x14ac:dyDescent="0.35">
      <c r="C179" s="7" t="s">
        <v>100</v>
      </c>
      <c r="D179" s="6">
        <v>1.7723848691080263E-2</v>
      </c>
      <c r="E179" s="6">
        <v>-0.19032447308797476</v>
      </c>
      <c r="F179" s="6">
        <v>0.968584599799865</v>
      </c>
      <c r="G179" s="6">
        <v>1.1310425160163074E-2</v>
      </c>
      <c r="H179" s="6">
        <v>1.431043003497097E-2</v>
      </c>
    </row>
    <row r="180" spans="3:8" x14ac:dyDescent="0.35">
      <c r="C180" s="7" t="s">
        <v>101</v>
      </c>
      <c r="D180" s="6">
        <v>2.4181197535432477E-5</v>
      </c>
      <c r="E180" s="6">
        <v>-6.9192400308471687E-3</v>
      </c>
      <c r="F180" s="6">
        <v>1.032380416778794</v>
      </c>
      <c r="G180" s="6">
        <v>1.1578334304018632E-2</v>
      </c>
      <c r="H180" s="6">
        <v>1.477219168941209E-2</v>
      </c>
    </row>
    <row r="181" spans="3:8" x14ac:dyDescent="0.35">
      <c r="C181" s="7" t="s">
        <v>102</v>
      </c>
      <c r="D181" s="6">
        <v>1.1870044039335665E-3</v>
      </c>
      <c r="E181" s="6">
        <v>-4.8525557044571711E-2</v>
      </c>
      <c r="F181" s="6">
        <v>1.0286514595174385</v>
      </c>
      <c r="G181" s="6">
        <v>1.1869539895165983E-2</v>
      </c>
      <c r="H181" s="6">
        <v>1.4743316688498232E-2</v>
      </c>
    </row>
    <row r="182" spans="3:8" x14ac:dyDescent="0.35">
      <c r="C182" s="7" t="s">
        <v>103</v>
      </c>
      <c r="D182" s="6">
        <v>4.4890132071108776E-4</v>
      </c>
      <c r="E182" s="6">
        <v>-2.9822606244478037E-2</v>
      </c>
      <c r="F182" s="6">
        <v>1.0315810175014575</v>
      </c>
      <c r="G182" s="6">
        <v>1.2184041933605122E-2</v>
      </c>
      <c r="H182" s="6">
        <v>1.4761946172455541E-2</v>
      </c>
    </row>
    <row r="183" spans="3:8" x14ac:dyDescent="0.35">
      <c r="C183" s="7" t="s">
        <v>104</v>
      </c>
      <c r="D183" s="6">
        <v>2.4270306368214668E-3</v>
      </c>
      <c r="E183" s="6">
        <v>6.9452729286210116E-2</v>
      </c>
      <c r="F183" s="6">
        <v>1.0254765694918697</v>
      </c>
      <c r="G183" s="6">
        <v>1.2521840419336046E-2</v>
      </c>
      <c r="H183" s="6">
        <v>1.4715687204060189E-2</v>
      </c>
    </row>
    <row r="184" spans="3:8" x14ac:dyDescent="0.35">
      <c r="C184" s="7" t="s">
        <v>105</v>
      </c>
      <c r="D184" s="6">
        <v>1.6909068155071566E-2</v>
      </c>
      <c r="E184" s="6">
        <v>0.18540846948240758</v>
      </c>
      <c r="F184" s="6">
        <v>0.98042054915024601</v>
      </c>
      <c r="G184" s="6">
        <v>1.2882935352358764E-2</v>
      </c>
      <c r="H184" s="6">
        <v>1.4386145885286042E-2</v>
      </c>
    </row>
    <row r="185" spans="3:8" x14ac:dyDescent="0.35">
      <c r="C185" s="7" t="s">
        <v>106</v>
      </c>
      <c r="D185" s="6">
        <v>1.1248460261633153E-2</v>
      </c>
      <c r="E185" s="6">
        <v>0.15050754709775321</v>
      </c>
      <c r="F185" s="6">
        <v>0.99957072349725051</v>
      </c>
      <c r="G185" s="6">
        <v>1.3267326732673262E-2</v>
      </c>
      <c r="H185" s="6">
        <v>1.4523137388773736E-2</v>
      </c>
    </row>
    <row r="186" spans="3:8" x14ac:dyDescent="0.35">
      <c r="C186" s="7" t="s">
        <v>107</v>
      </c>
      <c r="D186" s="6">
        <v>2.7325030167324341E-4</v>
      </c>
      <c r="E186" s="6">
        <v>2.326361693394088E-2</v>
      </c>
      <c r="F186" s="6">
        <v>1.0338375562113866</v>
      </c>
      <c r="G186" s="6">
        <v>1.3675014560279553E-2</v>
      </c>
      <c r="H186" s="6">
        <v>1.4766925955386444E-2</v>
      </c>
    </row>
    <row r="187" spans="3:8" x14ac:dyDescent="0.35">
      <c r="C187" s="7" t="s">
        <v>108</v>
      </c>
      <c r="D187" s="6">
        <v>5.6305726502756601E-3</v>
      </c>
      <c r="E187" s="6">
        <v>-0.10600344202416824</v>
      </c>
      <c r="F187" s="6">
        <v>1.0187204644567287</v>
      </c>
      <c r="G187" s="6">
        <v>1.410599883517763E-2</v>
      </c>
      <c r="H187" s="6">
        <v>1.4655362150166626E-2</v>
      </c>
    </row>
    <row r="188" spans="3:8" x14ac:dyDescent="0.35">
      <c r="C188" s="7" t="s">
        <v>109</v>
      </c>
      <c r="D188" s="6">
        <v>2.7871016997883274E-2</v>
      </c>
      <c r="E188" s="6">
        <v>-0.23950993223071379</v>
      </c>
      <c r="F188" s="6">
        <v>0.95816752793949533</v>
      </c>
      <c r="G188" s="6">
        <v>1.4560279557367497E-2</v>
      </c>
      <c r="H188" s="6">
        <v>1.4209856219128009E-2</v>
      </c>
    </row>
    <row r="189" spans="3:8" x14ac:dyDescent="0.35">
      <c r="C189" s="7" t="s">
        <v>110</v>
      </c>
      <c r="D189" s="6">
        <v>8.6521975473344871E-3</v>
      </c>
      <c r="E189" s="6">
        <v>-0.13163580635772007</v>
      </c>
      <c r="F189" s="6">
        <v>1.0125049460479958</v>
      </c>
      <c r="G189" s="6">
        <v>1.5037856726849149E-2</v>
      </c>
      <c r="H189" s="6">
        <v>1.4603678844004077E-2</v>
      </c>
    </row>
    <row r="190" spans="3:8" x14ac:dyDescent="0.35">
      <c r="C190" s="7" t="s">
        <v>111</v>
      </c>
      <c r="D190" s="6">
        <v>4.1252576716583255E-3</v>
      </c>
      <c r="E190" s="6">
        <v>-9.0611963333165652E-2</v>
      </c>
      <c r="F190" s="6">
        <v>1.0257023612905976</v>
      </c>
      <c r="G190" s="6">
        <v>1.5538730343622595E-2</v>
      </c>
      <c r="H190" s="6">
        <v>1.4694808223441821E-2</v>
      </c>
    </row>
    <row r="191" spans="3:8" x14ac:dyDescent="0.35">
      <c r="C191" s="7" t="s">
        <v>112</v>
      </c>
      <c r="D191" s="6">
        <v>9.8103703072499864E-3</v>
      </c>
      <c r="E191" s="6">
        <v>-0.14021854895609581</v>
      </c>
      <c r="F191" s="6">
        <v>1.012142316860259</v>
      </c>
      <c r="G191" s="6">
        <v>1.6062900407687829E-2</v>
      </c>
      <c r="H191" s="6">
        <v>1.4593463858617865E-2</v>
      </c>
    </row>
    <row r="192" spans="3:8" x14ac:dyDescent="0.35">
      <c r="C192" s="7" t="s">
        <v>113</v>
      </c>
      <c r="D192" s="6">
        <v>8.5624552479409219E-5</v>
      </c>
      <c r="E192" s="6">
        <v>-1.3020625106233613E-2</v>
      </c>
      <c r="F192" s="6">
        <v>1.0375371500500699</v>
      </c>
      <c r="G192" s="6">
        <v>1.6610366919044845E-2</v>
      </c>
      <c r="H192" s="6">
        <v>1.4771294888600588E-2</v>
      </c>
    </row>
    <row r="193" spans="3:8" x14ac:dyDescent="0.35">
      <c r="C193" s="7" t="s">
        <v>114</v>
      </c>
      <c r="D193" s="6">
        <v>1.1237831974373168E-4</v>
      </c>
      <c r="E193" s="6">
        <v>-1.4916945659601145E-2</v>
      </c>
      <c r="F193" s="6">
        <v>1.0380826751065833</v>
      </c>
      <c r="G193" s="6">
        <v>1.7181129877693643E-2</v>
      </c>
      <c r="H193" s="6">
        <v>1.4770889260393898E-2</v>
      </c>
    </row>
    <row r="194" spans="3:8" x14ac:dyDescent="0.35">
      <c r="C194" s="7" t="s">
        <v>115</v>
      </c>
      <c r="D194" s="6">
        <v>2.8313764727205376E-4</v>
      </c>
      <c r="E194" s="6">
        <v>-2.3679792549552516E-2</v>
      </c>
      <c r="F194" s="6">
        <v>1.0383236730592436</v>
      </c>
      <c r="G194" s="6">
        <v>1.7775189283634245E-2</v>
      </c>
      <c r="H194" s="6">
        <v>1.476813845810227E-2</v>
      </c>
    </row>
    <row r="195" spans="3:8" x14ac:dyDescent="0.35">
      <c r="C195" s="7" t="s">
        <v>116</v>
      </c>
      <c r="D195" s="6">
        <v>9.2233447033502718E-3</v>
      </c>
      <c r="E195" s="6">
        <v>0.1358078485904613</v>
      </c>
      <c r="F195" s="6">
        <v>1.0190595081968132</v>
      </c>
      <c r="G195" s="6">
        <v>1.8392545136866625E-2</v>
      </c>
      <c r="H195" s="6">
        <v>1.4625900824596786E-2</v>
      </c>
    </row>
    <row r="196" spans="3:8" x14ac:dyDescent="0.35">
      <c r="C196" s="7" t="s">
        <v>117</v>
      </c>
      <c r="D196" s="6">
        <v>4.243325283346553E-2</v>
      </c>
      <c r="E196" s="6">
        <v>0.29646672745420988</v>
      </c>
      <c r="F196" s="6">
        <v>0.95041765067379769</v>
      </c>
      <c r="G196" s="6">
        <v>1.9033197437390799E-2</v>
      </c>
      <c r="H196" s="6">
        <v>1.4120118105458799E-2</v>
      </c>
    </row>
    <row r="197" spans="3:8" x14ac:dyDescent="0.35">
      <c r="C197" s="7" t="s">
        <v>118</v>
      </c>
      <c r="D197" s="6">
        <v>2.5707567348153257E-2</v>
      </c>
      <c r="E197" s="6">
        <v>0.22857428915241759</v>
      </c>
      <c r="F197" s="6">
        <v>0.98789816234317418</v>
      </c>
      <c r="G197" s="6">
        <v>1.9697146185206751E-2</v>
      </c>
      <c r="H197" s="6">
        <v>1.4390972714360541E-2</v>
      </c>
    </row>
    <row r="198" spans="3:8" x14ac:dyDescent="0.35">
      <c r="C198" s="7" t="s">
        <v>119</v>
      </c>
      <c r="D198" s="6">
        <v>4.2604838454892002E-3</v>
      </c>
      <c r="E198" s="6">
        <v>9.2032230543452984E-2</v>
      </c>
      <c r="F198" s="6">
        <v>1.0331475474356675</v>
      </c>
      <c r="G198" s="6">
        <v>2.0384391380314497E-2</v>
      </c>
      <c r="H198" s="6">
        <v>1.4711703047662179E-2</v>
      </c>
    </row>
    <row r="199" spans="3:8" x14ac:dyDescent="0.35">
      <c r="C199" s="7" t="s">
        <v>120</v>
      </c>
      <c r="D199" s="6">
        <v>2.6530714102637899E-3</v>
      </c>
      <c r="E199" s="6">
        <v>-7.2564743409310503E-2</v>
      </c>
      <c r="F199" s="6">
        <v>1.0373245072549937</v>
      </c>
      <c r="G199" s="6">
        <v>2.1094933022714032E-2</v>
      </c>
      <c r="H199" s="6">
        <v>1.4736065218770196E-2</v>
      </c>
    </row>
    <row r="200" spans="3:8" x14ac:dyDescent="0.35">
      <c r="C200" s="7" t="s">
        <v>121</v>
      </c>
      <c r="D200" s="6">
        <v>3.5496870466623746E-2</v>
      </c>
      <c r="E200" s="6">
        <v>-0.26946226038033083</v>
      </c>
      <c r="F200" s="6">
        <v>0.97731247862553772</v>
      </c>
      <c r="G200" s="6">
        <v>2.1828771112405353E-2</v>
      </c>
      <c r="H200" s="6">
        <v>1.4298092154010717E-2</v>
      </c>
    </row>
    <row r="201" spans="3:8" x14ac:dyDescent="0.35">
      <c r="C201" s="7" t="s">
        <v>122</v>
      </c>
      <c r="D201" s="6">
        <v>3.5093541460310511E-3</v>
      </c>
      <c r="E201" s="6">
        <v>-8.3481699293105574E-2</v>
      </c>
      <c r="F201" s="6">
        <v>1.0376972499108326</v>
      </c>
      <c r="G201" s="6">
        <v>2.258590564938847E-2</v>
      </c>
      <c r="H201" s="6">
        <v>1.4727483980917154E-2</v>
      </c>
    </row>
    <row r="202" spans="3:8" x14ac:dyDescent="0.35">
      <c r="C202" s="7" t="s">
        <v>123</v>
      </c>
      <c r="D202" s="6">
        <v>2.6504218032076588E-3</v>
      </c>
      <c r="E202" s="6">
        <v>-7.2519440694517281E-2</v>
      </c>
      <c r="F202" s="6">
        <v>1.0402566692629183</v>
      </c>
      <c r="G202" s="6">
        <v>2.3366336633663356E-2</v>
      </c>
      <c r="H202" s="6">
        <v>1.4739746920403893E-2</v>
      </c>
    </row>
    <row r="203" spans="3:8" x14ac:dyDescent="0.35">
      <c r="C203" s="7" t="s">
        <v>124</v>
      </c>
      <c r="D203" s="6">
        <v>7.506302625894668E-3</v>
      </c>
      <c r="E203" s="6">
        <v>-0.12228044429245528</v>
      </c>
      <c r="F203" s="6">
        <v>1.0330229292626161</v>
      </c>
      <c r="G203" s="6">
        <v>2.4170064065230042E-2</v>
      </c>
      <c r="H203" s="6">
        <v>1.4682363659626064E-2</v>
      </c>
    </row>
    <row r="204" spans="3:8" x14ac:dyDescent="0.35">
      <c r="C204" s="7" t="s">
        <v>125</v>
      </c>
      <c r="D204" s="6">
        <v>7.2692373808428161E-4</v>
      </c>
      <c r="E204" s="6">
        <v>3.7947160199744263E-2</v>
      </c>
      <c r="F204" s="6">
        <v>1.045477421244988</v>
      </c>
      <c r="G204" s="6">
        <v>2.4997087944088524E-2</v>
      </c>
      <c r="H204" s="6">
        <v>1.4764345953396769E-2</v>
      </c>
    </row>
    <row r="205" spans="3:8" x14ac:dyDescent="0.35">
      <c r="C205" s="7" t="s">
        <v>126</v>
      </c>
      <c r="D205" s="6">
        <v>5.166480816600112E-5</v>
      </c>
      <c r="E205" s="6">
        <v>1.0113847269792552E-2</v>
      </c>
      <c r="F205" s="6">
        <v>1.0475073508057116</v>
      </c>
      <c r="G205" s="6">
        <v>2.5847408270238788E-2</v>
      </c>
      <c r="H205" s="6">
        <v>1.4772226646149333E-2</v>
      </c>
    </row>
    <row r="206" spans="3:8" x14ac:dyDescent="0.35">
      <c r="C206" s="7" t="s">
        <v>127</v>
      </c>
      <c r="D206" s="6">
        <v>1.4660469745084249E-4</v>
      </c>
      <c r="E206" s="6">
        <v>1.7037576063785004E-2</v>
      </c>
      <c r="F206" s="6">
        <v>1.0483038738689294</v>
      </c>
      <c r="G206" s="6">
        <v>2.6721025043680839E-2</v>
      </c>
      <c r="H206" s="6">
        <v>1.4771214122869447E-2</v>
      </c>
    </row>
    <row r="207" spans="3:8" x14ac:dyDescent="0.35">
      <c r="C207" s="7" t="s">
        <v>128</v>
      </c>
      <c r="D207" s="6">
        <v>2.5644051504725346E-2</v>
      </c>
      <c r="E207" s="6">
        <v>0.22740557793280983</v>
      </c>
      <c r="F207" s="6">
        <v>1.0115605441287641</v>
      </c>
      <c r="G207" s="6">
        <v>2.7617938264414669E-2</v>
      </c>
      <c r="H207" s="6">
        <v>1.4503350326549506E-2</v>
      </c>
    </row>
    <row r="208" spans="3:8" x14ac:dyDescent="0.35">
      <c r="C208" s="7" t="s">
        <v>129</v>
      </c>
      <c r="D208" s="6">
        <v>6.3340412565044357E-2</v>
      </c>
      <c r="E208" s="6">
        <v>0.3620943420217515</v>
      </c>
      <c r="F208" s="6">
        <v>0.96096829855980204</v>
      </c>
      <c r="G208" s="6">
        <v>2.8538147932440295E-2</v>
      </c>
      <c r="H208" s="6">
        <v>1.4129322356171967E-2</v>
      </c>
    </row>
    <row r="209" spans="3:8" x14ac:dyDescent="0.35">
      <c r="C209" s="7" t="s">
        <v>130</v>
      </c>
      <c r="D209" s="6">
        <v>5.0323155116155635E-2</v>
      </c>
      <c r="E209" s="6">
        <v>0.32105984216830602</v>
      </c>
      <c r="F209" s="6">
        <v>0.98230875570380316</v>
      </c>
      <c r="G209" s="6">
        <v>2.948165404775771E-2</v>
      </c>
      <c r="H209" s="6">
        <v>1.4278408727950644E-2</v>
      </c>
    </row>
    <row r="210" spans="3:8" x14ac:dyDescent="0.35">
      <c r="C210" s="7" t="s">
        <v>131</v>
      </c>
      <c r="D210" s="6">
        <v>6.5207836063154844E-3</v>
      </c>
      <c r="E210" s="6">
        <v>0.11386050727174228</v>
      </c>
      <c r="F210" s="6">
        <v>1.0437493270085874</v>
      </c>
      <c r="G210" s="6">
        <v>3.0448456610366926E-2</v>
      </c>
      <c r="H210" s="6">
        <v>1.4710840364846446E-2</v>
      </c>
    </row>
    <row r="211" spans="3:8" x14ac:dyDescent="0.35">
      <c r="C211" s="7" t="s">
        <v>132</v>
      </c>
      <c r="D211" s="6">
        <v>7.3351057401879203E-3</v>
      </c>
      <c r="E211" s="6">
        <v>-0.12078339474906945</v>
      </c>
      <c r="F211" s="6">
        <v>1.0440388147021855</v>
      </c>
      <c r="G211" s="6">
        <v>3.14385556202679E-2</v>
      </c>
      <c r="H211" s="6">
        <v>1.4705366013878377E-2</v>
      </c>
    </row>
    <row r="212" spans="3:8" x14ac:dyDescent="0.35">
      <c r="C212" s="7" t="s">
        <v>133</v>
      </c>
      <c r="D212" s="6">
        <v>5.1979665745008168E-2</v>
      </c>
      <c r="E212" s="6">
        <v>-0.32593755155146753</v>
      </c>
      <c r="F212" s="6">
        <v>0.98973019378146232</v>
      </c>
      <c r="G212" s="6">
        <v>3.2451951077460676E-2</v>
      </c>
      <c r="H212" s="6">
        <v>1.4310295704699331E-2</v>
      </c>
    </row>
    <row r="213" spans="3:8" x14ac:dyDescent="0.35">
      <c r="C213" s="7" t="s">
        <v>134</v>
      </c>
      <c r="D213" s="6">
        <v>1.2567394408642728E-2</v>
      </c>
      <c r="E213" s="6">
        <v>-0.15831790780277871</v>
      </c>
      <c r="F213" s="6">
        <v>1.0404551203786299</v>
      </c>
      <c r="G213" s="6">
        <v>3.3488642981945253E-2</v>
      </c>
      <c r="H213" s="6">
        <v>1.4664561600501475E-2</v>
      </c>
    </row>
    <row r="214" spans="3:8" x14ac:dyDescent="0.35">
      <c r="C214" s="7" t="s">
        <v>135</v>
      </c>
      <c r="D214" s="6">
        <v>8.7239711627443983E-3</v>
      </c>
      <c r="E214" s="6">
        <v>-0.13174667009649701</v>
      </c>
      <c r="F214" s="6">
        <v>1.0466450952595776</v>
      </c>
      <c r="G214" s="6">
        <v>3.4548631333721609E-2</v>
      </c>
      <c r="H214" s="6">
        <v>1.4700051291179201E-2</v>
      </c>
    </row>
    <row r="215" spans="3:8" x14ac:dyDescent="0.35">
      <c r="C215" s="7" t="s">
        <v>136</v>
      </c>
      <c r="D215" s="6">
        <v>2.5176902023797725E-2</v>
      </c>
      <c r="E215" s="6">
        <v>-0.22481306622574454</v>
      </c>
      <c r="F215" s="6">
        <v>1.0292847688198912</v>
      </c>
      <c r="G215" s="6">
        <v>3.5631916132789751E-2</v>
      </c>
      <c r="H215" s="6">
        <v>1.4569448578820286E-2</v>
      </c>
    </row>
    <row r="216" spans="3:8" x14ac:dyDescent="0.35">
      <c r="C216" s="7" t="s">
        <v>137</v>
      </c>
      <c r="D216" s="6">
        <v>3.1661479907214428E-4</v>
      </c>
      <c r="E216" s="6">
        <v>2.5038739604393477E-2</v>
      </c>
      <c r="F216" s="6">
        <v>1.0590789938445186</v>
      </c>
      <c r="G216" s="6">
        <v>3.6738497379149679E-2</v>
      </c>
      <c r="H216" s="6">
        <v>1.4770330272128524E-2</v>
      </c>
    </row>
    <row r="217" spans="3:8" x14ac:dyDescent="0.35">
      <c r="C217" s="7" t="s">
        <v>138</v>
      </c>
      <c r="D217" s="6">
        <v>3.6876522649981756E-4</v>
      </c>
      <c r="E217" s="6">
        <v>-2.7022562158100873E-2</v>
      </c>
      <c r="F217" s="6">
        <v>1.0602769657035891</v>
      </c>
      <c r="G217" s="6">
        <v>3.78683750728014E-2</v>
      </c>
      <c r="H217" s="6">
        <v>1.4770011578667586E-2</v>
      </c>
    </row>
    <row r="218" spans="3:8" x14ac:dyDescent="0.35">
      <c r="C218" s="7" t="s">
        <v>139</v>
      </c>
      <c r="D218" s="6">
        <v>9.8467372904010193E-5</v>
      </c>
      <c r="E218" s="6">
        <v>-1.3962630717543337E-2</v>
      </c>
      <c r="F218" s="6">
        <v>1.06184722553745</v>
      </c>
      <c r="G218" s="6">
        <v>3.9021549213744899E-2</v>
      </c>
      <c r="H218" s="6">
        <v>1.4772084060633628E-2</v>
      </c>
    </row>
  </sheetData>
  <mergeCells count="17">
    <mergeCell ref="H5:I5"/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</mergeCells>
  <hyperlinks>
    <hyperlink ref="B4" location="'LinReg_Intervals'!$B$10:$B$10" display="Intervals: Training" xr:uid="{D2B8F269-3EF3-4F9F-9D1C-C07CF489910C}"/>
    <hyperlink ref="D4" location="'LinReg_Intervals'!$I$10:$I$10" display="Intervals: Validation" xr:uid="{A2204137-FB8A-4A84-93D4-9AB423156A2E}"/>
    <hyperlink ref="F4" location="'LinReg_Output'!$B$10:$B$10" display="Inputs" xr:uid="{0967BC14-5963-4F48-BE19-DBA990A7A456}"/>
    <hyperlink ref="H4" location="'LinReg_Output'!$B$50:$B$50" display="Regression Summary" xr:uid="{F0E7D752-9EF8-47D4-A8C7-FD747CD241C8}"/>
    <hyperlink ref="J4" location="'LinReg_Output'!$B$59:$B$59" display="Predictor Screening" xr:uid="{CEE63B41-7930-4675-B2FD-6287398ED052}"/>
    <hyperlink ref="B5" location="'LinReg_Output'!$B$68:$B$68" display="Coefficients" xr:uid="{E627148B-A53A-40C2-8326-2FDAEB4C2C5C}"/>
    <hyperlink ref="D5" location="'LinReg_Output'!$B$74:$B$74" display="Variance-Covariance Matrix of Coefficients" xr:uid="{8F96E036-D8FA-4D0A-B5ED-8C188A97FBFC}"/>
    <hyperlink ref="F5" location="'LinReg_ResidInfluence'!$B$10:$B$10" display="Residuals" xr:uid="{B40F9908-312A-4983-B3C4-D7A2070EAEB6}"/>
    <hyperlink ref="H5" location="'LinReg_ResidInfluence'!$B$115:$B$115" display="Influence Diagnostics" xr:uid="{7FC9428F-857D-49F7-87A0-F2171C72BC0D}"/>
    <hyperlink ref="J5" location="'LinReg_Stored'!$B$10:$B$10" display="PMML Model" xr:uid="{550D9AE6-237D-40FC-91D9-C4004BC6BAC2}"/>
    <hyperlink ref="B6" location="'LinReg_TrainingScore'!$B$10:$B$10" display="Training: Prediction Summary" xr:uid="{0C1559EA-937F-4800-ABE9-6D41EE780FDB}"/>
    <hyperlink ref="D6" location="'LinReg_TrainingScore'!$B$19:$B$19" display="Training: Prediction Details" xr:uid="{C049CBFC-2B5F-4B65-828B-AA5F2DD9BA6F}"/>
    <hyperlink ref="F6" location="'LinReg_ValidationScore'!$B$10:$B$10" display="Validation: Prediction Summary" xr:uid="{DB782661-7055-4B60-9414-DC263ABA5F5E}"/>
    <hyperlink ref="H6" location="'LinReg_ValidationScore'!$B$19:$B$19" display="Validation: Prediction Details" xr:uid="{33B1BCFD-1997-49A4-9201-38C01EDCBFB9}"/>
  </hyperlinks>
  <pageMargins left="0.7" right="0.7" top="0.75" bottom="0.75" header="0.3" footer="0.3"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AB6E-56EE-4EDE-84C4-EE39DB0F25BB}">
  <dimension ref="B1:Q113"/>
  <sheetViews>
    <sheetView showGridLines="0" workbookViewId="0"/>
  </sheetViews>
  <sheetFormatPr defaultRowHeight="14.5" x14ac:dyDescent="0.35"/>
  <cols>
    <col min="3" max="3" width="10.90625" customWidth="1"/>
    <col min="4" max="4" width="22.1796875" customWidth="1"/>
    <col min="5" max="5" width="22.26953125" customWidth="1"/>
    <col min="6" max="6" width="21.36328125" customWidth="1"/>
    <col min="7" max="7" width="21.453125" customWidth="1"/>
    <col min="10" max="10" width="10.90625" customWidth="1"/>
    <col min="11" max="11" width="22.1796875" customWidth="1"/>
    <col min="12" max="12" width="22.26953125" customWidth="1"/>
    <col min="13" max="13" width="21.36328125" customWidth="1"/>
    <col min="14" max="14" width="21.453125" customWidth="1"/>
  </cols>
  <sheetData>
    <row r="1" spans="2:17" ht="18.5" x14ac:dyDescent="0.45">
      <c r="B1" s="4" t="s">
        <v>234</v>
      </c>
      <c r="N1" t="s">
        <v>184</v>
      </c>
    </row>
    <row r="3" spans="2:17" ht="15.5" x14ac:dyDescent="0.35">
      <c r="B3" s="16" t="s">
        <v>6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7</v>
      </c>
      <c r="O3" s="17"/>
      <c r="P3" s="17"/>
      <c r="Q3" s="18"/>
    </row>
    <row r="4" spans="2:17" x14ac:dyDescent="0.35">
      <c r="B4" s="28" t="s">
        <v>211</v>
      </c>
      <c r="C4" s="24"/>
      <c r="D4" s="28" t="s">
        <v>212</v>
      </c>
      <c r="E4" s="24"/>
      <c r="F4" s="28" t="s">
        <v>12</v>
      </c>
      <c r="G4" s="24"/>
      <c r="H4" s="28" t="s">
        <v>213</v>
      </c>
      <c r="I4" s="24"/>
      <c r="J4" s="28" t="s">
        <v>214</v>
      </c>
      <c r="K4" s="24"/>
      <c r="N4" s="10" t="s">
        <v>8</v>
      </c>
      <c r="O4" s="10" t="s">
        <v>9</v>
      </c>
      <c r="P4" s="10" t="s">
        <v>10</v>
      </c>
      <c r="Q4" s="10" t="s">
        <v>11</v>
      </c>
    </row>
    <row r="5" spans="2:17" x14ac:dyDescent="0.35">
      <c r="B5" s="28" t="s">
        <v>215</v>
      </c>
      <c r="C5" s="24"/>
      <c r="D5" s="28" t="s">
        <v>216</v>
      </c>
      <c r="E5" s="24"/>
      <c r="F5" s="28" t="s">
        <v>217</v>
      </c>
      <c r="G5" s="24"/>
      <c r="H5" s="28" t="s">
        <v>218</v>
      </c>
      <c r="I5" s="24"/>
      <c r="J5" s="28" t="s">
        <v>185</v>
      </c>
      <c r="K5" s="24"/>
      <c r="N5" s="8">
        <v>5</v>
      </c>
      <c r="O5" s="8">
        <v>2</v>
      </c>
      <c r="P5" s="8">
        <v>10</v>
      </c>
      <c r="Q5" s="8">
        <v>17</v>
      </c>
    </row>
    <row r="6" spans="2:17" x14ac:dyDescent="0.35">
      <c r="B6" s="28" t="s">
        <v>219</v>
      </c>
      <c r="C6" s="24"/>
      <c r="D6" s="28" t="s">
        <v>220</v>
      </c>
      <c r="E6" s="24"/>
      <c r="F6" s="28" t="s">
        <v>221</v>
      </c>
      <c r="G6" s="24"/>
      <c r="H6" s="28" t="s">
        <v>222</v>
      </c>
      <c r="I6" s="24"/>
      <c r="J6" s="22"/>
      <c r="K6" s="24"/>
    </row>
    <row r="10" spans="2:17" ht="18.5" x14ac:dyDescent="0.45">
      <c r="B10" s="5" t="s">
        <v>211</v>
      </c>
      <c r="I10" s="5" t="s">
        <v>212</v>
      </c>
    </row>
    <row r="12" spans="2:17" x14ac:dyDescent="0.35">
      <c r="C12" s="7" t="s">
        <v>38</v>
      </c>
      <c r="D12" s="3" t="s">
        <v>235</v>
      </c>
      <c r="E12" s="3" t="s">
        <v>236</v>
      </c>
      <c r="F12" s="3" t="s">
        <v>237</v>
      </c>
      <c r="G12" s="3" t="s">
        <v>238</v>
      </c>
      <c r="J12" s="7" t="s">
        <v>38</v>
      </c>
      <c r="K12" s="3" t="s">
        <v>235</v>
      </c>
      <c r="L12" s="3" t="s">
        <v>236</v>
      </c>
      <c r="M12" s="3" t="s">
        <v>237</v>
      </c>
      <c r="N12" s="3" t="s">
        <v>238</v>
      </c>
    </row>
    <row r="13" spans="2:17" x14ac:dyDescent="0.35">
      <c r="C13" s="7" t="s">
        <v>39</v>
      </c>
      <c r="D13" s="6">
        <v>7.2741331747304878</v>
      </c>
      <c r="E13" s="6">
        <v>7.368930998765058</v>
      </c>
      <c r="F13" s="6">
        <v>7.0769478876818095</v>
      </c>
      <c r="G13" s="6">
        <v>7.5661162858137363</v>
      </c>
      <c r="J13" s="7" t="s">
        <v>140</v>
      </c>
      <c r="K13" s="6">
        <v>8.3464006485377222</v>
      </c>
      <c r="L13" s="6">
        <v>8.4426169026355513</v>
      </c>
      <c r="M13" s="6">
        <v>8.1497861459414178</v>
      </c>
      <c r="N13" s="6">
        <v>8.6392314052318557</v>
      </c>
    </row>
    <row r="14" spans="2:17" x14ac:dyDescent="0.35">
      <c r="C14" s="7" t="s">
        <v>40</v>
      </c>
      <c r="D14" s="6">
        <v>7.285462330576177</v>
      </c>
      <c r="E14" s="6">
        <v>7.3788489060646931</v>
      </c>
      <c r="F14" s="6">
        <v>7.0877071847139081</v>
      </c>
      <c r="G14" s="6">
        <v>7.576604051926962</v>
      </c>
      <c r="J14" s="7" t="s">
        <v>141</v>
      </c>
      <c r="K14" s="6">
        <v>8.3563115308077851</v>
      </c>
      <c r="L14" s="6">
        <v>8.4539530835108128</v>
      </c>
      <c r="M14" s="6">
        <v>8.1602685863350803</v>
      </c>
      <c r="N14" s="6">
        <v>8.6499960279835175</v>
      </c>
    </row>
    <row r="15" spans="2:17" x14ac:dyDescent="0.35">
      <c r="C15" s="7" t="s">
        <v>41</v>
      </c>
      <c r="D15" s="6">
        <v>7.2967877303891102</v>
      </c>
      <c r="E15" s="6">
        <v>7.3887705693970842</v>
      </c>
      <c r="F15" s="6">
        <v>7.0984638121831853</v>
      </c>
      <c r="G15" s="6">
        <v>7.5870944876030091</v>
      </c>
      <c r="J15" s="7" t="s">
        <v>142</v>
      </c>
      <c r="K15" s="6">
        <v>8.3662191270258699</v>
      </c>
      <c r="L15" s="6">
        <v>8.4652925504380523</v>
      </c>
      <c r="M15" s="6">
        <v>8.1707483707254358</v>
      </c>
      <c r="N15" s="6">
        <v>8.6607633067384864</v>
      </c>
    </row>
    <row r="16" spans="2:17" x14ac:dyDescent="0.35">
      <c r="C16" s="7" t="s">
        <v>42</v>
      </c>
      <c r="D16" s="6">
        <v>7.3081091995583893</v>
      </c>
      <c r="E16" s="6">
        <v>7.3986961633731276</v>
      </c>
      <c r="F16" s="6">
        <v>7.1092177657244093</v>
      </c>
      <c r="G16" s="6">
        <v>7.5975875972071076</v>
      </c>
      <c r="J16" s="7" t="s">
        <v>143</v>
      </c>
      <c r="K16" s="6">
        <v>8.3761235776293699</v>
      </c>
      <c r="L16" s="6">
        <v>8.4766351629798766</v>
      </c>
      <c r="M16" s="6">
        <v>8.1812255037845656</v>
      </c>
      <c r="N16" s="6">
        <v>8.6715332368246809</v>
      </c>
    </row>
    <row r="17" spans="3:14" x14ac:dyDescent="0.35">
      <c r="C17" s="7" t="s">
        <v>43</v>
      </c>
      <c r="D17" s="6">
        <v>7.3194265535523613</v>
      </c>
      <c r="E17" s="6">
        <v>7.40862587252448</v>
      </c>
      <c r="F17" s="6">
        <v>7.1199690410508127</v>
      </c>
      <c r="G17" s="6">
        <v>7.6080833850260285</v>
      </c>
      <c r="J17" s="7" t="s">
        <v>144</v>
      </c>
      <c r="K17" s="6">
        <v>8.3860250157318035</v>
      </c>
      <c r="L17" s="6">
        <v>8.4879807880227673</v>
      </c>
      <c r="M17" s="6">
        <v>8.1916999902594689</v>
      </c>
      <c r="N17" s="6">
        <v>8.6823058134951019</v>
      </c>
    </row>
    <row r="18" spans="3:14" x14ac:dyDescent="0.35">
      <c r="C18" s="7" t="s">
        <v>44</v>
      </c>
      <c r="D18" s="6">
        <v>7.3307395972994458</v>
      </c>
      <c r="E18" s="6">
        <v>7.4185598919227198</v>
      </c>
      <c r="F18" s="6">
        <v>7.1307176339547649</v>
      </c>
      <c r="G18" s="6">
        <v>7.6185818552674007</v>
      </c>
      <c r="J18" s="7" t="s">
        <v>145</v>
      </c>
      <c r="K18" s="6">
        <v>8.3959235675527548</v>
      </c>
      <c r="L18" s="6">
        <v>8.4993292993471403</v>
      </c>
      <c r="M18" s="6">
        <v>8.2021718349713293</v>
      </c>
      <c r="N18" s="6">
        <v>8.6930810319285658</v>
      </c>
    </row>
    <row r="19" spans="3:14" x14ac:dyDescent="0.35">
      <c r="C19" s="7" t="s">
        <v>45</v>
      </c>
      <c r="D19" s="6">
        <v>7.3420481245325977</v>
      </c>
      <c r="E19" s="6">
        <v>7.4284984278348922</v>
      </c>
      <c r="F19" s="6">
        <v>7.1414635403084494</v>
      </c>
      <c r="G19" s="6">
        <v>7.6290830120590405</v>
      </c>
      <c r="J19" s="7" t="s">
        <v>146</v>
      </c>
      <c r="K19" s="6">
        <v>8.4058193528215064</v>
      </c>
      <c r="L19" s="6">
        <v>8.5106805772237131</v>
      </c>
      <c r="M19" s="6">
        <v>8.2126410428147647</v>
      </c>
      <c r="N19" s="6">
        <v>8.7038588872304548</v>
      </c>
    </row>
    <row r="20" spans="3:14" x14ac:dyDescent="0.35">
      <c r="C20" s="7" t="s">
        <v>46</v>
      </c>
      <c r="D20" s="6">
        <v>7.353351917096334</v>
      </c>
      <c r="E20" s="6">
        <v>7.4384416984164803</v>
      </c>
      <c r="F20" s="6">
        <v>7.1522067560645208</v>
      </c>
      <c r="G20" s="6">
        <v>7.6395868594482934</v>
      </c>
      <c r="J20" s="7" t="s">
        <v>147</v>
      </c>
      <c r="K20" s="6">
        <v>8.4157124851558756</v>
      </c>
      <c r="L20" s="6">
        <v>8.5220345080346682</v>
      </c>
      <c r="M20" s="6">
        <v>8.2231076187570817</v>
      </c>
      <c r="N20" s="6">
        <v>8.714639374433462</v>
      </c>
    </row>
    <row r="21" spans="3:14" x14ac:dyDescent="0.35">
      <c r="C21" s="7" t="s">
        <v>47</v>
      </c>
      <c r="D21" s="6">
        <v>7.3646507442155702</v>
      </c>
      <c r="E21" s="6">
        <v>7.4483899344425684</v>
      </c>
      <c r="F21" s="6">
        <v>7.1629472772567517</v>
      </c>
      <c r="G21" s="6">
        <v>7.6500934014013868</v>
      </c>
      <c r="J21" s="7" t="s">
        <v>148</v>
      </c>
      <c r="K21" s="6">
        <v>8.4256030724176387</v>
      </c>
      <c r="L21" s="6">
        <v>8.5333909839182294</v>
      </c>
      <c r="M21" s="6">
        <v>8.2335715678375099</v>
      </c>
      <c r="N21" s="6">
        <v>8.7254224884983582</v>
      </c>
    </row>
    <row r="22" spans="3:14" x14ac:dyDescent="0.35">
      <c r="C22" s="7" t="s">
        <v>48</v>
      </c>
      <c r="D22" s="6">
        <v>7.3759443617258071</v>
      </c>
      <c r="E22" s="6">
        <v>7.458343380077654</v>
      </c>
      <c r="F22" s="6">
        <v>7.1736851000006734</v>
      </c>
      <c r="G22" s="6">
        <v>7.6606026418027877</v>
      </c>
      <c r="J22" s="7" t="s">
        <v>149</v>
      </c>
      <c r="K22" s="6">
        <v>8.4354912170459642</v>
      </c>
      <c r="L22" s="6">
        <v>8.5447499024352283</v>
      </c>
      <c r="M22" s="6">
        <v>8.2440328951664359</v>
      </c>
      <c r="N22" s="6">
        <v>8.7362082243147565</v>
      </c>
    </row>
    <row r="23" spans="3:14" x14ac:dyDescent="0.35">
      <c r="C23" s="7" t="s">
        <v>49</v>
      </c>
      <c r="D23" s="6">
        <v>7.3872325112646768</v>
      </c>
      <c r="E23" s="6">
        <v>7.4683022936841086</v>
      </c>
      <c r="F23" s="6">
        <v>7.1844202204942018</v>
      </c>
      <c r="G23" s="6">
        <v>7.6711145844545836</v>
      </c>
      <c r="J23" s="7" t="s">
        <v>150</v>
      </c>
      <c r="K23" s="6">
        <v>8.4453770163701254</v>
      </c>
      <c r="L23" s="6">
        <v>8.5561111662563878</v>
      </c>
      <c r="M23" s="6">
        <v>8.2544916059246312</v>
      </c>
      <c r="N23" s="6">
        <v>8.746996576701882</v>
      </c>
    </row>
    <row r="24" spans="3:14" x14ac:dyDescent="0.35">
      <c r="C24" s="7" t="s">
        <v>50</v>
      </c>
      <c r="D24" s="6">
        <v>7.3985149194253816</v>
      </c>
      <c r="E24" s="6">
        <v>7.4782669486687281</v>
      </c>
      <c r="F24" s="6">
        <v>7.1951526350182542</v>
      </c>
      <c r="G24" s="6">
        <v>7.6816292330758555</v>
      </c>
      <c r="J24" s="7" t="s">
        <v>151</v>
      </c>
      <c r="K24" s="6">
        <v>8.4552605629028204</v>
      </c>
      <c r="L24" s="6">
        <v>8.5674746828690171</v>
      </c>
      <c r="M24" s="6">
        <v>8.26494770536247</v>
      </c>
      <c r="N24" s="6">
        <v>8.7577875404093675</v>
      </c>
    </row>
    <row r="25" spans="3:14" x14ac:dyDescent="0.35">
      <c r="C25" s="7" t="s">
        <v>51</v>
      </c>
      <c r="D25" s="6">
        <v>7.4097912968732969</v>
      </c>
      <c r="E25" s="6">
        <v>7.4882376343661372</v>
      </c>
      <c r="F25" s="6">
        <v>7.2058823399373493</v>
      </c>
      <c r="G25" s="6">
        <v>7.6921465913020848</v>
      </c>
      <c r="J25" s="7" t="s">
        <v>152</v>
      </c>
      <c r="K25" s="6">
        <v>8.4651419446152278</v>
      </c>
      <c r="L25" s="6">
        <v>8.578840364301934</v>
      </c>
      <c r="M25" s="6">
        <v>8.2754011987991305</v>
      </c>
      <c r="N25" s="6">
        <v>8.7685811101180313</v>
      </c>
    </row>
    <row r="26" spans="3:14" x14ac:dyDescent="0.35">
      <c r="C26" s="7" t="s">
        <v>52</v>
      </c>
      <c r="D26" s="6">
        <v>7.4210613374278243</v>
      </c>
      <c r="E26" s="6">
        <v>7.4982146569569341</v>
      </c>
      <c r="F26" s="6">
        <v>7.216609331700206</v>
      </c>
      <c r="G26" s="6">
        <v>7.7026666626845524</v>
      </c>
      <c r="J26" s="7" t="s">
        <v>153</v>
      </c>
      <c r="K26" s="6">
        <v>8.4750212451949984</v>
      </c>
      <c r="L26" s="6">
        <v>8.5902081268674877</v>
      </c>
      <c r="M26" s="6">
        <v>8.285852091621809</v>
      </c>
      <c r="N26" s="6">
        <v>8.7793772804406771</v>
      </c>
    </row>
    <row r="27" spans="3:14" x14ac:dyDescent="0.35">
      <c r="C27" s="7" t="s">
        <v>53</v>
      </c>
      <c r="D27" s="6">
        <v>7.4323247171126612</v>
      </c>
      <c r="E27" s="6">
        <v>7.5081983404174215</v>
      </c>
      <c r="F27" s="6">
        <v>7.2273336068403173</v>
      </c>
      <c r="G27" s="6">
        <v>7.7131894506897654</v>
      </c>
      <c r="J27" s="7" t="s">
        <v>154</v>
      </c>
      <c r="K27" s="6">
        <v>8.4848985442882263</v>
      </c>
      <c r="L27" s="6">
        <v>8.6015778909195841</v>
      </c>
      <c r="M27" s="6">
        <v>8.2963003892849194</v>
      </c>
      <c r="N27" s="6">
        <v>8.790176045922891</v>
      </c>
    </row>
    <row r="28" spans="3:14" x14ac:dyDescent="0.35">
      <c r="C28" s="7" t="s">
        <v>54</v>
      </c>
      <c r="D28" s="6">
        <v>7.4435810931789144</v>
      </c>
      <c r="E28" s="6">
        <v>7.5181890274964926</v>
      </c>
      <c r="F28" s="6">
        <v>7.2380551619765248</v>
      </c>
      <c r="G28" s="6">
        <v>7.7237149586988822</v>
      </c>
      <c r="J28" s="7" t="s">
        <v>155</v>
      </c>
      <c r="K28" s="6">
        <v>8.4947739177264268</v>
      </c>
      <c r="L28" s="6">
        <v>8.612949580626708</v>
      </c>
      <c r="M28" s="6">
        <v>8.3067460973092757</v>
      </c>
      <c r="N28" s="6">
        <v>8.8009774010438591</v>
      </c>
    </row>
    <row r="29" spans="3:14" x14ac:dyDescent="0.35">
      <c r="C29" s="7" t="s">
        <v>55</v>
      </c>
      <c r="D29" s="6">
        <v>7.4548301031070121</v>
      </c>
      <c r="E29" s="6">
        <v>7.5281870807137174</v>
      </c>
      <c r="F29" s="6">
        <v>7.2487739938135665</v>
      </c>
      <c r="G29" s="6">
        <v>7.7342431900071631</v>
      </c>
      <c r="J29" s="7" t="s">
        <v>156</v>
      </c>
      <c r="K29" s="6">
        <v>8.5046474377394894</v>
      </c>
      <c r="L29" s="6">
        <v>8.6243231237589697</v>
      </c>
      <c r="M29" s="6">
        <v>8.3171892212812821</v>
      </c>
      <c r="N29" s="6">
        <v>8.811781340217177</v>
      </c>
    </row>
    <row r="30" spans="3:14" x14ac:dyDescent="0.35">
      <c r="C30" s="7" t="s">
        <v>56</v>
      </c>
      <c r="D30" s="6">
        <v>7.4660713635951756</v>
      </c>
      <c r="E30" s="6">
        <v>7.5381928833708782</v>
      </c>
      <c r="F30" s="6">
        <v>7.2594900991426297</v>
      </c>
      <c r="G30" s="6">
        <v>7.7447741478234242</v>
      </c>
      <c r="J30" s="7" t="s">
        <v>157</v>
      </c>
      <c r="K30" s="6">
        <v>8.5145191731554952</v>
      </c>
      <c r="L30" s="6">
        <v>8.6356984514882882</v>
      </c>
      <c r="M30" s="6">
        <v>8.3276297668521178</v>
      </c>
      <c r="N30" s="6">
        <v>8.8225878577916657</v>
      </c>
    </row>
    <row r="31" spans="3:14" x14ac:dyDescent="0.35">
      <c r="C31" s="7" t="s">
        <v>57</v>
      </c>
      <c r="D31" s="6">
        <v>7.47730446954436</v>
      </c>
      <c r="E31" s="6">
        <v>7.5482068405670182</v>
      </c>
      <c r="F31" s="6">
        <v>7.2702034748418738</v>
      </c>
      <c r="G31" s="6">
        <v>7.7553078352695044</v>
      </c>
      <c r="J31" s="7" t="s">
        <v>158</v>
      </c>
      <c r="K31" s="6">
        <v>8.5243891895882449</v>
      </c>
      <c r="L31" s="6">
        <v>8.6470754982008629</v>
      </c>
      <c r="M31" s="6">
        <v>8.338067739736907</v>
      </c>
      <c r="N31" s="6">
        <v>8.8333969480522008</v>
      </c>
    </row>
    <row r="32" spans="3:14" x14ac:dyDescent="0.35">
      <c r="C32" s="7" t="s">
        <v>58</v>
      </c>
      <c r="D32" s="6">
        <v>7.4885289930520464</v>
      </c>
      <c r="E32" s="6">
        <v>7.5582293802046561</v>
      </c>
      <c r="F32" s="6">
        <v>7.2809141178769483</v>
      </c>
      <c r="G32" s="6">
        <v>7.7658442553797542</v>
      </c>
      <c r="J32" s="7" t="s">
        <v>159</v>
      </c>
      <c r="K32" s="6">
        <v>8.5342575496132991</v>
      </c>
      <c r="L32" s="6">
        <v>8.658454201321133</v>
      </c>
      <c r="M32" s="6">
        <v>8.3485031457138881</v>
      </c>
      <c r="N32" s="6">
        <v>8.844208605220544</v>
      </c>
    </row>
    <row r="33" spans="3:14" x14ac:dyDescent="0.35">
      <c r="C33" s="7" t="s">
        <v>59</v>
      </c>
      <c r="D33" s="6">
        <v>7.499744482430164</v>
      </c>
      <c r="E33" s="6">
        <v>7.5682609539718628</v>
      </c>
      <c r="F33" s="6">
        <v>7.2916220253015016</v>
      </c>
      <c r="G33" s="6">
        <v>7.7763834111005252</v>
      </c>
      <c r="J33" s="7" t="s">
        <v>160</v>
      </c>
      <c r="K33" s="6">
        <v>8.5441243129332847</v>
      </c>
      <c r="L33" s="6">
        <v>8.6698345011464717</v>
      </c>
      <c r="M33" s="6">
        <v>8.3589359906235874</v>
      </c>
      <c r="N33" s="6">
        <v>8.855022823456169</v>
      </c>
    </row>
    <row r="34" spans="3:14" x14ac:dyDescent="0.35">
      <c r="C34" s="7" t="s">
        <v>60</v>
      </c>
      <c r="D34" s="6">
        <v>7.510950461265697</v>
      </c>
      <c r="E34" s="6">
        <v>7.5783020382816542</v>
      </c>
      <c r="F34" s="6">
        <v>7.3023271942576651</v>
      </c>
      <c r="G34" s="6">
        <v>7.7869253052896861</v>
      </c>
      <c r="J34" s="7" t="s">
        <v>161</v>
      </c>
      <c r="K34" s="6">
        <v>8.5539895365331358</v>
      </c>
      <c r="L34" s="6">
        <v>8.6812163406919449</v>
      </c>
      <c r="M34" s="6">
        <v>8.3693662803679683</v>
      </c>
      <c r="N34" s="6">
        <v>8.8658395968571124</v>
      </c>
    </row>
    <row r="35" spans="3:14" x14ac:dyDescent="0.35">
      <c r="C35" s="7" t="s">
        <v>61</v>
      </c>
      <c r="D35" s="6">
        <v>7.5221464275462315</v>
      </c>
      <c r="E35" s="6">
        <v>7.5883531351464422</v>
      </c>
      <c r="F35" s="6">
        <v>7.3130296219765363</v>
      </c>
      <c r="G35" s="6">
        <v>7.7974699407161374</v>
      </c>
      <c r="J35" s="7" t="s">
        <v>162</v>
      </c>
      <c r="K35" s="6">
        <v>8.563853274825945</v>
      </c>
      <c r="L35" s="6">
        <v>8.69259966554446</v>
      </c>
      <c r="M35" s="6">
        <v>8.3797940209095945</v>
      </c>
      <c r="N35" s="6">
        <v>8.8766589194608105</v>
      </c>
    </row>
    <row r="36" spans="3:14" x14ac:dyDescent="0.35">
      <c r="C36" s="7" t="s">
        <v>62</v>
      </c>
      <c r="D36" s="6">
        <v>7.5333318528768665</v>
      </c>
      <c r="E36" s="6">
        <v>7.5984147729611315</v>
      </c>
      <c r="F36" s="6">
        <v>7.3237293057786399</v>
      </c>
      <c r="G36" s="6">
        <v>7.8080173200593581</v>
      </c>
      <c r="J36" s="7" t="s">
        <v>163</v>
      </c>
      <c r="K36" s="6">
        <v>8.5737155797900275</v>
      </c>
      <c r="L36" s="6">
        <v>8.7039844237256982</v>
      </c>
      <c r="M36" s="6">
        <v>8.3902192182707793</v>
      </c>
      <c r="N36" s="6">
        <v>8.8874807852449464</v>
      </c>
    </row>
    <row r="37" spans="3:14" x14ac:dyDescent="0.35">
      <c r="C37" s="7" t="s">
        <v>63</v>
      </c>
      <c r="D37" s="6">
        <v>7.5445061818194015</v>
      </c>
      <c r="E37" s="6">
        <v>7.6084875071639209</v>
      </c>
      <c r="F37" s="6">
        <v>7.3344262430743745</v>
      </c>
      <c r="G37" s="6">
        <v>7.8185674459089478</v>
      </c>
      <c r="J37" s="7" t="s">
        <v>164</v>
      </c>
      <c r="K37" s="6">
        <v>8.5835765010977685</v>
      </c>
      <c r="L37" s="6">
        <v>8.7153705655632816</v>
      </c>
      <c r="M37" s="6">
        <v>8.4006418785327455</v>
      </c>
      <c r="N37" s="6">
        <v>8.8983051881283046</v>
      </c>
    </row>
    <row r="38" spans="3:14" x14ac:dyDescent="0.35">
      <c r="C38" s="7" t="s">
        <v>64</v>
      </c>
      <c r="D38" s="6">
        <v>7.555668831389621</v>
      </c>
      <c r="E38" s="6">
        <v>7.6185719207390257</v>
      </c>
      <c r="F38" s="6">
        <v>7.3451204313644514</v>
      </c>
      <c r="G38" s="6">
        <v>7.8291203207641953</v>
      </c>
      <c r="J38" s="7" t="s">
        <v>165</v>
      </c>
      <c r="K38" s="6">
        <v>8.5934360862367765</v>
      </c>
      <c r="L38" s="6">
        <v>8.7267580435695979</v>
      </c>
      <c r="M38" s="6">
        <v>8.4110620078347491</v>
      </c>
      <c r="N38" s="6">
        <v>8.9091321219716253</v>
      </c>
    </row>
    <row r="39" spans="3:14" x14ac:dyDescent="0.35">
      <c r="C39" s="7" t="s">
        <v>65</v>
      </c>
      <c r="D39" s="6">
        <v>7.5668191907536073</v>
      </c>
      <c r="E39" s="6">
        <v>7.6286686245203637</v>
      </c>
      <c r="F39" s="6">
        <v>7.3558118682403117</v>
      </c>
      <c r="G39" s="6">
        <v>7.8396759470336592</v>
      </c>
      <c r="J39" s="7" t="s">
        <v>166</v>
      </c>
      <c r="K39" s="6">
        <v>8.6032943806238507</v>
      </c>
      <c r="L39" s="6">
        <v>8.7381468123278481</v>
      </c>
      <c r="M39" s="6">
        <v>8.4214796123732398</v>
      </c>
      <c r="N39" s="6">
        <v>8.9199615805784589</v>
      </c>
    </row>
    <row r="40" spans="3:14" x14ac:dyDescent="0.35">
      <c r="C40" s="7" t="s">
        <v>66</v>
      </c>
      <c r="D40" s="6">
        <v>7.577956621169232</v>
      </c>
      <c r="E40" s="6">
        <v>7.6387782572500633</v>
      </c>
      <c r="F40" s="6">
        <v>7.3665005513845383</v>
      </c>
      <c r="G40" s="6">
        <v>7.850234327034757</v>
      </c>
      <c r="J40" s="7" t="s">
        <v>167</v>
      </c>
      <c r="K40" s="6">
        <v>8.6131514277122232</v>
      </c>
      <c r="L40" s="6">
        <v>8.7495368283847998</v>
      </c>
      <c r="M40" s="6">
        <v>8.4318946984009955</v>
      </c>
      <c r="N40" s="6">
        <v>8.9307935576960276</v>
      </c>
    </row>
    <row r="41" spans="3:14" x14ac:dyDescent="0.35">
      <c r="C41" s="7" t="s">
        <v>67</v>
      </c>
      <c r="D41" s="6">
        <v>7.5890804562241252</v>
      </c>
      <c r="E41" s="6">
        <v>7.6489014853404944</v>
      </c>
      <c r="F41" s="6">
        <v>7.3771864785712431</v>
      </c>
      <c r="G41" s="6">
        <v>7.8607954629933765</v>
      </c>
      <c r="J41" s="7" t="s">
        <v>168</v>
      </c>
      <c r="K41" s="6">
        <v>8.6230072690925006</v>
      </c>
      <c r="L41" s="6">
        <v>8.7609280501498468</v>
      </c>
      <c r="M41" s="6">
        <v>8.44230727222625</v>
      </c>
      <c r="N41" s="6">
        <v>8.9416280470160974</v>
      </c>
    </row>
    <row r="42" spans="3:14" x14ac:dyDescent="0.35">
      <c r="C42" s="7" t="s">
        <v>68</v>
      </c>
      <c r="D42" s="6">
        <v>7.6001900024261486</v>
      </c>
      <c r="E42" s="6">
        <v>7.6590390022837935</v>
      </c>
      <c r="F42" s="6">
        <v>7.3878696476664425</v>
      </c>
      <c r="G42" s="6">
        <v>7.8713593570434996</v>
      </c>
      <c r="J42" s="7" t="s">
        <v>169</v>
      </c>
      <c r="K42" s="6">
        <v>8.6328619445877131</v>
      </c>
      <c r="L42" s="6">
        <v>8.7723204377999586</v>
      </c>
      <c r="M42" s="6">
        <v>8.4527173402118372</v>
      </c>
      <c r="N42" s="6">
        <v>8.9524650421758345</v>
      </c>
    </row>
    <row r="43" spans="3:14" x14ac:dyDescent="0.35">
      <c r="C43" s="7" t="s">
        <v>69</v>
      </c>
      <c r="D43" s="6">
        <v>7.6112845402064071</v>
      </c>
      <c r="E43" s="6">
        <v>7.6691915276488594</v>
      </c>
      <c r="F43" s="6">
        <v>7.3985500566284275</v>
      </c>
      <c r="G43" s="6">
        <v>7.881926011226839</v>
      </c>
      <c r="J43" s="7" t="s">
        <v>170</v>
      </c>
      <c r="K43" s="6">
        <v>8.6427154923428589</v>
      </c>
      <c r="L43" s="6">
        <v>8.7837139531901371</v>
      </c>
      <c r="M43" s="6">
        <v>8.4631249087743203</v>
      </c>
      <c r="N43" s="6">
        <v>8.9633045367586757</v>
      </c>
    </row>
    <row r="44" spans="3:14" x14ac:dyDescent="0.35">
      <c r="C44" s="7" t="s">
        <v>70</v>
      </c>
      <c r="D44" s="6">
        <v>7.6223633253976733</v>
      </c>
      <c r="E44" s="6">
        <v>7.6793598056029175</v>
      </c>
      <c r="F44" s="6">
        <v>7.4092277035081002</v>
      </c>
      <c r="G44" s="6">
        <v>7.8924954274924906</v>
      </c>
      <c r="J44" s="7" t="s">
        <v>171</v>
      </c>
      <c r="K44" s="6">
        <v>8.65256794890926</v>
      </c>
      <c r="L44" s="6">
        <v>8.7951085597690604</v>
      </c>
      <c r="M44" s="6">
        <v>8.4735299843831164</v>
      </c>
      <c r="N44" s="6">
        <v>8.9741465242952039</v>
      </c>
    </row>
    <row r="45" spans="3:14" x14ac:dyDescent="0.35">
      <c r="C45" s="7" t="s">
        <v>71</v>
      </c>
      <c r="D45" s="6">
        <v>7.6334255912521805</v>
      </c>
      <c r="E45" s="6">
        <v>7.6895446028937346</v>
      </c>
      <c r="F45" s="6">
        <v>7.4199025864493144</v>
      </c>
      <c r="G45" s="6">
        <v>7.9030676076966007</v>
      </c>
      <c r="J45" s="7" t="s">
        <v>172</v>
      </c>
      <c r="K45" s="6">
        <v>8.6624193493241055</v>
      </c>
      <c r="L45" s="6">
        <v>8.8065042224995391</v>
      </c>
      <c r="M45" s="6">
        <v>8.4839325735596258</v>
      </c>
      <c r="N45" s="6">
        <v>8.9849909982640188</v>
      </c>
    </row>
    <row r="46" spans="3:14" x14ac:dyDescent="0.35">
      <c r="C46" s="7" t="s">
        <v>72</v>
      </c>
      <c r="D46" s="6">
        <v>7.6444705510615405</v>
      </c>
      <c r="E46" s="6">
        <v>7.6997467062296989</v>
      </c>
      <c r="F46" s="6">
        <v>7.430574703689186</v>
      </c>
      <c r="G46" s="6">
        <v>7.9136425536020534</v>
      </c>
      <c r="J46" s="7" t="s">
        <v>173</v>
      </c>
      <c r="K46" s="6">
        <v>8.6722697271854496</v>
      </c>
      <c r="L46" s="6">
        <v>8.8179009077835193</v>
      </c>
      <c r="M46" s="6">
        <v>8.4943326828763652</v>
      </c>
      <c r="N46" s="6">
        <v>8.9958379520926037</v>
      </c>
    </row>
    <row r="47" spans="3:14" x14ac:dyDescent="0.35">
      <c r="C47" s="7" t="s">
        <v>73</v>
      </c>
      <c r="D47" s="6">
        <v>7.6554974014372892</v>
      </c>
      <c r="E47" s="6">
        <v>7.7099669189992746</v>
      </c>
      <c r="F47" s="6">
        <v>7.4412440535583979</v>
      </c>
      <c r="G47" s="6">
        <v>7.9242202668781658</v>
      </c>
      <c r="J47" s="7" t="s">
        <v>174</v>
      </c>
      <c r="K47" s="6">
        <v>8.6821191147229584</v>
      </c>
      <c r="L47" s="6">
        <v>8.8292985833913349</v>
      </c>
      <c r="M47" s="6">
        <v>8.5047303189560779</v>
      </c>
      <c r="N47" s="6">
        <v>9.0066873791582154</v>
      </c>
    </row>
    <row r="48" spans="3:14" x14ac:dyDescent="0.35">
      <c r="C48" s="7" t="s">
        <v>74</v>
      </c>
      <c r="D48" s="6">
        <v>7.6665053263027065</v>
      </c>
      <c r="E48" s="6">
        <v>7.7202060572791815</v>
      </c>
      <c r="F48" s="6">
        <v>7.4519106344814841</v>
      </c>
      <c r="G48" s="6">
        <v>7.934800749100404</v>
      </c>
      <c r="J48" s="7" t="s">
        <v>175</v>
      </c>
      <c r="K48" s="6">
        <v>8.6919675428646812</v>
      </c>
      <c r="L48" s="6">
        <v>8.8406972183949364</v>
      </c>
      <c r="M48" s="6">
        <v>8.5151254884708756</v>
      </c>
      <c r="N48" s="6">
        <v>9.017539272788742</v>
      </c>
    </row>
    <row r="49" spans="3:14" x14ac:dyDescent="0.35">
      <c r="C49" s="7" t="s">
        <v>75</v>
      </c>
      <c r="D49" s="6">
        <v>7.6774935016342862</v>
      </c>
      <c r="E49" s="6">
        <v>7.7304649450929244</v>
      </c>
      <c r="F49" s="6">
        <v>7.4625744449770961</v>
      </c>
      <c r="G49" s="6">
        <v>7.9453840017501145</v>
      </c>
      <c r="J49" s="7" t="s">
        <v>176</v>
      </c>
      <c r="K49" s="6">
        <v>8.7018150413000832</v>
      </c>
      <c r="L49" s="6">
        <v>8.8520967831048551</v>
      </c>
      <c r="M49" s="6">
        <v>8.5255181981413415</v>
      </c>
      <c r="N49" s="6">
        <v>9.0283936262635969</v>
      </c>
    </row>
    <row r="50" spans="3:14" x14ac:dyDescent="0.35">
      <c r="C50" s="7" t="s">
        <v>76</v>
      </c>
      <c r="D50" s="6">
        <v>7.6884611009742141</v>
      </c>
      <c r="E50" s="6">
        <v>7.7407444088983208</v>
      </c>
      <c r="F50" s="6">
        <v>7.4732354836582662</v>
      </c>
      <c r="G50" s="6">
        <v>7.9559700262142687</v>
      </c>
      <c r="J50" s="7" t="s">
        <v>177</v>
      </c>
      <c r="K50" s="6">
        <v>8.7116616385395869</v>
      </c>
      <c r="L50" s="6">
        <v>8.8634972490106758</v>
      </c>
      <c r="M50" s="6">
        <v>8.5359084547356741</v>
      </c>
      <c r="N50" s="6">
        <v>9.0392504328145886</v>
      </c>
    </row>
    <row r="51" spans="3:14" x14ac:dyDescent="0.35">
      <c r="C51" s="7" t="s">
        <v>77</v>
      </c>
      <c r="D51" s="6">
        <v>7.6994073017128839</v>
      </c>
      <c r="E51" s="6">
        <v>7.7510452713049753</v>
      </c>
      <c r="F51" s="6">
        <v>7.4838937492326334</v>
      </c>
      <c r="G51" s="6">
        <v>7.9665588237852258</v>
      </c>
      <c r="J51" s="7" t="s">
        <v>178</v>
      </c>
      <c r="K51" s="6">
        <v>8.7215073619708008</v>
      </c>
      <c r="L51" s="6">
        <v>8.8748985887247862</v>
      </c>
      <c r="M51" s="6">
        <v>8.5462962650687899</v>
      </c>
      <c r="N51" s="6">
        <v>9.0501096856267971</v>
      </c>
    </row>
    <row r="52" spans="3:14" x14ac:dyDescent="0.35">
      <c r="C52" s="7" t="s">
        <v>78</v>
      </c>
      <c r="D52" s="6">
        <v>7.7103312921131311</v>
      </c>
      <c r="E52" s="6">
        <v>7.7613683440500525</v>
      </c>
      <c r="F52" s="6">
        <v>7.4945492405026739</v>
      </c>
      <c r="G52" s="6">
        <v>7.9771503956605097</v>
      </c>
      <c r="J52" s="7" t="s">
        <v>179</v>
      </c>
      <c r="K52" s="6">
        <v>8.731352237911695</v>
      </c>
      <c r="L52" s="6">
        <v>8.8863007759292163</v>
      </c>
      <c r="M52" s="6">
        <v>8.556681636001457</v>
      </c>
      <c r="N52" s="6">
        <v>9.0609713778394543</v>
      </c>
    </row>
    <row r="53" spans="3:14" x14ac:dyDescent="0.35">
      <c r="C53" s="7" t="s">
        <v>79</v>
      </c>
      <c r="D53" s="6">
        <v>7.7212322790156014</v>
      </c>
      <c r="E53" s="6">
        <v>7.7717144202929065</v>
      </c>
      <c r="F53" s="6">
        <v>7.5052019563659034</v>
      </c>
      <c r="G53" s="6">
        <v>7.9877447429426045</v>
      </c>
      <c r="J53" s="7" t="s">
        <v>180</v>
      </c>
      <c r="K53" s="6">
        <v>8.7411962916608505</v>
      </c>
      <c r="L53" s="6">
        <v>8.8977037853253851</v>
      </c>
      <c r="M53" s="6">
        <v>8.5670645744394101</v>
      </c>
      <c r="N53" s="6">
        <v>9.0718355025468256</v>
      </c>
    </row>
    <row r="54" spans="3:14" x14ac:dyDescent="0.35">
      <c r="C54" s="7" t="s">
        <v>80</v>
      </c>
      <c r="D54" s="6">
        <v>7.7321094961287162</v>
      </c>
      <c r="E54" s="6">
        <v>7.782084266325116</v>
      </c>
      <c r="F54" s="6">
        <v>7.5158518958150689</v>
      </c>
      <c r="G54" s="6">
        <v>7.9983418666387633</v>
      </c>
      <c r="J54" s="7" t="s">
        <v>181</v>
      </c>
      <c r="K54" s="6">
        <v>8.7510395475450125</v>
      </c>
      <c r="L54" s="6">
        <v>8.9091075925865475</v>
      </c>
      <c r="M54" s="6">
        <v>8.5774450873324799</v>
      </c>
      <c r="N54" s="6">
        <v>9.0827020527990801</v>
      </c>
    </row>
    <row r="55" spans="3:14" x14ac:dyDescent="0.35">
      <c r="C55" s="7" t="s">
        <v>81</v>
      </c>
      <c r="D55" s="6">
        <v>7.7429622127683979</v>
      </c>
      <c r="E55" s="6">
        <v>7.7924786128307568</v>
      </c>
      <c r="F55" s="6">
        <v>7.5264990579383202</v>
      </c>
      <c r="G55" s="6">
        <v>8.0089417676608345</v>
      </c>
      <c r="J55" s="7" t="s">
        <v>182</v>
      </c>
      <c r="K55" s="6">
        <v>8.760882028964069</v>
      </c>
      <c r="L55" s="6">
        <v>8.9205121743128153</v>
      </c>
      <c r="M55" s="6">
        <v>8.5878231816737056</v>
      </c>
      <c r="N55" s="6">
        <v>9.0935710216031787</v>
      </c>
    </row>
    <row r="56" spans="3:14" x14ac:dyDescent="0.35">
      <c r="C56" s="7" t="s">
        <v>82</v>
      </c>
      <c r="D56" s="6">
        <v>7.7537897428743303</v>
      </c>
      <c r="E56" s="6">
        <v>7.8028981458701487</v>
      </c>
      <c r="F56" s="6">
        <v>7.5371434419193708</v>
      </c>
      <c r="G56" s="6">
        <v>8.0195444468251083</v>
      </c>
    </row>
    <row r="57" spans="3:14" x14ac:dyDescent="0.35">
      <c r="C57" s="7" t="s">
        <v>83</v>
      </c>
      <c r="D57" s="6">
        <v>7.7645914540936278</v>
      </c>
      <c r="E57" s="6">
        <v>7.8133434977961755</v>
      </c>
      <c r="F57" s="6">
        <v>7.5477850470376318</v>
      </c>
      <c r="G57" s="6">
        <v>8.0301499048521716</v>
      </c>
    </row>
    <row r="58" spans="3:14" x14ac:dyDescent="0.35">
      <c r="C58" s="7" t="s">
        <v>84</v>
      </c>
      <c r="D58" s="6">
        <v>7.7753667766925085</v>
      </c>
      <c r="E58" s="6">
        <v>7.8238152383426192</v>
      </c>
      <c r="F58" s="6">
        <v>7.5584238726683433</v>
      </c>
      <c r="G58" s="6">
        <v>8.0407581423667835</v>
      </c>
    </row>
    <row r="59" spans="3:14" x14ac:dyDescent="0.35">
      <c r="C59" s="7" t="s">
        <v>85</v>
      </c>
      <c r="D59" s="6">
        <v>7.7861152120349919</v>
      </c>
      <c r="E59" s="6">
        <v>7.8343138661454601</v>
      </c>
      <c r="F59" s="6">
        <v>7.5690599182826794</v>
      </c>
      <c r="G59" s="6">
        <v>8.0513691598977726</v>
      </c>
    </row>
    <row r="60" spans="3:14" x14ac:dyDescent="0.35">
      <c r="C60" s="7" t="s">
        <v>86</v>
      </c>
      <c r="D60" s="6">
        <v>7.7968363403577072</v>
      </c>
      <c r="E60" s="6">
        <v>7.8448398009680691</v>
      </c>
      <c r="F60" s="6">
        <v>7.579693183447838</v>
      </c>
      <c r="G60" s="6">
        <v>8.0619829578779374</v>
      </c>
    </row>
    <row r="61" spans="3:14" x14ac:dyDescent="0.35">
      <c r="C61" s="7" t="s">
        <v>87</v>
      </c>
      <c r="D61" s="6">
        <v>7.8075298275740677</v>
      </c>
      <c r="E61" s="6">
        <v>7.855393376897033</v>
      </c>
      <c r="F61" s="6">
        <v>7.5903236678271195</v>
      </c>
      <c r="G61" s="6">
        <v>8.0725995366439811</v>
      </c>
    </row>
    <row r="62" spans="3:14" x14ac:dyDescent="0.35">
      <c r="C62" s="7" t="s">
        <v>88</v>
      </c>
      <c r="D62" s="6">
        <v>7.8181954308604737</v>
      </c>
      <c r="E62" s="6">
        <v>7.8659748367559494</v>
      </c>
      <c r="F62" s="6">
        <v>7.6009513711799812</v>
      </c>
      <c r="G62" s="6">
        <v>8.083218896436442</v>
      </c>
    </row>
    <row r="63" spans="3:14" x14ac:dyDescent="0.35">
      <c r="C63" s="7" t="s">
        <v>89</v>
      </c>
      <c r="D63" s="6">
        <v>7.8288330028122193</v>
      </c>
      <c r="E63" s="6">
        <v>7.8765843279495282</v>
      </c>
      <c r="F63" s="6">
        <v>7.6115762933620825</v>
      </c>
      <c r="G63" s="6">
        <v>8.093841037399665</v>
      </c>
    </row>
    <row r="64" spans="3:14" x14ac:dyDescent="0.35">
      <c r="C64" s="7" t="s">
        <v>90</v>
      </c>
      <c r="D64" s="6">
        <v>7.8394424940057981</v>
      </c>
      <c r="E64" s="6">
        <v>7.8872218999012738</v>
      </c>
      <c r="F64" s="6">
        <v>7.6221984343253055</v>
      </c>
      <c r="G64" s="6">
        <v>8.1044659595817663</v>
      </c>
    </row>
    <row r="65" spans="3:7" x14ac:dyDescent="0.35">
      <c r="C65" s="7" t="s">
        <v>91</v>
      </c>
      <c r="D65" s="6">
        <v>7.8500239538647154</v>
      </c>
      <c r="E65" s="6">
        <v>7.8978875031876807</v>
      </c>
      <c r="F65" s="6">
        <v>7.6328177941177673</v>
      </c>
      <c r="G65" s="6">
        <v>8.115093662934628</v>
      </c>
    </row>
    <row r="66" spans="3:7" x14ac:dyDescent="0.35">
      <c r="C66" s="7" t="s">
        <v>92</v>
      </c>
      <c r="D66" s="6">
        <v>7.8605775297936793</v>
      </c>
      <c r="E66" s="6">
        <v>7.9085809904040412</v>
      </c>
      <c r="F66" s="6">
        <v>7.6434343728838101</v>
      </c>
      <c r="G66" s="6">
        <v>8.1257241473139104</v>
      </c>
    </row>
    <row r="67" spans="3:7" x14ac:dyDescent="0.35">
      <c r="C67" s="7" t="s">
        <v>93</v>
      </c>
      <c r="D67" s="6">
        <v>7.8711034646162883</v>
      </c>
      <c r="E67" s="6">
        <v>7.9193021187267565</v>
      </c>
      <c r="F67" s="6">
        <v>7.6540481708639758</v>
      </c>
      <c r="G67" s="6">
        <v>8.1363574124790699</v>
      </c>
    </row>
    <row r="68" spans="3:7" x14ac:dyDescent="0.35">
      <c r="C68" s="7" t="s">
        <v>94</v>
      </c>
      <c r="D68" s="6">
        <v>7.8816020924191283</v>
      </c>
      <c r="E68" s="6">
        <v>7.930050554069239</v>
      </c>
      <c r="F68" s="6">
        <v>7.6646591883949631</v>
      </c>
      <c r="G68" s="6">
        <v>8.1469934580934034</v>
      </c>
    </row>
    <row r="69" spans="3:7" x14ac:dyDescent="0.35">
      <c r="C69" s="7" t="s">
        <v>95</v>
      </c>
      <c r="D69" s="6">
        <v>7.892073832965572</v>
      </c>
      <c r="E69" s="6">
        <v>7.9408258766681197</v>
      </c>
      <c r="F69" s="6">
        <v>7.6752674259095759</v>
      </c>
      <c r="G69" s="6">
        <v>8.1576322837241158</v>
      </c>
    </row>
    <row r="70" spans="3:7" x14ac:dyDescent="0.35">
      <c r="C70" s="7" t="s">
        <v>96</v>
      </c>
      <c r="D70" s="6">
        <v>7.9025191848915988</v>
      </c>
      <c r="E70" s="6">
        <v>7.9516275878874172</v>
      </c>
      <c r="F70" s="6">
        <v>7.6858728839366393</v>
      </c>
      <c r="G70" s="6">
        <v>8.1682738888423767</v>
      </c>
    </row>
    <row r="71" spans="3:7" x14ac:dyDescent="0.35">
      <c r="C71" s="7" t="s">
        <v>97</v>
      </c>
      <c r="D71" s="6">
        <v>7.9129387179309907</v>
      </c>
      <c r="E71" s="6">
        <v>7.9624551179933496</v>
      </c>
      <c r="F71" s="6">
        <v>7.696475563100913</v>
      </c>
      <c r="G71" s="6">
        <v>8.1789182728234273</v>
      </c>
    </row>
    <row r="72" spans="3:7" x14ac:dyDescent="0.35">
      <c r="C72" s="7" t="s">
        <v>98</v>
      </c>
      <c r="D72" s="6">
        <v>7.9233330644366324</v>
      </c>
      <c r="E72" s="6">
        <v>7.9733078346330322</v>
      </c>
      <c r="F72" s="6">
        <v>7.7070754641229851</v>
      </c>
      <c r="G72" s="6">
        <v>8.1895654349466795</v>
      </c>
    </row>
    <row r="73" spans="3:7" x14ac:dyDescent="0.35">
      <c r="C73" s="7" t="s">
        <v>99</v>
      </c>
      <c r="D73" s="6">
        <v>7.9337029104688419</v>
      </c>
      <c r="E73" s="6">
        <v>7.984185051746147</v>
      </c>
      <c r="F73" s="6">
        <v>7.7176725878191439</v>
      </c>
      <c r="G73" s="6">
        <v>8.2002153743958459</v>
      </c>
    </row>
    <row r="74" spans="3:7" x14ac:dyDescent="0.35">
      <c r="C74" s="7" t="s">
        <v>100</v>
      </c>
      <c r="D74" s="6">
        <v>7.9440489867116959</v>
      </c>
      <c r="E74" s="6">
        <v>7.9950860386486173</v>
      </c>
      <c r="F74" s="6">
        <v>7.7282669351012387</v>
      </c>
      <c r="G74" s="6">
        <v>8.2108680902590745</v>
      </c>
    </row>
    <row r="75" spans="3:7" x14ac:dyDescent="0.35">
      <c r="C75" s="7" t="s">
        <v>101</v>
      </c>
      <c r="D75" s="6">
        <v>7.9543720594567722</v>
      </c>
      <c r="E75" s="6">
        <v>8.0060100290488645</v>
      </c>
      <c r="F75" s="6">
        <v>7.7388585069765217</v>
      </c>
      <c r="G75" s="6">
        <v>8.2215235815291141</v>
      </c>
    </row>
    <row r="76" spans="3:7" x14ac:dyDescent="0.35">
      <c r="C76" s="7" t="s">
        <v>102</v>
      </c>
      <c r="D76" s="6">
        <v>7.9646729218634267</v>
      </c>
      <c r="E76" s="6">
        <v>8.0169562297875334</v>
      </c>
      <c r="F76" s="6">
        <v>7.7494473045474788</v>
      </c>
      <c r="G76" s="6">
        <v>8.2321818471034813</v>
      </c>
    </row>
    <row r="77" spans="3:7" x14ac:dyDescent="0.35">
      <c r="C77" s="7" t="s">
        <v>103</v>
      </c>
      <c r="D77" s="6">
        <v>7.9749523856688231</v>
      </c>
      <c r="E77" s="6">
        <v>8.0279238291274613</v>
      </c>
      <c r="F77" s="6">
        <v>7.760033329011633</v>
      </c>
      <c r="G77" s="6">
        <v>8.2428428857846505</v>
      </c>
    </row>
    <row r="78" spans="3:7" x14ac:dyDescent="0.35">
      <c r="C78" s="7" t="s">
        <v>104</v>
      </c>
      <c r="D78" s="6">
        <v>7.9852112734825669</v>
      </c>
      <c r="E78" s="6">
        <v>8.0389120044590427</v>
      </c>
      <c r="F78" s="6">
        <v>7.7706165816613444</v>
      </c>
      <c r="G78" s="6">
        <v>8.2535066962802652</v>
      </c>
    </row>
    <row r="79" spans="3:7" x14ac:dyDescent="0.35">
      <c r="C79" s="7" t="s">
        <v>105</v>
      </c>
      <c r="D79" s="6">
        <v>7.9954504117624738</v>
      </c>
      <c r="E79" s="6">
        <v>8.0499199293244583</v>
      </c>
      <c r="F79" s="6">
        <v>7.7811970638835826</v>
      </c>
      <c r="G79" s="6">
        <v>8.2641732772033496</v>
      </c>
    </row>
    <row r="80" spans="3:7" x14ac:dyDescent="0.35">
      <c r="C80" s="7" t="s">
        <v>106</v>
      </c>
      <c r="D80" s="6">
        <v>8.0056706245320495</v>
      </c>
      <c r="E80" s="6">
        <v>8.0609467797002079</v>
      </c>
      <c r="F80" s="6">
        <v>7.791774777159695</v>
      </c>
      <c r="G80" s="6">
        <v>8.2748426270725624</v>
      </c>
    </row>
    <row r="81" spans="3:7" x14ac:dyDescent="0.35">
      <c r="C81" s="7" t="s">
        <v>107</v>
      </c>
      <c r="D81" s="6">
        <v>8.0158727278680129</v>
      </c>
      <c r="E81" s="6">
        <v>8.0719917395095688</v>
      </c>
      <c r="F81" s="6">
        <v>7.8023497230651477</v>
      </c>
      <c r="G81" s="6">
        <v>8.2855147443124348</v>
      </c>
    </row>
    <row r="82" spans="3:7" x14ac:dyDescent="0.35">
      <c r="C82" s="7" t="s">
        <v>108</v>
      </c>
      <c r="D82" s="6">
        <v>8.02605752515883</v>
      </c>
      <c r="E82" s="6">
        <v>8.083054005364076</v>
      </c>
      <c r="F82" s="6">
        <v>7.8129219032692578</v>
      </c>
      <c r="G82" s="6">
        <v>8.2961896272536482</v>
      </c>
    </row>
    <row r="83" spans="3:7" x14ac:dyDescent="0.35">
      <c r="C83" s="7" t="s">
        <v>109</v>
      </c>
      <c r="D83" s="6">
        <v>8.0362258031128899</v>
      </c>
      <c r="E83" s="6">
        <v>8.0941327905553404</v>
      </c>
      <c r="F83" s="6">
        <v>7.8234913195349094</v>
      </c>
      <c r="G83" s="6">
        <v>8.3068672741333209</v>
      </c>
    </row>
    <row r="84" spans="3:7" x14ac:dyDescent="0.35">
      <c r="C84" s="7" t="s">
        <v>110</v>
      </c>
      <c r="D84" s="6">
        <v>8.0463783284779549</v>
      </c>
      <c r="E84" s="6">
        <v>8.1052273283355998</v>
      </c>
      <c r="F84" s="6">
        <v>7.8340579737182487</v>
      </c>
      <c r="G84" s="6">
        <v>8.3175476830953059</v>
      </c>
    </row>
    <row r="85" spans="3:7" x14ac:dyDescent="0.35">
      <c r="C85" s="7" t="s">
        <v>111</v>
      </c>
      <c r="D85" s="6">
        <v>8.056515845421254</v>
      </c>
      <c r="E85" s="6">
        <v>8.1163368745376214</v>
      </c>
      <c r="F85" s="6">
        <v>7.844621867768371</v>
      </c>
      <c r="G85" s="6">
        <v>8.3282308521905044</v>
      </c>
    </row>
    <row r="86" spans="3:7" x14ac:dyDescent="0.35">
      <c r="C86" s="7" t="s">
        <v>112</v>
      </c>
      <c r="D86" s="6">
        <v>8.0666390735116842</v>
      </c>
      <c r="E86" s="6">
        <v>8.1274607095925155</v>
      </c>
      <c r="F86" s="6">
        <v>7.8551830037269905</v>
      </c>
      <c r="G86" s="6">
        <v>8.3389167793772092</v>
      </c>
    </row>
    <row r="87" spans="3:7" x14ac:dyDescent="0.35">
      <c r="C87" s="7" t="s">
        <v>113</v>
      </c>
      <c r="D87" s="6">
        <v>8.0767487062413839</v>
      </c>
      <c r="E87" s="6">
        <v>8.1385981400081402</v>
      </c>
      <c r="F87" s="6">
        <v>7.8657413837280883</v>
      </c>
      <c r="G87" s="6">
        <v>8.3496054625214349</v>
      </c>
    </row>
    <row r="88" spans="3:7" x14ac:dyDescent="0.35">
      <c r="C88" s="7" t="s">
        <v>114</v>
      </c>
      <c r="D88" s="6">
        <v>8.0868454100227218</v>
      </c>
      <c r="E88" s="6">
        <v>8.1497484993721265</v>
      </c>
      <c r="F88" s="6">
        <v>7.8762970099975522</v>
      </c>
      <c r="G88" s="6">
        <v>8.3602968993972961</v>
      </c>
    </row>
    <row r="89" spans="3:7" x14ac:dyDescent="0.35">
      <c r="C89" s="7" t="s">
        <v>115</v>
      </c>
      <c r="D89" s="6">
        <v>8.0969298235978275</v>
      </c>
      <c r="E89" s="6">
        <v>8.1609111489423452</v>
      </c>
      <c r="F89" s="6">
        <v>7.8868498848527997</v>
      </c>
      <c r="G89" s="6">
        <v>8.3709910876873721</v>
      </c>
    </row>
    <row r="90" spans="3:7" x14ac:dyDescent="0.35">
      <c r="C90" s="7" t="s">
        <v>116</v>
      </c>
      <c r="D90" s="6">
        <v>8.107002557800616</v>
      </c>
      <c r="E90" s="6">
        <v>8.172085477884881</v>
      </c>
      <c r="F90" s="6">
        <v>7.8974000107023894</v>
      </c>
      <c r="G90" s="6">
        <v>8.3816880249831076</v>
      </c>
    </row>
    <row r="91" spans="3:7" x14ac:dyDescent="0.35">
      <c r="C91" s="7" t="s">
        <v>117</v>
      </c>
      <c r="D91" s="6">
        <v>8.1170641956153045</v>
      </c>
      <c r="E91" s="6">
        <v>8.1832709032155169</v>
      </c>
      <c r="F91" s="6">
        <v>7.9079473900456101</v>
      </c>
      <c r="G91" s="6">
        <v>8.3923877087852112</v>
      </c>
    </row>
    <row r="92" spans="3:7" x14ac:dyDescent="0.35">
      <c r="C92" s="7" t="s">
        <v>118</v>
      </c>
      <c r="D92" s="6">
        <v>8.1271152924800951</v>
      </c>
      <c r="E92" s="6">
        <v>8.1944668694960505</v>
      </c>
      <c r="F92" s="6">
        <v>7.9184920254720623</v>
      </c>
      <c r="G92" s="6">
        <v>8.4030901365040833</v>
      </c>
    </row>
    <row r="93" spans="3:7" x14ac:dyDescent="0.35">
      <c r="C93" s="7" t="s">
        <v>119</v>
      </c>
      <c r="D93" s="6">
        <v>8.1371563767898856</v>
      </c>
      <c r="E93" s="6">
        <v>8.2056728483315844</v>
      </c>
      <c r="F93" s="6">
        <v>7.9290339196612232</v>
      </c>
      <c r="G93" s="6">
        <v>8.4137953054602477</v>
      </c>
    </row>
    <row r="94" spans="3:7" x14ac:dyDescent="0.35">
      <c r="C94" s="7" t="s">
        <v>120</v>
      </c>
      <c r="D94" s="6">
        <v>8.1471879505570914</v>
      </c>
      <c r="E94" s="6">
        <v>8.2168883377097028</v>
      </c>
      <c r="F94" s="6">
        <v>7.9395730753819942</v>
      </c>
      <c r="G94" s="6">
        <v>8.4245032128847992</v>
      </c>
    </row>
    <row r="95" spans="3:7" x14ac:dyDescent="0.35">
      <c r="C95" s="7" t="s">
        <v>121</v>
      </c>
      <c r="D95" s="6">
        <v>8.1572104901947302</v>
      </c>
      <c r="E95" s="6">
        <v>8.2281128612173884</v>
      </c>
      <c r="F95" s="6">
        <v>7.950109495492244</v>
      </c>
      <c r="G95" s="6">
        <v>8.4352138559198746</v>
      </c>
    </row>
    <row r="96" spans="3:7" x14ac:dyDescent="0.35">
      <c r="C96" s="7" t="s">
        <v>122</v>
      </c>
      <c r="D96" s="6">
        <v>8.1672244473908702</v>
      </c>
      <c r="E96" s="6">
        <v>8.2393459671665727</v>
      </c>
      <c r="F96" s="6">
        <v>7.9606431829383242</v>
      </c>
      <c r="G96" s="6">
        <v>8.4459272316191178</v>
      </c>
    </row>
    <row r="97" spans="3:7" x14ac:dyDescent="0.35">
      <c r="C97" s="7" t="s">
        <v>123</v>
      </c>
      <c r="D97" s="6">
        <v>8.1772302500480301</v>
      </c>
      <c r="E97" s="6">
        <v>8.2505872276547372</v>
      </c>
      <c r="F97" s="6">
        <v>7.9711741407545853</v>
      </c>
      <c r="G97" s="6">
        <v>8.4566433369481828</v>
      </c>
    </row>
    <row r="98" spans="3:7" x14ac:dyDescent="0.35">
      <c r="C98" s="7" t="s">
        <v>124</v>
      </c>
      <c r="D98" s="6">
        <v>8.1872283032652557</v>
      </c>
      <c r="E98" s="6">
        <v>8.2618362375828323</v>
      </c>
      <c r="F98" s="6">
        <v>7.9817023720628653</v>
      </c>
      <c r="G98" s="6">
        <v>8.4673621687852236</v>
      </c>
    </row>
    <row r="99" spans="3:7" x14ac:dyDescent="0.35">
      <c r="C99" s="7" t="s">
        <v>125</v>
      </c>
      <c r="D99" s="6">
        <v>8.1972189903443251</v>
      </c>
      <c r="E99" s="6">
        <v>8.2730926136490872</v>
      </c>
      <c r="F99" s="6">
        <v>7.9922278800719821</v>
      </c>
      <c r="G99" s="6">
        <v>8.4780837239214293</v>
      </c>
    </row>
    <row r="100" spans="3:7" x14ac:dyDescent="0.35">
      <c r="C100" s="7" t="s">
        <v>126</v>
      </c>
      <c r="D100" s="6">
        <v>8.2072026738048134</v>
      </c>
      <c r="E100" s="6">
        <v>8.2843559933339233</v>
      </c>
      <c r="F100" s="6">
        <v>8.0027506680771943</v>
      </c>
      <c r="G100" s="6">
        <v>8.4888079990615424</v>
      </c>
    </row>
    <row r="101" spans="3:7" x14ac:dyDescent="0.35">
      <c r="C101" s="7" t="s">
        <v>127</v>
      </c>
      <c r="D101" s="6">
        <v>8.2171796963956112</v>
      </c>
      <c r="E101" s="6">
        <v>8.2956260338884498</v>
      </c>
      <c r="F101" s="6">
        <v>8.0132707394596636</v>
      </c>
      <c r="G101" s="6">
        <v>8.4995349908243973</v>
      </c>
    </row>
    <row r="102" spans="3:7" x14ac:dyDescent="0.35">
      <c r="C102" s="7" t="s">
        <v>128</v>
      </c>
      <c r="D102" s="6">
        <v>8.2271503820930203</v>
      </c>
      <c r="E102" s="6">
        <v>8.306902411336365</v>
      </c>
      <c r="F102" s="6">
        <v>8.0237880976858911</v>
      </c>
      <c r="G102" s="6">
        <v>8.5102646957434942</v>
      </c>
    </row>
    <row r="103" spans="3:7" x14ac:dyDescent="0.35">
      <c r="C103" s="7" t="s">
        <v>129</v>
      </c>
      <c r="D103" s="6">
        <v>8.237115037077638</v>
      </c>
      <c r="E103" s="6">
        <v>8.3181848194970716</v>
      </c>
      <c r="F103" s="6">
        <v>8.0343027463071639</v>
      </c>
      <c r="G103" s="6">
        <v>8.5209971102675457</v>
      </c>
    </row>
    <row r="104" spans="3:7" x14ac:dyDescent="0.35">
      <c r="C104" s="7" t="s">
        <v>130</v>
      </c>
      <c r="D104" s="6">
        <v>8.2470739506840935</v>
      </c>
      <c r="E104" s="6">
        <v>8.3294729690359404</v>
      </c>
      <c r="F104" s="6">
        <v>8.0448146889589598</v>
      </c>
      <c r="G104" s="6">
        <v>8.5317322307610741</v>
      </c>
    </row>
    <row r="105" spans="3:7" x14ac:dyDescent="0.35">
      <c r="C105" s="7" t="s">
        <v>131</v>
      </c>
      <c r="D105" s="6">
        <v>8.2570273963191791</v>
      </c>
      <c r="E105" s="6">
        <v>8.3407665865461791</v>
      </c>
      <c r="F105" s="6">
        <v>8.0553239293603625</v>
      </c>
      <c r="G105" s="6">
        <v>8.5424700535049958</v>
      </c>
    </row>
    <row r="106" spans="3:7" x14ac:dyDescent="0.35">
      <c r="C106" s="7" t="s">
        <v>132</v>
      </c>
      <c r="D106" s="6">
        <v>8.2669756323452681</v>
      </c>
      <c r="E106" s="6">
        <v>8.3520654136654144</v>
      </c>
      <c r="F106" s="6">
        <v>8.0658304713134559</v>
      </c>
      <c r="G106" s="6">
        <v>8.5532105746972267</v>
      </c>
    </row>
    <row r="107" spans="3:7" x14ac:dyDescent="0.35">
      <c r="C107" s="7" t="s">
        <v>133</v>
      </c>
      <c r="D107" s="6">
        <v>8.2769189029268553</v>
      </c>
      <c r="E107" s="6">
        <v>8.3633692062291516</v>
      </c>
      <c r="F107" s="6">
        <v>8.0763343187027079</v>
      </c>
      <c r="G107" s="6">
        <v>8.563953790453299</v>
      </c>
    </row>
    <row r="108" spans="3:7" x14ac:dyDescent="0.35">
      <c r="C108" s="7" t="s">
        <v>134</v>
      </c>
      <c r="D108" s="6">
        <v>8.2868574388390286</v>
      </c>
      <c r="E108" s="6">
        <v>8.3746777334623026</v>
      </c>
      <c r="F108" s="6">
        <v>8.0868354754943468</v>
      </c>
      <c r="G108" s="6">
        <v>8.5746996968069844</v>
      </c>
    </row>
    <row r="109" spans="3:7" x14ac:dyDescent="0.35">
      <c r="C109" s="7" t="s">
        <v>135</v>
      </c>
      <c r="D109" s="6">
        <v>8.2967914582372675</v>
      </c>
      <c r="E109" s="6">
        <v>8.385990777209388</v>
      </c>
      <c r="F109" s="6">
        <v>8.0973339457357199</v>
      </c>
      <c r="G109" s="6">
        <v>8.5854482897109357</v>
      </c>
    </row>
    <row r="110" spans="3:7" x14ac:dyDescent="0.35">
      <c r="C110" s="7" t="s">
        <v>136</v>
      </c>
      <c r="D110" s="6">
        <v>8.3067211673886217</v>
      </c>
      <c r="E110" s="6">
        <v>8.3973081312033582</v>
      </c>
      <c r="F110" s="6">
        <v>8.1078297335546416</v>
      </c>
      <c r="G110" s="6">
        <v>8.5961995650373382</v>
      </c>
    </row>
    <row r="111" spans="3:7" x14ac:dyDescent="0.35">
      <c r="C111" s="7" t="s">
        <v>137</v>
      </c>
      <c r="D111" s="6">
        <v>8.3166467613646642</v>
      </c>
      <c r="E111" s="6">
        <v>8.4086296003726364</v>
      </c>
      <c r="F111" s="6">
        <v>8.1183228431587384</v>
      </c>
      <c r="G111" s="6">
        <v>8.6069535185785622</v>
      </c>
    </row>
    <row r="112" spans="3:7" x14ac:dyDescent="0.35">
      <c r="C112" s="7" t="s">
        <v>138</v>
      </c>
      <c r="D112" s="6">
        <v>8.3265684246970544</v>
      </c>
      <c r="E112" s="6">
        <v>8.4199550001855705</v>
      </c>
      <c r="F112" s="6">
        <v>8.1288132788347855</v>
      </c>
      <c r="G112" s="6">
        <v>8.6177101460478394</v>
      </c>
    </row>
    <row r="113" spans="3:7" x14ac:dyDescent="0.35">
      <c r="C113" s="7" t="s">
        <v>139</v>
      </c>
      <c r="D113" s="6">
        <v>8.3364863319966886</v>
      </c>
      <c r="E113" s="6">
        <v>8.4312841560312606</v>
      </c>
      <c r="F113" s="6">
        <v>8.1393010449480112</v>
      </c>
      <c r="G113" s="6">
        <v>8.628469443079938</v>
      </c>
    </row>
  </sheetData>
  <mergeCells count="17">
    <mergeCell ref="H5:I5"/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</mergeCells>
  <hyperlinks>
    <hyperlink ref="B4" location="'LinReg_Intervals'!$B$10:$B$10" display="Intervals: Training" xr:uid="{18D672A9-CB23-4926-8006-2BF19AF35E8B}"/>
    <hyperlink ref="D4" location="'LinReg_Intervals'!$I$10:$I$10" display="Intervals: Validation" xr:uid="{009154B1-4E5E-4661-98C9-4A8AFC358B6F}"/>
    <hyperlink ref="F4" location="'LinReg_Output'!$B$10:$B$10" display="Inputs" xr:uid="{CD2AACD9-24A1-4FE8-A831-9DEA69064C95}"/>
    <hyperlink ref="H4" location="'LinReg_Output'!$B$50:$B$50" display="Regression Summary" xr:uid="{EDA9B039-9B2D-4FBB-BB26-954FFDF6FB92}"/>
    <hyperlink ref="J4" location="'LinReg_Output'!$B$59:$B$59" display="Predictor Screening" xr:uid="{31E27140-F742-413F-B288-599690509252}"/>
    <hyperlink ref="B5" location="'LinReg_Output'!$B$68:$B$68" display="Coefficients" xr:uid="{279556D5-19FD-418A-87E0-A6ABA40917FA}"/>
    <hyperlink ref="D5" location="'LinReg_Output'!$B$74:$B$74" display="Variance-Covariance Matrix of Coefficients" xr:uid="{ACE01634-173C-4D2A-A675-DD9387B2D585}"/>
    <hyperlink ref="F5" location="'LinReg_ResidInfluence'!$B$10:$B$10" display="Residuals" xr:uid="{A4660AC4-E69E-4C67-B80B-E7EC149C4947}"/>
    <hyperlink ref="H5" location="'LinReg_ResidInfluence'!$B$115:$B$115" display="Influence Diagnostics" xr:uid="{2B4B86D4-B6DA-408C-BDE9-8829FBA52087}"/>
    <hyperlink ref="J5" location="'LinReg_Stored'!$B$10:$B$10" display="PMML Model" xr:uid="{F22534FC-7EC7-4F33-8485-866EAE19DE3B}"/>
    <hyperlink ref="B6" location="'LinReg_TrainingScore'!$B$10:$B$10" display="Training: Prediction Summary" xr:uid="{35E8795B-96AA-42C6-B0EC-BE9293F141E4}"/>
    <hyperlink ref="D6" location="'LinReg_TrainingScore'!$B$19:$B$19" display="Training: Prediction Details" xr:uid="{38852B85-F4DC-4986-ACC2-18E694AA463B}"/>
    <hyperlink ref="F6" location="'LinReg_ValidationScore'!$B$10:$B$10" display="Validation: Prediction Summary" xr:uid="{82D3D727-E2E6-4835-A525-EE3F1ABB610A}"/>
    <hyperlink ref="H6" location="'LinReg_ValidationScore'!$B$19:$B$19" display="Validation: Prediction Details" xr:uid="{CE116447-E529-43D4-B134-60F14D3FFC04}"/>
  </hyperlinks>
  <pageMargins left="0.7" right="0.7" top="0.75" bottom="0.75" header="0.3" footer="0.3"/>
  <tableParts count="2"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8826-A552-4A6F-89ED-52212B7828AA}">
  <dimension ref="B1:Q122"/>
  <sheetViews>
    <sheetView showGridLines="0" workbookViewId="0">
      <selection activeCell="E15" sqref="E15"/>
    </sheetView>
  </sheetViews>
  <sheetFormatPr defaultRowHeight="14.5" x14ac:dyDescent="0.35"/>
  <cols>
    <col min="3" max="3" width="10.90625" customWidth="1"/>
    <col min="5" max="5" width="18.1796875" customWidth="1"/>
    <col min="6" max="6" width="9.81640625" customWidth="1"/>
    <col min="14" max="14" width="15.26953125" bestFit="1" customWidth="1"/>
  </cols>
  <sheetData>
    <row r="1" spans="2:17" ht="18.5" x14ac:dyDescent="0.45">
      <c r="B1" s="4" t="s">
        <v>233</v>
      </c>
      <c r="N1" t="s">
        <v>184</v>
      </c>
    </row>
    <row r="3" spans="2:17" ht="15.5" x14ac:dyDescent="0.35">
      <c r="B3" s="16" t="s">
        <v>6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7</v>
      </c>
      <c r="O3" s="17"/>
      <c r="P3" s="17"/>
      <c r="Q3" s="18"/>
    </row>
    <row r="4" spans="2:17" x14ac:dyDescent="0.35">
      <c r="B4" s="28" t="s">
        <v>211</v>
      </c>
      <c r="C4" s="24"/>
      <c r="D4" s="28" t="s">
        <v>212</v>
      </c>
      <c r="E4" s="24"/>
      <c r="F4" s="28" t="s">
        <v>12</v>
      </c>
      <c r="G4" s="24"/>
      <c r="H4" s="28" t="s">
        <v>213</v>
      </c>
      <c r="I4" s="24"/>
      <c r="J4" s="28" t="s">
        <v>214</v>
      </c>
      <c r="K4" s="24"/>
      <c r="N4" s="10" t="s">
        <v>8</v>
      </c>
      <c r="O4" s="10" t="s">
        <v>9</v>
      </c>
      <c r="P4" s="10" t="s">
        <v>10</v>
      </c>
      <c r="Q4" s="10" t="s">
        <v>11</v>
      </c>
    </row>
    <row r="5" spans="2:17" x14ac:dyDescent="0.35">
      <c r="B5" s="28" t="s">
        <v>215</v>
      </c>
      <c r="C5" s="24"/>
      <c r="D5" s="28" t="s">
        <v>216</v>
      </c>
      <c r="E5" s="24"/>
      <c r="F5" s="28" t="s">
        <v>217</v>
      </c>
      <c r="G5" s="24"/>
      <c r="H5" s="28" t="s">
        <v>218</v>
      </c>
      <c r="I5" s="24"/>
      <c r="J5" s="28" t="s">
        <v>185</v>
      </c>
      <c r="K5" s="24"/>
      <c r="N5" s="8">
        <v>5</v>
      </c>
      <c r="O5" s="8">
        <v>2</v>
      </c>
      <c r="P5" s="8">
        <v>10</v>
      </c>
      <c r="Q5" s="8">
        <v>17</v>
      </c>
    </row>
    <row r="6" spans="2:17" x14ac:dyDescent="0.35">
      <c r="B6" s="28" t="s">
        <v>219</v>
      </c>
      <c r="C6" s="24"/>
      <c r="D6" s="28" t="s">
        <v>220</v>
      </c>
      <c r="E6" s="24"/>
      <c r="F6" s="28" t="s">
        <v>221</v>
      </c>
      <c r="G6" s="24"/>
      <c r="H6" s="28" t="s">
        <v>222</v>
      </c>
      <c r="I6" s="24"/>
      <c r="J6" s="22"/>
      <c r="K6" s="24"/>
    </row>
    <row r="10" spans="2:17" ht="18.5" x14ac:dyDescent="0.45">
      <c r="B10" s="5" t="s">
        <v>219</v>
      </c>
    </row>
    <row r="12" spans="2:17" x14ac:dyDescent="0.35">
      <c r="C12" t="s">
        <v>224</v>
      </c>
      <c r="D12" t="s">
        <v>225</v>
      </c>
    </row>
    <row r="13" spans="2:17" x14ac:dyDescent="0.35">
      <c r="C13" t="s">
        <v>226</v>
      </c>
      <c r="D13">
        <v>1.4477351606648761</v>
      </c>
    </row>
    <row r="14" spans="2:17" x14ac:dyDescent="0.35">
      <c r="C14" t="s">
        <v>227</v>
      </c>
      <c r="D14">
        <v>1.4334011491731446E-2</v>
      </c>
    </row>
    <row r="15" spans="2:17" x14ac:dyDescent="0.35">
      <c r="C15" t="s">
        <v>228</v>
      </c>
      <c r="D15">
        <v>0.11972473216395786</v>
      </c>
    </row>
    <row r="16" spans="2:17" x14ac:dyDescent="0.35">
      <c r="C16" t="s">
        <v>229</v>
      </c>
      <c r="D16">
        <v>9.7832516681976719E-2</v>
      </c>
    </row>
    <row r="17" spans="2:10" x14ac:dyDescent="0.35">
      <c r="C17" t="s">
        <v>230</v>
      </c>
      <c r="D17">
        <v>0.87000341226729883</v>
      </c>
    </row>
    <row r="19" spans="2:10" ht="18.5" x14ac:dyDescent="0.45">
      <c r="B19" s="5" t="s">
        <v>220</v>
      </c>
    </row>
    <row r="21" spans="2:10" x14ac:dyDescent="0.35">
      <c r="C21" s="7" t="s">
        <v>38</v>
      </c>
      <c r="D21" s="3" t="s">
        <v>3</v>
      </c>
      <c r="E21" s="3" t="s">
        <v>231</v>
      </c>
      <c r="F21" s="3" t="s">
        <v>232</v>
      </c>
      <c r="G21" t="s">
        <v>295</v>
      </c>
      <c r="H21" t="s">
        <v>296</v>
      </c>
      <c r="I21" t="s">
        <v>297</v>
      </c>
      <c r="J21" t="s">
        <v>228</v>
      </c>
    </row>
    <row r="22" spans="2:10" x14ac:dyDescent="0.35">
      <c r="C22" s="7" t="s">
        <v>39</v>
      </c>
      <c r="D22" s="6">
        <v>7.2584121505953103</v>
      </c>
      <c r="E22" s="6">
        <v>7.3215320867477729</v>
      </c>
      <c r="F22" s="6">
        <v>-6.3119936152462586E-2</v>
      </c>
      <c r="G22" s="6">
        <f>EXP(Training__Prediction_Details[[#This Row],[EXP(ft)]])</f>
        <v>1420.0000000000055</v>
      </c>
      <c r="H22" s="6">
        <f>EXP(Training__Prediction_Details[[#This Row],[Prediction: EXP(ft)]])</f>
        <v>1512.5195066004858</v>
      </c>
      <c r="I22" s="6">
        <f>Training__Prediction_Details[[#This Row],[yt]]-Training__Prediction_Details[[#This Row],[ft]]</f>
        <v>-92.519506600480327</v>
      </c>
      <c r="J22" s="6" cm="1">
        <f t="array" ref="J22">SQRT(AVERAGE((Training__Prediction_Details[residual2])^2))</f>
        <v>353.8137167007016</v>
      </c>
    </row>
    <row r="23" spans="2:10" x14ac:dyDescent="0.35">
      <c r="C23" s="7" t="s">
        <v>40</v>
      </c>
      <c r="D23" s="6">
        <v>7.3132203870902996</v>
      </c>
      <c r="E23" s="6">
        <v>7.3321556183204351</v>
      </c>
      <c r="F23" s="6">
        <v>-1.8935231230135408E-2</v>
      </c>
      <c r="G23" s="6">
        <f>EXP(Training__Prediction_Details[[#This Row],[EXP(ft)]])</f>
        <v>1499.9999999999973</v>
      </c>
      <c r="H23" s="6">
        <f>EXP(Training__Prediction_Details[[#This Row],[Prediction: EXP(ft)]])</f>
        <v>1528.6734594201612</v>
      </c>
      <c r="I23" s="6">
        <f>Training__Prediction_Details[[#This Row],[yt]]-Training__Prediction_Details[[#This Row],[ft]]</f>
        <v>-28.673459420163908</v>
      </c>
      <c r="J23" s="6" cm="1">
        <f t="array" ref="J23">SQRT(AVERAGE((Training__Prediction_Details[residual2])^2))</f>
        <v>353.8137167007016</v>
      </c>
    </row>
    <row r="24" spans="2:10" x14ac:dyDescent="0.35">
      <c r="C24" s="7" t="s">
        <v>41</v>
      </c>
      <c r="D24" s="6">
        <v>7.4145728813505896</v>
      </c>
      <c r="E24" s="6">
        <v>7.3427791498930972</v>
      </c>
      <c r="F24" s="6">
        <v>7.1793731457492349E-2</v>
      </c>
      <c r="G24" s="6">
        <f>EXP(Training__Prediction_Details[[#This Row],[EXP(ft)]])</f>
        <v>1660.0000000000011</v>
      </c>
      <c r="H24" s="6">
        <f>EXP(Training__Prediction_Details[[#This Row],[Prediction: EXP(ft)]])</f>
        <v>1544.9999390671346</v>
      </c>
      <c r="I24" s="6">
        <f>Training__Prediction_Details[[#This Row],[yt]]-Training__Prediction_Details[[#This Row],[ft]]</f>
        <v>115.00006093286652</v>
      </c>
      <c r="J24" s="6" cm="1">
        <f t="array" ref="J24">SQRT(AVERAGE((Training__Prediction_Details[residual2])^2))</f>
        <v>353.8137167007016</v>
      </c>
    </row>
    <row r="25" spans="2:10" x14ac:dyDescent="0.35">
      <c r="C25" s="7" t="s">
        <v>42</v>
      </c>
      <c r="D25" s="6">
        <v>7.39633529380081</v>
      </c>
      <c r="E25" s="6">
        <v>7.3534026814657585</v>
      </c>
      <c r="F25" s="6">
        <v>4.2932612335051523E-2</v>
      </c>
      <c r="G25" s="6">
        <f>EXP(Training__Prediction_Details[[#This Row],[EXP(ft)]])</f>
        <v>1630.0000000000032</v>
      </c>
      <c r="H25" s="6">
        <f>EXP(Training__Prediction_Details[[#This Row],[Prediction: EXP(ft)]])</f>
        <v>1561.5007881558081</v>
      </c>
      <c r="I25" s="6">
        <f>Training__Prediction_Details[[#This Row],[yt]]-Training__Prediction_Details[[#This Row],[ft]]</f>
        <v>68.499211844195088</v>
      </c>
      <c r="J25" s="6" cm="1">
        <f t="array" ref="J25">SQRT(AVERAGE((Training__Prediction_Details[residual2])^2))</f>
        <v>353.8137167007016</v>
      </c>
    </row>
    <row r="26" spans="2:10" x14ac:dyDescent="0.35">
      <c r="C26" s="7" t="s">
        <v>43</v>
      </c>
      <c r="D26" s="6">
        <v>7.3330230143864803</v>
      </c>
      <c r="E26" s="6">
        <v>7.3640262130384206</v>
      </c>
      <c r="F26" s="6">
        <v>-3.1003198651940345E-2</v>
      </c>
      <c r="G26" s="6">
        <f>EXP(Training__Prediction_Details[[#This Row],[EXP(ft)]])</f>
        <v>1529.9999999999986</v>
      </c>
      <c r="H26" s="6">
        <f>EXP(Training__Prediction_Details[[#This Row],[Prediction: EXP(ft)]])</f>
        <v>1578.1778689800078</v>
      </c>
      <c r="I26" s="6">
        <f>Training__Prediction_Details[[#This Row],[yt]]-Training__Prediction_Details[[#This Row],[ft]]</f>
        <v>-48.17786898000918</v>
      </c>
      <c r="J26" s="6" cm="1">
        <f t="array" ref="J26">SQRT(AVERAGE((Training__Prediction_Details[residual2])^2))</f>
        <v>353.8137167007016</v>
      </c>
    </row>
    <row r="27" spans="2:10" x14ac:dyDescent="0.35">
      <c r="C27" s="7" t="s">
        <v>44</v>
      </c>
      <c r="D27" s="6">
        <v>7.4383835300443097</v>
      </c>
      <c r="E27" s="6">
        <v>7.3746497446110828</v>
      </c>
      <c r="F27" s="6">
        <v>6.3733785433226942E-2</v>
      </c>
      <c r="G27" s="6">
        <f>EXP(Training__Prediction_Details[[#This Row],[EXP(ft)]])</f>
        <v>1700.0000000000039</v>
      </c>
      <c r="H27" s="6">
        <f>EXP(Training__Prediction_Details[[#This Row],[Prediction: EXP(ft)]])</f>
        <v>1595.0330637231541</v>
      </c>
      <c r="I27" s="6">
        <f>Training__Prediction_Details[[#This Row],[yt]]-Training__Prediction_Details[[#This Row],[ft]]</f>
        <v>104.96693627684976</v>
      </c>
      <c r="J27" s="6" cm="1">
        <f t="array" ref="J27">SQRT(AVERAGE((Training__Prediction_Details[residual2])^2))</f>
        <v>353.8137167007016</v>
      </c>
    </row>
    <row r="28" spans="2:10" x14ac:dyDescent="0.35">
      <c r="C28" s="7" t="s">
        <v>45</v>
      </c>
      <c r="D28" s="6">
        <v>7.5283317667072502</v>
      </c>
      <c r="E28" s="6">
        <v>7.385273276183745</v>
      </c>
      <c r="F28" s="6">
        <v>0.14305849052350528</v>
      </c>
      <c r="G28" s="6">
        <f>EXP(Training__Prediction_Details[[#This Row],[EXP(ft)]])</f>
        <v>1860.0000000000061</v>
      </c>
      <c r="H28" s="6">
        <f>EXP(Training__Prediction_Details[[#This Row],[Prediction: EXP(ft)]])</f>
        <v>1612.0682746706925</v>
      </c>
      <c r="I28" s="6">
        <f>Training__Prediction_Details[[#This Row],[yt]]-Training__Prediction_Details[[#This Row],[ft]]</f>
        <v>247.93172532931362</v>
      </c>
      <c r="J28" s="6" cm="1">
        <f t="array" ref="J28">SQRT(AVERAGE((Training__Prediction_Details[residual2])^2))</f>
        <v>353.8137167007016</v>
      </c>
    </row>
    <row r="29" spans="2:10" x14ac:dyDescent="0.35">
      <c r="C29" s="7" t="s">
        <v>46</v>
      </c>
      <c r="D29" s="6">
        <v>7.5283317667072502</v>
      </c>
      <c r="E29" s="6">
        <v>7.3958968077564071</v>
      </c>
      <c r="F29" s="6">
        <v>0.13243495895084312</v>
      </c>
      <c r="G29" s="6">
        <f>EXP(Training__Prediction_Details[[#This Row],[EXP(ft)]])</f>
        <v>1860.0000000000061</v>
      </c>
      <c r="H29" s="6">
        <f>EXP(Training__Prediction_Details[[#This Row],[Prediction: EXP(ft)]])</f>
        <v>1629.2854244247844</v>
      </c>
      <c r="I29" s="6">
        <f>Training__Prediction_Details[[#This Row],[yt]]-Training__Prediction_Details[[#This Row],[ft]]</f>
        <v>230.71457557522172</v>
      </c>
      <c r="J29" s="6" cm="1">
        <f t="array" ref="J29">SQRT(AVERAGE((Training__Prediction_Details[residual2])^2))</f>
        <v>353.8137167007016</v>
      </c>
    </row>
    <row r="30" spans="2:10" x14ac:dyDescent="0.35">
      <c r="C30" s="7" t="s">
        <v>47</v>
      </c>
      <c r="D30" s="6">
        <v>7.4442486494967097</v>
      </c>
      <c r="E30" s="6">
        <v>7.4065203393290693</v>
      </c>
      <c r="F30" s="6">
        <v>3.7728310167640444E-2</v>
      </c>
      <c r="G30" s="6">
        <f>EXP(Training__Prediction_Details[[#This Row],[EXP(ft)]])</f>
        <v>1710.0000000000073</v>
      </c>
      <c r="H30" s="6">
        <f>EXP(Training__Prediction_Details[[#This Row],[Prediction: EXP(ft)]])</f>
        <v>1646.6864561212931</v>
      </c>
      <c r="I30" s="6">
        <f>Training__Prediction_Details[[#This Row],[yt]]-Training__Prediction_Details[[#This Row],[ft]]</f>
        <v>63.313543878714199</v>
      </c>
      <c r="J30" s="6" cm="1">
        <f t="array" ref="J30">SQRT(AVERAGE((Training__Prediction_Details[residual2])^2))</f>
        <v>353.8137167007016</v>
      </c>
    </row>
    <row r="31" spans="2:10" x14ac:dyDescent="0.35">
      <c r="C31" s="7" t="s">
        <v>48</v>
      </c>
      <c r="D31" s="6">
        <v>7.3198649298089702</v>
      </c>
      <c r="E31" s="6">
        <v>7.4171438709017306</v>
      </c>
      <c r="F31" s="6">
        <v>-9.7278941092760363E-2</v>
      </c>
      <c r="G31" s="6">
        <f>EXP(Training__Prediction_Details[[#This Row],[EXP(ft)]])</f>
        <v>1510.0000000000002</v>
      </c>
      <c r="H31" s="6">
        <f>EXP(Training__Prediction_Details[[#This Row],[Prediction: EXP(ft)]])</f>
        <v>1664.2733336490855</v>
      </c>
      <c r="I31" s="6">
        <f>Training__Prediction_Details[[#This Row],[yt]]-Training__Prediction_Details[[#This Row],[ft]]</f>
        <v>-154.27333364908532</v>
      </c>
      <c r="J31" s="6" cm="1">
        <f t="array" ref="J31">SQRT(AVERAGE((Training__Prediction_Details[residual2])^2))</f>
        <v>353.8137167007016</v>
      </c>
    </row>
    <row r="32" spans="2:10" x14ac:dyDescent="0.35">
      <c r="C32" s="7" t="s">
        <v>49</v>
      </c>
      <c r="D32" s="6">
        <v>7.1929342212157996</v>
      </c>
      <c r="E32" s="6">
        <v>7.4277674024743927</v>
      </c>
      <c r="F32" s="6">
        <v>-0.23483318125859309</v>
      </c>
      <c r="G32" s="6">
        <f>EXP(Training__Prediction_Details[[#This Row],[EXP(ft)]])</f>
        <v>1330.0000000000002</v>
      </c>
      <c r="H32" s="6">
        <f>EXP(Training__Prediction_Details[[#This Row],[Prediction: EXP(ft)]])</f>
        <v>1682.0480418716832</v>
      </c>
      <c r="I32" s="6">
        <f>Training__Prediction_Details[[#This Row],[yt]]-Training__Prediction_Details[[#This Row],[ft]]</f>
        <v>-352.04804187168293</v>
      </c>
      <c r="J32" s="6" cm="1">
        <f t="array" ref="J32">SQRT(AVERAGE((Training__Prediction_Details[residual2])^2))</f>
        <v>353.8137167007016</v>
      </c>
    </row>
    <row r="33" spans="3:10" x14ac:dyDescent="0.35">
      <c r="C33" s="7" t="s">
        <v>50</v>
      </c>
      <c r="D33" s="6">
        <v>7.3132203870902996</v>
      </c>
      <c r="E33" s="6">
        <v>7.4383909340470549</v>
      </c>
      <c r="F33" s="6">
        <v>-0.12517054695675522</v>
      </c>
      <c r="G33" s="6">
        <f>EXP(Training__Prediction_Details[[#This Row],[EXP(ft)]])</f>
        <v>1499.9999999999973</v>
      </c>
      <c r="H33" s="6">
        <f>EXP(Training__Prediction_Details[[#This Row],[Prediction: EXP(ft)]])</f>
        <v>1700.0125868512671</v>
      </c>
      <c r="I33" s="6">
        <f>Training__Prediction_Details[[#This Row],[yt]]-Training__Prediction_Details[[#This Row],[ft]]</f>
        <v>-200.01258685126982</v>
      </c>
      <c r="J33" s="6" cm="1">
        <f t="array" ref="J33">SQRT(AVERAGE((Training__Prediction_Details[residual2])^2))</f>
        <v>353.8137167007016</v>
      </c>
    </row>
    <row r="34" spans="3:10" x14ac:dyDescent="0.35">
      <c r="C34" s="7" t="s">
        <v>51</v>
      </c>
      <c r="D34" s="6">
        <v>7.2861917147023796</v>
      </c>
      <c r="E34" s="6">
        <v>7.449014465619717</v>
      </c>
      <c r="F34" s="6">
        <v>-0.16282275091733744</v>
      </c>
      <c r="G34" s="6">
        <f>EXP(Training__Prediction_Details[[#This Row],[EXP(ft)]])</f>
        <v>1459.9999999999964</v>
      </c>
      <c r="H34" s="6">
        <f>EXP(Training__Prediction_Details[[#This Row],[Prediction: EXP(ft)]])</f>
        <v>1718.1689960750878</v>
      </c>
      <c r="I34" s="6">
        <f>Training__Prediction_Details[[#This Row],[yt]]-Training__Prediction_Details[[#This Row],[ft]]</f>
        <v>-258.1689960750914</v>
      </c>
      <c r="J34" s="6" cm="1">
        <f t="array" ref="J34">SQRT(AVERAGE((Training__Prediction_Details[residual2])^2))</f>
        <v>353.8137167007016</v>
      </c>
    </row>
    <row r="35" spans="3:10" x14ac:dyDescent="0.35">
      <c r="C35" s="7" t="s">
        <v>52</v>
      </c>
      <c r="D35" s="6">
        <v>7.3714892952142801</v>
      </c>
      <c r="E35" s="6">
        <v>7.4596379971923792</v>
      </c>
      <c r="F35" s="6">
        <v>-8.8148701978099098E-2</v>
      </c>
      <c r="G35" s="6">
        <f>EXP(Training__Prediction_Details[[#This Row],[EXP(ft)]])</f>
        <v>1590.0000000000045</v>
      </c>
      <c r="H35" s="6">
        <f>EXP(Training__Prediction_Details[[#This Row],[Prediction: EXP(ft)]])</f>
        <v>1736.5193186842871</v>
      </c>
      <c r="I35" s="6">
        <f>Training__Prediction_Details[[#This Row],[yt]]-Training__Prediction_Details[[#This Row],[ft]]</f>
        <v>-146.51931868428255</v>
      </c>
      <c r="J35" s="6" cm="1">
        <f t="array" ref="J35">SQRT(AVERAGE((Training__Prediction_Details[residual2])^2))</f>
        <v>353.8137167007016</v>
      </c>
    </row>
    <row r="36" spans="3:10" x14ac:dyDescent="0.35">
      <c r="C36" s="7" t="s">
        <v>53</v>
      </c>
      <c r="D36" s="6">
        <v>7.4787348255678703</v>
      </c>
      <c r="E36" s="6">
        <v>7.4702615287650413</v>
      </c>
      <c r="F36" s="6">
        <v>8.4732968028289335E-3</v>
      </c>
      <c r="G36" s="6">
        <f>EXP(Training__Prediction_Details[[#This Row],[EXP(ft)]])</f>
        <v>1769.999999999992</v>
      </c>
      <c r="H36" s="6">
        <f>EXP(Training__Prediction_Details[[#This Row],[Prediction: EXP(ft)]])</f>
        <v>1755.0656257051658</v>
      </c>
      <c r="I36" s="6">
        <f>Training__Prediction_Details[[#This Row],[yt]]-Training__Prediction_Details[[#This Row],[ft]]</f>
        <v>14.934374294826284</v>
      </c>
      <c r="J36" s="6" cm="1">
        <f t="array" ref="J36">SQRT(AVERAGE((Training__Prediction_Details[residual2])^2))</f>
        <v>353.8137167007016</v>
      </c>
    </row>
    <row r="37" spans="3:10" x14ac:dyDescent="0.35">
      <c r="C37" s="7" t="s">
        <v>54</v>
      </c>
      <c r="D37" s="6">
        <v>7.4383835300443097</v>
      </c>
      <c r="E37" s="6">
        <v>7.4808850603377035</v>
      </c>
      <c r="F37" s="6">
        <v>-4.2501530293393763E-2</v>
      </c>
      <c r="G37" s="6">
        <f>EXP(Training__Prediction_Details[[#This Row],[EXP(ft)]])</f>
        <v>1700.0000000000039</v>
      </c>
      <c r="H37" s="6">
        <f>EXP(Training__Prediction_Details[[#This Row],[Prediction: EXP(ft)]])</f>
        <v>1773.8100102829205</v>
      </c>
      <c r="I37" s="6">
        <f>Training__Prediction_Details[[#This Row],[yt]]-Training__Prediction_Details[[#This Row],[ft]]</f>
        <v>-73.810010282916664</v>
      </c>
      <c r="J37" s="6" cm="1">
        <f t="array" ref="J37">SQRT(AVERAGE((Training__Prediction_Details[residual2])^2))</f>
        <v>353.8137167007016</v>
      </c>
    </row>
    <row r="38" spans="3:10" x14ac:dyDescent="0.35">
      <c r="C38" s="7" t="s">
        <v>55</v>
      </c>
      <c r="D38" s="6">
        <v>7.3651801260210101</v>
      </c>
      <c r="E38" s="6">
        <v>7.4915085919103648</v>
      </c>
      <c r="F38" s="6">
        <v>-0.12632846588935465</v>
      </c>
      <c r="G38" s="6">
        <f>EXP(Training__Prediction_Details[[#This Row],[EXP(ft)]])</f>
        <v>1579.9999999999964</v>
      </c>
      <c r="H38" s="6">
        <f>EXP(Training__Prediction_Details[[#This Row],[Prediction: EXP(ft)]])</f>
        <v>1792.7545879178749</v>
      </c>
      <c r="I38" s="6">
        <f>Training__Prediction_Details[[#This Row],[yt]]-Training__Prediction_Details[[#This Row],[ft]]</f>
        <v>-212.75458791787855</v>
      </c>
      <c r="J38" s="6" cm="1">
        <f t="array" ref="J38">SQRT(AVERAGE((Training__Prediction_Details[residual2])^2))</f>
        <v>353.8137167007016</v>
      </c>
    </row>
    <row r="39" spans="3:10" x14ac:dyDescent="0.35">
      <c r="C39" s="7" t="s">
        <v>56</v>
      </c>
      <c r="D39" s="6">
        <v>7.5336937098486301</v>
      </c>
      <c r="E39" s="6">
        <v>7.5021321234830269</v>
      </c>
      <c r="F39" s="6">
        <v>3.1561586365603134E-2</v>
      </c>
      <c r="G39" s="6">
        <f>EXP(Training__Prediction_Details[[#This Row],[EXP(ft)]])</f>
        <v>1869.9999999999959</v>
      </c>
      <c r="H39" s="6">
        <f>EXP(Training__Prediction_Details[[#This Row],[Prediction: EXP(ft)]])</f>
        <v>1811.9014967042428</v>
      </c>
      <c r="I39" s="6">
        <f>Training__Prediction_Details[[#This Row],[yt]]-Training__Prediction_Details[[#This Row],[ft]]</f>
        <v>58.098503295753062</v>
      </c>
      <c r="J39" s="6" cm="1">
        <f t="array" ref="J39">SQRT(AVERAGE((Training__Prediction_Details[residual2])^2))</f>
        <v>353.8137167007016</v>
      </c>
    </row>
    <row r="40" spans="3:10" x14ac:dyDescent="0.35">
      <c r="C40" s="7" t="s">
        <v>57</v>
      </c>
      <c r="D40" s="6">
        <v>7.65917136766606</v>
      </c>
      <c r="E40" s="6">
        <v>7.5127556550556891</v>
      </c>
      <c r="F40" s="6">
        <v>0.1464157126103709</v>
      </c>
      <c r="G40" s="6">
        <f>EXP(Training__Prediction_Details[[#This Row],[EXP(ft)]])</f>
        <v>2120.0000000000041</v>
      </c>
      <c r="H40" s="6">
        <f>EXP(Training__Prediction_Details[[#This Row],[Prediction: EXP(ft)]])</f>
        <v>1831.2528975714256</v>
      </c>
      <c r="I40" s="6">
        <f>Training__Prediction_Details[[#This Row],[yt]]-Training__Prediction_Details[[#This Row],[ft]]</f>
        <v>288.7471024285785</v>
      </c>
      <c r="J40" s="6" cm="1">
        <f t="array" ref="J40">SQRT(AVERAGE((Training__Prediction_Details[residual2])^2))</f>
        <v>353.8137167007016</v>
      </c>
    </row>
    <row r="41" spans="3:10" x14ac:dyDescent="0.35">
      <c r="C41" s="7" t="s">
        <v>58</v>
      </c>
      <c r="D41" s="6">
        <v>7.65917136766606</v>
      </c>
      <c r="E41" s="6">
        <v>7.5233791866283513</v>
      </c>
      <c r="F41" s="6">
        <v>0.13579218103770874</v>
      </c>
      <c r="G41" s="6">
        <f>EXP(Training__Prediction_Details[[#This Row],[EXP(ft)]])</f>
        <v>2120.0000000000041</v>
      </c>
      <c r="H41" s="6">
        <f>EXP(Training__Prediction_Details[[#This Row],[Prediction: EXP(ft)]])</f>
        <v>1850.8109745279012</v>
      </c>
      <c r="I41" s="6">
        <f>Training__Prediction_Details[[#This Row],[yt]]-Training__Prediction_Details[[#This Row],[ft]]</f>
        <v>269.18902547210291</v>
      </c>
      <c r="J41" s="6" cm="1">
        <f t="array" ref="J41">SQRT(AVERAGE((Training__Prediction_Details[residual2])^2))</f>
        <v>353.8137167007016</v>
      </c>
    </row>
    <row r="42" spans="3:10" x14ac:dyDescent="0.35">
      <c r="C42" s="7" t="s">
        <v>59</v>
      </c>
      <c r="D42" s="6">
        <v>7.5908521236885802</v>
      </c>
      <c r="E42" s="6">
        <v>7.5340027182010134</v>
      </c>
      <c r="F42" s="6">
        <v>5.6849405487566784E-2</v>
      </c>
      <c r="G42" s="6">
        <f>EXP(Training__Prediction_Details[[#This Row],[EXP(ft)]])</f>
        <v>1979.9999999999986</v>
      </c>
      <c r="H42" s="6">
        <f>EXP(Training__Prediction_Details[[#This Row],[Prediction: EXP(ft)]])</f>
        <v>1870.5779349077106</v>
      </c>
      <c r="I42" s="6">
        <f>Training__Prediction_Details[[#This Row],[yt]]-Training__Prediction_Details[[#This Row],[ft]]</f>
        <v>109.42206509228799</v>
      </c>
      <c r="J42" s="6" cm="1">
        <f t="array" ref="J42">SQRT(AVERAGE((Training__Prediction_Details[residual2])^2))</f>
        <v>353.8137167007016</v>
      </c>
    </row>
    <row r="43" spans="3:10" x14ac:dyDescent="0.35">
      <c r="C43" s="7" t="s">
        <v>60</v>
      </c>
      <c r="D43" s="6">
        <v>7.4265490723973002</v>
      </c>
      <c r="E43" s="6">
        <v>7.5446262497736756</v>
      </c>
      <c r="F43" s="6">
        <v>-0.11807717737637535</v>
      </c>
      <c r="G43" s="6">
        <f>EXP(Training__Prediction_Details[[#This Row],[EXP(ft)]])</f>
        <v>1679.9999999999927</v>
      </c>
      <c r="H43" s="6">
        <f>EXP(Training__Prediction_Details[[#This Row],[Prediction: EXP(ft)]])</f>
        <v>1890.5560096195804</v>
      </c>
      <c r="I43" s="6">
        <f>Training__Prediction_Details[[#This Row],[yt]]-Training__Prediction_Details[[#This Row],[ft]]</f>
        <v>-210.55600961958771</v>
      </c>
      <c r="J43" s="6" cm="1">
        <f t="array" ref="J43">SQRT(AVERAGE((Training__Prediction_Details[residual2])^2))</f>
        <v>353.8137167007016</v>
      </c>
    </row>
    <row r="44" spans="3:10" x14ac:dyDescent="0.35">
      <c r="C44" s="7" t="s">
        <v>61</v>
      </c>
      <c r="D44" s="6">
        <v>7.2793188354146201</v>
      </c>
      <c r="E44" s="6">
        <v>7.5552497813463368</v>
      </c>
      <c r="F44" s="6">
        <v>-0.27593094593171674</v>
      </c>
      <c r="G44" s="6">
        <f>EXP(Training__Prediction_Details[[#This Row],[EXP(ft)]])</f>
        <v>1450</v>
      </c>
      <c r="H44" s="6">
        <f>EXP(Training__Prediction_Details[[#This Row],[Prediction: EXP(ft)]])</f>
        <v>1910.7474533987004</v>
      </c>
      <c r="I44" s="6">
        <f>Training__Prediction_Details[[#This Row],[yt]]-Training__Prediction_Details[[#This Row],[ft]]</f>
        <v>-460.74745339870037</v>
      </c>
      <c r="J44" s="6" cm="1">
        <f t="array" ref="J44">SQRT(AVERAGE((Training__Prediction_Details[residual2])^2))</f>
        <v>353.8137167007016</v>
      </c>
    </row>
    <row r="45" spans="3:10" x14ac:dyDescent="0.35">
      <c r="C45" s="7" t="s">
        <v>62</v>
      </c>
      <c r="D45" s="6">
        <v>7.4730690880321999</v>
      </c>
      <c r="E45" s="6">
        <v>7.565873312918999</v>
      </c>
      <c r="F45" s="6">
        <v>-9.2804224886799069E-2</v>
      </c>
      <c r="G45" s="6">
        <f>EXP(Training__Prediction_Details[[#This Row],[EXP(ft)]])</f>
        <v>1760.0000000000043</v>
      </c>
      <c r="H45" s="6">
        <f>EXP(Training__Prediction_Details[[#This Row],[Prediction: EXP(ft)]])</f>
        <v>1931.1545450612018</v>
      </c>
      <c r="I45" s="6">
        <f>Training__Prediction_Details[[#This Row],[yt]]-Training__Prediction_Details[[#This Row],[ft]]</f>
        <v>-171.1545450611975</v>
      </c>
      <c r="J45" s="6" cm="1">
        <f t="array" ref="J45">SQRT(AVERAGE((Training__Prediction_Details[residual2])^2))</f>
        <v>353.8137167007016</v>
      </c>
    </row>
    <row r="46" spans="3:10" x14ac:dyDescent="0.35">
      <c r="C46" s="7" t="s">
        <v>63</v>
      </c>
      <c r="D46" s="6">
        <v>7.5065917800708402</v>
      </c>
      <c r="E46" s="6">
        <v>7.5764968444916612</v>
      </c>
      <c r="F46" s="6">
        <v>-6.9905064420821006E-2</v>
      </c>
      <c r="G46" s="6">
        <f>EXP(Training__Prediction_Details[[#This Row],[EXP(ft)]])</f>
        <v>1819.9999999999984</v>
      </c>
      <c r="H46" s="6">
        <f>EXP(Training__Prediction_Details[[#This Row],[Prediction: EXP(ft)]])</f>
        <v>1951.7795877613355</v>
      </c>
      <c r="I46" s="6">
        <f>Training__Prediction_Details[[#This Row],[yt]]-Training__Prediction_Details[[#This Row],[ft]]</f>
        <v>-131.7795877613371</v>
      </c>
      <c r="J46" s="6" cm="1">
        <f t="array" ref="J46">SQRT(AVERAGE((Training__Prediction_Details[residual2])^2))</f>
        <v>353.8137167007016</v>
      </c>
    </row>
    <row r="47" spans="3:10" x14ac:dyDescent="0.35">
      <c r="C47" s="7" t="s">
        <v>64</v>
      </c>
      <c r="D47" s="6">
        <v>7.5390270558239996</v>
      </c>
      <c r="E47" s="6">
        <v>7.5871203760643233</v>
      </c>
      <c r="F47" s="6">
        <v>-4.8093320240323756E-2</v>
      </c>
      <c r="G47" s="6">
        <f>EXP(Training__Prediction_Details[[#This Row],[EXP(ft)]])</f>
        <v>1880.0000000000089</v>
      </c>
      <c r="H47" s="6">
        <f>EXP(Training__Prediction_Details[[#This Row],[Prediction: EXP(ft)]])</f>
        <v>1972.624909251414</v>
      </c>
      <c r="I47" s="6">
        <f>Training__Prediction_Details[[#This Row],[yt]]-Training__Prediction_Details[[#This Row],[ft]]</f>
        <v>-92.624909251405143</v>
      </c>
      <c r="J47" s="6" cm="1">
        <f t="array" ref="J47">SQRT(AVERAGE((Training__Prediction_Details[residual2])^2))</f>
        <v>353.8137167007016</v>
      </c>
    </row>
    <row r="48" spans="3:10" x14ac:dyDescent="0.35">
      <c r="C48" s="7" t="s">
        <v>65</v>
      </c>
      <c r="D48" s="6">
        <v>7.7052624748663296</v>
      </c>
      <c r="E48" s="6">
        <v>7.5977439076369855</v>
      </c>
      <c r="F48" s="6">
        <v>0.10751856722934416</v>
      </c>
      <c r="G48" s="6">
        <f>EXP(Training__Prediction_Details[[#This Row],[EXP(ft)]])</f>
        <v>2220.00000000001</v>
      </c>
      <c r="H48" s="6">
        <f>EXP(Training__Prediction_Details[[#This Row],[Prediction: EXP(ft)]])</f>
        <v>1993.6928621445204</v>
      </c>
      <c r="I48" s="6">
        <f>Training__Prediction_Details[[#This Row],[yt]]-Training__Prediction_Details[[#This Row],[ft]]</f>
        <v>226.3071378554896</v>
      </c>
      <c r="J48" s="6" cm="1">
        <f t="array" ref="J48">SQRT(AVERAGE((Training__Prediction_Details[residual2])^2))</f>
        <v>353.8137167007016</v>
      </c>
    </row>
    <row r="49" spans="3:10" x14ac:dyDescent="0.35">
      <c r="C49" s="7" t="s">
        <v>66</v>
      </c>
      <c r="D49" s="6">
        <v>7.6207050868382602</v>
      </c>
      <c r="E49" s="6">
        <v>7.6083674392096476</v>
      </c>
      <c r="F49" s="6">
        <v>1.2337647628612558E-2</v>
      </c>
      <c r="G49" s="6">
        <f>EXP(Training__Prediction_Details[[#This Row],[EXP(ft)]])</f>
        <v>2039.9999999999961</v>
      </c>
      <c r="H49" s="6">
        <f>EXP(Training__Prediction_Details[[#This Row],[Prediction: EXP(ft)]])</f>
        <v>2014.9858241800262</v>
      </c>
      <c r="I49" s="6">
        <f>Training__Prediction_Details[[#This Row],[yt]]-Training__Prediction_Details[[#This Row],[ft]]</f>
        <v>25.014175819969978</v>
      </c>
      <c r="J49" s="6" cm="1">
        <f t="array" ref="J49">SQRT(AVERAGE((Training__Prediction_Details[residual2])^2))</f>
        <v>353.8137167007016</v>
      </c>
    </row>
    <row r="50" spans="3:10" x14ac:dyDescent="0.35">
      <c r="C50" s="7" t="s">
        <v>67</v>
      </c>
      <c r="D50" s="6">
        <v>7.6685611080158997</v>
      </c>
      <c r="E50" s="6">
        <v>7.6189909707823098</v>
      </c>
      <c r="F50" s="6">
        <v>4.9570137233589939E-2</v>
      </c>
      <c r="G50" s="6">
        <f>EXP(Training__Prediction_Details[[#This Row],[EXP(ft)]])</f>
        <v>2140.0000000000055</v>
      </c>
      <c r="H50" s="6">
        <f>EXP(Training__Prediction_Details[[#This Row],[Prediction: EXP(ft)]])</f>
        <v>2036.5061984919435</v>
      </c>
      <c r="I50" s="6">
        <f>Training__Prediction_Details[[#This Row],[yt]]-Training__Prediction_Details[[#This Row],[ft]]</f>
        <v>103.49380150806201</v>
      </c>
      <c r="J50" s="6" cm="1">
        <f t="array" ref="J50">SQRT(AVERAGE((Training__Prediction_Details[residual2])^2))</f>
        <v>353.8137167007016</v>
      </c>
    </row>
    <row r="51" spans="3:10" x14ac:dyDescent="0.35">
      <c r="C51" s="7" t="s">
        <v>68</v>
      </c>
      <c r="D51" s="6">
        <v>7.7052624748663296</v>
      </c>
      <c r="E51" s="6">
        <v>7.6296145023549711</v>
      </c>
      <c r="F51" s="6">
        <v>7.5647972511358574E-2</v>
      </c>
      <c r="G51" s="6">
        <f>EXP(Training__Prediction_Details[[#This Row],[EXP(ft)]])</f>
        <v>2220.00000000001</v>
      </c>
      <c r="H51" s="6">
        <f>EXP(Training__Prediction_Details[[#This Row],[Prediction: EXP(ft)]])</f>
        <v>2058.2564138801422</v>
      </c>
      <c r="I51" s="6">
        <f>Training__Prediction_Details[[#This Row],[yt]]-Training__Prediction_Details[[#This Row],[ft]]</f>
        <v>161.74358611986781</v>
      </c>
      <c r="J51" s="6" cm="1">
        <f t="array" ref="J51">SQRT(AVERAGE((Training__Prediction_Details[residual2])^2))</f>
        <v>353.8137167007016</v>
      </c>
    </row>
    <row r="52" spans="3:10" x14ac:dyDescent="0.35">
      <c r="C52" s="7" t="s">
        <v>69</v>
      </c>
      <c r="D52" s="6">
        <v>7.8119734296220198</v>
      </c>
      <c r="E52" s="6">
        <v>7.6402380339276332</v>
      </c>
      <c r="F52" s="6">
        <v>0.17173539569438656</v>
      </c>
      <c r="G52" s="6">
        <f>EXP(Training__Prediction_Details[[#This Row],[EXP(ft)]])</f>
        <v>2469.9999999999923</v>
      </c>
      <c r="H52" s="6">
        <f>EXP(Training__Prediction_Details[[#This Row],[Prediction: EXP(ft)]])</f>
        <v>2080.2389250844731</v>
      </c>
      <c r="I52" s="6">
        <f>Training__Prediction_Details[[#This Row],[yt]]-Training__Prediction_Details[[#This Row],[ft]]</f>
        <v>389.7610749155192</v>
      </c>
      <c r="J52" s="6" cm="1">
        <f t="array" ref="J52">SQRT(AVERAGE((Training__Prediction_Details[residual2])^2))</f>
        <v>353.8137167007016</v>
      </c>
    </row>
    <row r="53" spans="3:10" x14ac:dyDescent="0.35">
      <c r="C53" s="7" t="s">
        <v>70</v>
      </c>
      <c r="D53" s="6">
        <v>7.8119734296220198</v>
      </c>
      <c r="E53" s="6">
        <v>7.6508615655002954</v>
      </c>
      <c r="F53" s="6">
        <v>0.1611118641217244</v>
      </c>
      <c r="G53" s="6">
        <f>EXP(Training__Prediction_Details[[#This Row],[EXP(ft)]])</f>
        <v>2469.9999999999923</v>
      </c>
      <c r="H53" s="6">
        <f>EXP(Training__Prediction_Details[[#This Row],[Prediction: EXP(ft)]])</f>
        <v>2102.4562130617992</v>
      </c>
      <c r="I53" s="6">
        <f>Training__Prediction_Details[[#This Row],[yt]]-Training__Prediction_Details[[#This Row],[ft]]</f>
        <v>367.54378693819308</v>
      </c>
      <c r="J53" s="6" cm="1">
        <f t="array" ref="J53">SQRT(AVERAGE((Training__Prediction_Details[residual2])^2))</f>
        <v>353.8137167007016</v>
      </c>
    </row>
    <row r="54" spans="3:10" x14ac:dyDescent="0.35">
      <c r="C54" s="7" t="s">
        <v>71</v>
      </c>
      <c r="D54" s="6">
        <v>7.7363070965482796</v>
      </c>
      <c r="E54" s="6">
        <v>7.6614850970729576</v>
      </c>
      <c r="F54" s="6">
        <v>7.4821999475322087E-2</v>
      </c>
      <c r="G54" s="6">
        <f>EXP(Training__Prediction_Details[[#This Row],[EXP(ft)]])</f>
        <v>2289.9999999999868</v>
      </c>
      <c r="H54" s="6">
        <f>EXP(Training__Prediction_Details[[#This Row],[Prediction: EXP(ft)]])</f>
        <v>2124.9107852660072</v>
      </c>
      <c r="I54" s="6">
        <f>Training__Prediction_Details[[#This Row],[yt]]-Training__Prediction_Details[[#This Row],[ft]]</f>
        <v>165.08921473397959</v>
      </c>
      <c r="J54" s="6" cm="1">
        <f t="array" ref="J54">SQRT(AVERAGE((Training__Prediction_Details[residual2])^2))</f>
        <v>353.8137167007016</v>
      </c>
    </row>
    <row r="55" spans="3:10" x14ac:dyDescent="0.35">
      <c r="C55" s="7" t="s">
        <v>72</v>
      </c>
      <c r="D55" s="6">
        <v>7.6108527903952501</v>
      </c>
      <c r="E55" s="6">
        <v>7.6721086286456197</v>
      </c>
      <c r="F55" s="6">
        <v>-6.1255838250369621E-2</v>
      </c>
      <c r="G55" s="6">
        <f>EXP(Training__Prediction_Details[[#This Row],[EXP(ft)]])</f>
        <v>2019.9999999999993</v>
      </c>
      <c r="H55" s="6">
        <f>EXP(Training__Prediction_Details[[#This Row],[Prediction: EXP(ft)]])</f>
        <v>2147.6051759309953</v>
      </c>
      <c r="I55" s="6">
        <f>Training__Prediction_Details[[#This Row],[yt]]-Training__Prediction_Details[[#This Row],[ft]]</f>
        <v>-127.60517593099598</v>
      </c>
      <c r="J55" s="6" cm="1">
        <f t="array" ref="J55">SQRT(AVERAGE((Training__Prediction_Details[residual2])^2))</f>
        <v>353.8137167007016</v>
      </c>
    </row>
    <row r="56" spans="3:10" x14ac:dyDescent="0.35">
      <c r="C56" s="7" t="s">
        <v>73</v>
      </c>
      <c r="D56" s="6">
        <v>7.5120712458354699</v>
      </c>
      <c r="E56" s="6">
        <v>7.6827321602182819</v>
      </c>
      <c r="F56" s="6">
        <v>-0.17066091438281195</v>
      </c>
      <c r="G56" s="6">
        <f>EXP(Training__Prediction_Details[[#This Row],[EXP(ft)]])</f>
        <v>1830.0000000000061</v>
      </c>
      <c r="H56" s="6">
        <f>EXP(Training__Prediction_Details[[#This Row],[Prediction: EXP(ft)]])</f>
        <v>2170.5419463566896</v>
      </c>
      <c r="I56" s="6">
        <f>Training__Prediction_Details[[#This Row],[yt]]-Training__Prediction_Details[[#This Row],[ft]]</f>
        <v>-340.54194635668341</v>
      </c>
      <c r="J56" s="6" cm="1">
        <f t="array" ref="J56">SQRT(AVERAGE((Training__Prediction_Details[residual2])^2))</f>
        <v>353.8137167007016</v>
      </c>
    </row>
    <row r="57" spans="3:10" x14ac:dyDescent="0.35">
      <c r="C57" s="7" t="s">
        <v>74</v>
      </c>
      <c r="D57" s="6">
        <v>7.6353038862594103</v>
      </c>
      <c r="E57" s="6">
        <v>7.693355691790944</v>
      </c>
      <c r="F57" s="6">
        <v>-5.8051805531533773E-2</v>
      </c>
      <c r="G57" s="6">
        <f>EXP(Training__Prediction_Details[[#This Row],[EXP(ft)]])</f>
        <v>2069.9999999999909</v>
      </c>
      <c r="H57" s="6">
        <f>EXP(Training__Prediction_Details[[#This Row],[Prediction: EXP(ft)]])</f>
        <v>2193.7236851981138</v>
      </c>
      <c r="I57" s="6">
        <f>Training__Prediction_Details[[#This Row],[yt]]-Training__Prediction_Details[[#This Row],[ft]]</f>
        <v>-123.72368519812289</v>
      </c>
      <c r="J57" s="6" cm="1">
        <f t="array" ref="J57">SQRT(AVERAGE((Training__Prediction_Details[residual2])^2))</f>
        <v>353.8137167007016</v>
      </c>
    </row>
    <row r="58" spans="3:10" x14ac:dyDescent="0.35">
      <c r="C58" s="7" t="s">
        <v>75</v>
      </c>
      <c r="D58" s="6">
        <v>7.6638772587034696</v>
      </c>
      <c r="E58" s="6">
        <v>7.7039792233636053</v>
      </c>
      <c r="F58" s="6">
        <v>-4.0101964660135714E-2</v>
      </c>
      <c r="G58" s="6">
        <f>EXP(Training__Prediction_Details[[#This Row],[EXP(ft)]])</f>
        <v>2129.9999999999973</v>
      </c>
      <c r="H58" s="6">
        <f>EXP(Training__Prediction_Details[[#This Row],[Prediction: EXP(ft)]])</f>
        <v>2217.1530087575434</v>
      </c>
      <c r="I58" s="6">
        <f>Training__Prediction_Details[[#This Row],[yt]]-Training__Prediction_Details[[#This Row],[ft]]</f>
        <v>-87.153008757546104</v>
      </c>
      <c r="J58" s="6" cm="1">
        <f t="array" ref="J58">SQRT(AVERAGE((Training__Prediction_Details[residual2])^2))</f>
        <v>353.8137167007016</v>
      </c>
    </row>
    <row r="59" spans="3:10" x14ac:dyDescent="0.35">
      <c r="C59" s="7" t="s">
        <v>76</v>
      </c>
      <c r="D59" s="6">
        <v>7.7142311448490899</v>
      </c>
      <c r="E59" s="6">
        <v>7.7146027549362675</v>
      </c>
      <c r="F59" s="6">
        <v>-3.7161008717756516E-4</v>
      </c>
      <c r="G59" s="6">
        <f>EXP(Training__Prediction_Details[[#This Row],[EXP(ft)]])</f>
        <v>2240.0000000000095</v>
      </c>
      <c r="H59" s="6">
        <f>EXP(Training__Prediction_Details[[#This Row],[Prediction: EXP(ft)]])</f>
        <v>2240.8325612797912</v>
      </c>
      <c r="I59" s="6">
        <f>Training__Prediction_Details[[#This Row],[yt]]-Training__Prediction_Details[[#This Row],[ft]]</f>
        <v>-0.8325612797816575</v>
      </c>
      <c r="J59" s="6" cm="1">
        <f t="array" ref="J59">SQRT(AVERAGE((Training__Prediction_Details[residual2])^2))</f>
        <v>353.8137167007016</v>
      </c>
    </row>
    <row r="60" spans="3:10" x14ac:dyDescent="0.35">
      <c r="C60" s="7" t="s">
        <v>77</v>
      </c>
      <c r="D60" s="6">
        <v>7.7832240163360398</v>
      </c>
      <c r="E60" s="6">
        <v>7.7252262865089296</v>
      </c>
      <c r="F60" s="6">
        <v>5.7997729827110156E-2</v>
      </c>
      <c r="G60" s="6">
        <f>EXP(Training__Prediction_Details[[#This Row],[EXP(ft)]])</f>
        <v>2400.0000000000068</v>
      </c>
      <c r="H60" s="6">
        <f>EXP(Training__Prediction_Details[[#This Row],[Prediction: EXP(ft)]])</f>
        <v>2264.7650152506262</v>
      </c>
      <c r="I60" s="6">
        <f>Training__Prediction_Details[[#This Row],[yt]]-Training__Prediction_Details[[#This Row],[ft]]</f>
        <v>135.2349847493806</v>
      </c>
      <c r="J60" s="6" cm="1">
        <f t="array" ref="J60">SQRT(AVERAGE((Training__Prediction_Details[residual2])^2))</f>
        <v>353.8137167007016</v>
      </c>
    </row>
    <row r="61" spans="3:10" x14ac:dyDescent="0.35">
      <c r="C61" s="7" t="s">
        <v>78</v>
      </c>
      <c r="D61" s="6">
        <v>7.7186854951984696</v>
      </c>
      <c r="E61" s="6">
        <v>7.7358498180815918</v>
      </c>
      <c r="F61" s="6">
        <v>-1.7164322883122196E-2</v>
      </c>
      <c r="G61" s="6">
        <f>EXP(Training__Prediction_Details[[#This Row],[EXP(ft)]])</f>
        <v>2250.0000000000086</v>
      </c>
      <c r="H61" s="6">
        <f>EXP(Training__Prediction_Details[[#This Row],[Prediction: EXP(ft)]])</f>
        <v>2288.9530716983991</v>
      </c>
      <c r="I61" s="6">
        <f>Training__Prediction_Details[[#This Row],[yt]]-Training__Prediction_Details[[#This Row],[ft]]</f>
        <v>-38.953071698390431</v>
      </c>
      <c r="J61" s="6" cm="1">
        <f t="array" ref="J61">SQRT(AVERAGE((Training__Prediction_Details[residual2])^2))</f>
        <v>353.8137167007016</v>
      </c>
    </row>
    <row r="62" spans="3:10" x14ac:dyDescent="0.35">
      <c r="C62" s="7" t="s">
        <v>79</v>
      </c>
      <c r="D62" s="6">
        <v>7.7319307219484896</v>
      </c>
      <c r="E62" s="6">
        <v>7.7464733496542539</v>
      </c>
      <c r="F62" s="6">
        <v>-1.4542627705764311E-2</v>
      </c>
      <c r="G62" s="6">
        <f>EXP(Training__Prediction_Details[[#This Row],[EXP(ft)]])</f>
        <v>2280.0000000000073</v>
      </c>
      <c r="H62" s="6">
        <f>EXP(Training__Prediction_Details[[#This Row],[Prediction: EXP(ft)]])</f>
        <v>2313.3994604988798</v>
      </c>
      <c r="I62" s="6">
        <f>Training__Prediction_Details[[#This Row],[yt]]-Training__Prediction_Details[[#This Row],[ft]]</f>
        <v>-33.399460498872486</v>
      </c>
      <c r="J62" s="6" cm="1">
        <f t="array" ref="J62">SQRT(AVERAGE((Training__Prediction_Details[residual2])^2))</f>
        <v>353.8137167007016</v>
      </c>
    </row>
    <row r="63" spans="3:10" x14ac:dyDescent="0.35">
      <c r="C63" s="7" t="s">
        <v>80</v>
      </c>
      <c r="D63" s="6">
        <v>7.90100705199242</v>
      </c>
      <c r="E63" s="6">
        <v>7.7570968812269161</v>
      </c>
      <c r="F63" s="6">
        <v>0.14391017076550394</v>
      </c>
      <c r="G63" s="6">
        <f>EXP(Training__Prediction_Details[[#This Row],[EXP(ft)]])</f>
        <v>2699.9999999999991</v>
      </c>
      <c r="H63" s="6">
        <f>EXP(Training__Prediction_Details[[#This Row],[Prediction: EXP(ft)]])</f>
        <v>2338.1069406833535</v>
      </c>
      <c r="I63" s="6">
        <f>Training__Prediction_Details[[#This Row],[yt]]-Training__Prediction_Details[[#This Row],[ft]]</f>
        <v>361.89305931664558</v>
      </c>
      <c r="J63" s="6" cm="1">
        <f t="array" ref="J63">SQRT(AVERAGE((Training__Prediction_Details[residual2])^2))</f>
        <v>353.8137167007016</v>
      </c>
    </row>
    <row r="64" spans="3:10" x14ac:dyDescent="0.35">
      <c r="C64" s="7" t="s">
        <v>81</v>
      </c>
      <c r="D64" s="6">
        <v>7.9515593311552504</v>
      </c>
      <c r="E64" s="6">
        <v>7.7677204127995774</v>
      </c>
      <c r="F64" s="6">
        <v>0.18383891835567301</v>
      </c>
      <c r="G64" s="6">
        <f>EXP(Training__Prediction_Details[[#This Row],[EXP(ft)]])</f>
        <v>2839.9999999999964</v>
      </c>
      <c r="H64" s="6">
        <f>EXP(Training__Prediction_Details[[#This Row],[Prediction: EXP(ft)]])</f>
        <v>2363.0783007500027</v>
      </c>
      <c r="I64" s="6">
        <f>Training__Prediction_Details[[#This Row],[yt]]-Training__Prediction_Details[[#This Row],[ft]]</f>
        <v>476.92169924999371</v>
      </c>
      <c r="J64" s="6" cm="1">
        <f t="array" ref="J64">SQRT(AVERAGE((Training__Prediction_Details[residual2])^2))</f>
        <v>353.8137167007016</v>
      </c>
    </row>
    <row r="65" spans="3:10" x14ac:dyDescent="0.35">
      <c r="C65" s="7" t="s">
        <v>82</v>
      </c>
      <c r="D65" s="6">
        <v>7.9996785794994496</v>
      </c>
      <c r="E65" s="6">
        <v>7.7783439443722395</v>
      </c>
      <c r="F65" s="6">
        <v>0.22133463512721008</v>
      </c>
      <c r="G65" s="6">
        <f>EXP(Training__Prediction_Details[[#This Row],[EXP(ft)]])</f>
        <v>2979.9999999999986</v>
      </c>
      <c r="H65" s="6">
        <f>EXP(Training__Prediction_Details[[#This Row],[Prediction: EXP(ft)]])</f>
        <v>2388.3163589786277</v>
      </c>
      <c r="I65" s="6">
        <f>Training__Prediction_Details[[#This Row],[yt]]-Training__Prediction_Details[[#This Row],[ft]]</f>
        <v>591.68364102137093</v>
      </c>
      <c r="J65" s="6" cm="1">
        <f t="array" ref="J65">SQRT(AVERAGE((Training__Prediction_Details[residual2])^2))</f>
        <v>353.8137167007016</v>
      </c>
    </row>
    <row r="66" spans="3:10" x14ac:dyDescent="0.35">
      <c r="C66" s="7" t="s">
        <v>83</v>
      </c>
      <c r="D66" s="6">
        <v>7.8594131546935797</v>
      </c>
      <c r="E66" s="6">
        <v>7.7889674759449017</v>
      </c>
      <c r="F66" s="6">
        <v>7.044567874867802E-2</v>
      </c>
      <c r="G66" s="6">
        <f>EXP(Training__Prediction_Details[[#This Row],[EXP(ft)]])</f>
        <v>2589.9999999999905</v>
      </c>
      <c r="H66" s="6">
        <f>EXP(Training__Prediction_Details[[#This Row],[Prediction: EXP(ft)]])</f>
        <v>2413.8239637487063</v>
      </c>
      <c r="I66" s="6">
        <f>Training__Prediction_Details[[#This Row],[yt]]-Training__Prediction_Details[[#This Row],[ft]]</f>
        <v>176.17603625128413</v>
      </c>
      <c r="J66" s="6" cm="1">
        <f t="array" ref="J66">SQRT(AVERAGE((Training__Prediction_Details[residual2])^2))</f>
        <v>353.8137167007016</v>
      </c>
    </row>
    <row r="67" spans="3:10" x14ac:dyDescent="0.35">
      <c r="C67" s="7" t="s">
        <v>84</v>
      </c>
      <c r="D67" s="6">
        <v>7.7706452341291801</v>
      </c>
      <c r="E67" s="6">
        <v>7.7995910075175638</v>
      </c>
      <c r="F67" s="6">
        <v>-2.8945773388383778E-2</v>
      </c>
      <c r="G67" s="6">
        <f>EXP(Training__Prediction_Details[[#This Row],[EXP(ft)]])</f>
        <v>2370.0000000000077</v>
      </c>
      <c r="H67" s="6">
        <f>EXP(Training__Prediction_Details[[#This Row],[Prediction: EXP(ft)]])</f>
        <v>2439.6039938608719</v>
      </c>
      <c r="I67" s="6">
        <f>Training__Prediction_Details[[#This Row],[yt]]-Training__Prediction_Details[[#This Row],[ft]]</f>
        <v>-69.603993860864193</v>
      </c>
      <c r="J67" s="6" cm="1">
        <f t="array" ref="J67">SQRT(AVERAGE((Training__Prediction_Details[residual2])^2))</f>
        <v>353.8137167007016</v>
      </c>
    </row>
    <row r="68" spans="3:10" x14ac:dyDescent="0.35">
      <c r="C68" s="7" t="s">
        <v>85</v>
      </c>
      <c r="D68" s="6">
        <v>7.6685611080158997</v>
      </c>
      <c r="E68" s="6">
        <v>7.810214539090226</v>
      </c>
      <c r="F68" s="6">
        <v>-0.14165343107432626</v>
      </c>
      <c r="G68" s="6">
        <f>EXP(Training__Prediction_Details[[#This Row],[EXP(ft)]])</f>
        <v>2140.0000000000055</v>
      </c>
      <c r="H68" s="6">
        <f>EXP(Training__Prediction_Details[[#This Row],[Prediction: EXP(ft)]])</f>
        <v>2465.6593588618134</v>
      </c>
      <c r="I68" s="6">
        <f>Training__Prediction_Details[[#This Row],[yt]]-Training__Prediction_Details[[#This Row],[ft]]</f>
        <v>-325.65935886180796</v>
      </c>
      <c r="J68" s="6" cm="1">
        <f t="array" ref="J68">SQRT(AVERAGE((Training__Prediction_Details[residual2])^2))</f>
        <v>353.8137167007016</v>
      </c>
    </row>
    <row r="69" spans="3:10" x14ac:dyDescent="0.35">
      <c r="C69" s="7" t="s">
        <v>86</v>
      </c>
      <c r="D69" s="6">
        <v>7.7873820264846998</v>
      </c>
      <c r="E69" s="6">
        <v>7.8208380706628882</v>
      </c>
      <c r="F69" s="6">
        <v>-3.3456044178188371E-2</v>
      </c>
      <c r="G69" s="6">
        <f>EXP(Training__Prediction_Details[[#This Row],[EXP(ft)]])</f>
        <v>2409.9999999999977</v>
      </c>
      <c r="H69" s="6">
        <f>EXP(Training__Prediction_Details[[#This Row],[Prediction: EXP(ft)]])</f>
        <v>2491.99299937265</v>
      </c>
      <c r="I69" s="6">
        <f>Training__Prediction_Details[[#This Row],[yt]]-Training__Prediction_Details[[#This Row],[ft]]</f>
        <v>-81.992999372652321</v>
      </c>
      <c r="J69" s="6" cm="1">
        <f t="array" ref="J69">SQRT(AVERAGE((Training__Prediction_Details[residual2])^2))</f>
        <v>353.8137167007016</v>
      </c>
    </row>
    <row r="70" spans="3:10" x14ac:dyDescent="0.35">
      <c r="C70" s="7" t="s">
        <v>87</v>
      </c>
      <c r="D70" s="6">
        <v>7.7956465363345897</v>
      </c>
      <c r="E70" s="6">
        <v>7.8314616022355503</v>
      </c>
      <c r="F70" s="6">
        <v>-3.5815065900960619E-2</v>
      </c>
      <c r="G70" s="6">
        <f>EXP(Training__Prediction_Details[[#This Row],[EXP(ft)]])</f>
        <v>2429.9999999999891</v>
      </c>
      <c r="H70" s="6">
        <f>EXP(Training__Prediction_Details[[#This Row],[Prediction: EXP(ft)]])</f>
        <v>2518.6078874208079</v>
      </c>
      <c r="I70" s="6">
        <f>Training__Prediction_Details[[#This Row],[yt]]-Training__Prediction_Details[[#This Row],[ft]]</f>
        <v>-88.60788742081877</v>
      </c>
      <c r="J70" s="6" cm="1">
        <f t="array" ref="J70">SQRT(AVERAGE((Training__Prediction_Details[residual2])^2))</f>
        <v>353.8137167007016</v>
      </c>
    </row>
    <row r="71" spans="3:10" x14ac:dyDescent="0.35">
      <c r="C71" s="7" t="s">
        <v>88</v>
      </c>
      <c r="D71" s="6">
        <v>7.7956465363345897</v>
      </c>
      <c r="E71" s="6">
        <v>7.8420851338082116</v>
      </c>
      <c r="F71" s="6">
        <v>-4.643859747362189E-2</v>
      </c>
      <c r="G71" s="6">
        <f>EXP(Training__Prediction_Details[[#This Row],[EXP(ft)]])</f>
        <v>2429.9999999999891</v>
      </c>
      <c r="H71" s="6">
        <f>EXP(Training__Prediction_Details[[#This Row],[Prediction: EXP(ft)]])</f>
        <v>2545.5070267754459</v>
      </c>
      <c r="I71" s="6">
        <f>Training__Prediction_Details[[#This Row],[yt]]-Training__Prediction_Details[[#This Row],[ft]]</f>
        <v>-115.50702677545678</v>
      </c>
      <c r="J71" s="6" cm="1">
        <f t="array" ref="J71">SQRT(AVERAGE((Training__Prediction_Details[residual2])^2))</f>
        <v>353.8137167007016</v>
      </c>
    </row>
    <row r="72" spans="3:10" x14ac:dyDescent="0.35">
      <c r="C72" s="7" t="s">
        <v>89</v>
      </c>
      <c r="D72" s="6">
        <v>7.9759083601655396</v>
      </c>
      <c r="E72" s="6">
        <v>7.8527086653808738</v>
      </c>
      <c r="F72" s="6">
        <v>0.12319969478466586</v>
      </c>
      <c r="G72" s="6">
        <f>EXP(Training__Prediction_Details[[#This Row],[EXP(ft)]])</f>
        <v>2910.0000000000041</v>
      </c>
      <c r="H72" s="6">
        <f>EXP(Training__Prediction_Details[[#This Row],[Prediction: EXP(ft)]])</f>
        <v>2572.6934532864684</v>
      </c>
      <c r="I72" s="6">
        <f>Training__Prediction_Details[[#This Row],[yt]]-Training__Prediction_Details[[#This Row],[ft]]</f>
        <v>337.30654671353568</v>
      </c>
      <c r="J72" s="6" cm="1">
        <f t="array" ref="J72">SQRT(AVERAGE((Training__Prediction_Details[residual2])^2))</f>
        <v>353.8137167007016</v>
      </c>
    </row>
    <row r="73" spans="3:10" x14ac:dyDescent="0.35">
      <c r="C73" s="7" t="s">
        <v>90</v>
      </c>
      <c r="D73" s="6">
        <v>7.9724660159745699</v>
      </c>
      <c r="E73" s="6">
        <v>7.8633321969535359</v>
      </c>
      <c r="F73" s="6">
        <v>0.10913381902103403</v>
      </c>
      <c r="G73" s="6">
        <f>EXP(Training__Prediction_Details[[#This Row],[EXP(ft)]])</f>
        <v>2900.0000000000132</v>
      </c>
      <c r="H73" s="6">
        <f>EXP(Training__Prediction_Details[[#This Row],[Prediction: EXP(ft)]])</f>
        <v>2600.1702352271423</v>
      </c>
      <c r="I73" s="6">
        <f>Training__Prediction_Details[[#This Row],[yt]]-Training__Prediction_Details[[#This Row],[ft]]</f>
        <v>299.82976477287093</v>
      </c>
      <c r="J73" s="6" cm="1">
        <f t="array" ref="J73">SQRT(AVERAGE((Training__Prediction_Details[residual2])^2))</f>
        <v>353.8137167007016</v>
      </c>
    </row>
    <row r="74" spans="3:10" x14ac:dyDescent="0.35">
      <c r="C74" s="7" t="s">
        <v>91</v>
      </c>
      <c r="D74" s="6">
        <v>7.9480319906372801</v>
      </c>
      <c r="E74" s="6">
        <v>7.8739557285261981</v>
      </c>
      <c r="F74" s="6">
        <v>7.4076262111081981E-2</v>
      </c>
      <c r="G74" s="6">
        <f>EXP(Training__Prediction_Details[[#This Row],[EXP(ft)]])</f>
        <v>2829.9999999999909</v>
      </c>
      <c r="H74" s="6">
        <f>EXP(Training__Prediction_Details[[#This Row],[Prediction: EXP(ft)]])</f>
        <v>2627.9404736403903</v>
      </c>
      <c r="I74" s="6">
        <f>Training__Prediction_Details[[#This Row],[yt]]-Training__Prediction_Details[[#This Row],[ft]]</f>
        <v>202.05952635960057</v>
      </c>
      <c r="J74" s="6" cm="1">
        <f t="array" ref="J74">SQRT(AVERAGE((Training__Prediction_Details[residual2])^2))</f>
        <v>353.8137167007016</v>
      </c>
    </row>
    <row r="75" spans="3:10" x14ac:dyDescent="0.35">
      <c r="C75" s="7" t="s">
        <v>92</v>
      </c>
      <c r="D75" s="6">
        <v>8.0063675676502495</v>
      </c>
      <c r="E75" s="6">
        <v>7.8845792600988602</v>
      </c>
      <c r="F75" s="6">
        <v>0.12178830755138925</v>
      </c>
      <c r="G75" s="6">
        <f>EXP(Training__Prediction_Details[[#This Row],[EXP(ft)]])</f>
        <v>3000.0000000000082</v>
      </c>
      <c r="H75" s="6">
        <f>EXP(Training__Prediction_Details[[#This Row],[Prediction: EXP(ft)]])</f>
        <v>2656.0073026887744</v>
      </c>
      <c r="I75" s="6">
        <f>Training__Prediction_Details[[#This Row],[yt]]-Training__Prediction_Details[[#This Row],[ft]]</f>
        <v>343.99269731123377</v>
      </c>
      <c r="J75" s="6" cm="1">
        <f t="array" ref="J75">SQRT(AVERAGE((Training__Prediction_Details[residual2])^2))</f>
        <v>353.8137167007016</v>
      </c>
    </row>
    <row r="76" spans="3:10" x14ac:dyDescent="0.35">
      <c r="C76" s="7" t="s">
        <v>93</v>
      </c>
      <c r="D76" s="6">
        <v>8.0864102753237805</v>
      </c>
      <c r="E76" s="6">
        <v>7.8952027916715224</v>
      </c>
      <c r="F76" s="6">
        <v>0.19120748365225815</v>
      </c>
      <c r="G76" s="6">
        <f>EXP(Training__Prediction_Details[[#This Row],[EXP(ft)]])</f>
        <v>3249.9999999999914</v>
      </c>
      <c r="H76" s="6">
        <f>EXP(Training__Prediction_Details[[#This Row],[Prediction: EXP(ft)]])</f>
        <v>2684.3738900082199</v>
      </c>
      <c r="I76" s="6">
        <f>Training__Prediction_Details[[#This Row],[yt]]-Training__Prediction_Details[[#This Row],[ft]]</f>
        <v>565.6261099917715</v>
      </c>
      <c r="J76" s="6" cm="1">
        <f t="array" ref="J76">SQRT(AVERAGE((Training__Prediction_Details[residual2])^2))</f>
        <v>353.8137167007016</v>
      </c>
    </row>
    <row r="77" spans="3:10" x14ac:dyDescent="0.35">
      <c r="C77" s="7" t="s">
        <v>94</v>
      </c>
      <c r="D77" s="6">
        <v>8.1137260859707503</v>
      </c>
      <c r="E77" s="6">
        <v>7.9058263232441837</v>
      </c>
      <c r="F77" s="6">
        <v>0.20789976272656663</v>
      </c>
      <c r="G77" s="6">
        <f>EXP(Training__Prediction_Details[[#This Row],[EXP(ft)]])</f>
        <v>3340.0000000000141</v>
      </c>
      <c r="H77" s="6">
        <f>EXP(Training__Prediction_Details[[#This Row],[Prediction: EXP(ft)]])</f>
        <v>2713.0434370655139</v>
      </c>
      <c r="I77" s="6">
        <f>Training__Prediction_Details[[#This Row],[yt]]-Training__Prediction_Details[[#This Row],[ft]]</f>
        <v>626.9565629345002</v>
      </c>
      <c r="J77" s="6" cm="1">
        <f t="array" ref="J77">SQRT(AVERAGE((Training__Prediction_Details[residual2])^2))</f>
        <v>353.8137167007016</v>
      </c>
    </row>
    <row r="78" spans="3:10" x14ac:dyDescent="0.35">
      <c r="C78" s="7" t="s">
        <v>95</v>
      </c>
      <c r="D78" s="6">
        <v>7.9793388952623303</v>
      </c>
      <c r="E78" s="6">
        <v>7.9164498548168458</v>
      </c>
      <c r="F78" s="6">
        <v>6.288904044548449E-2</v>
      </c>
      <c r="G78" s="6">
        <f>EXP(Training__Prediction_Details[[#This Row],[EXP(ft)]])</f>
        <v>2920.0000000000082</v>
      </c>
      <c r="H78" s="6">
        <f>EXP(Training__Prediction_Details[[#This Row],[Prediction: EXP(ft)]])</f>
        <v>2742.0191795196324</v>
      </c>
      <c r="I78" s="6">
        <f>Training__Prediction_Details[[#This Row],[yt]]-Training__Prediction_Details[[#This Row],[ft]]</f>
        <v>177.98082048037577</v>
      </c>
      <c r="J78" s="6" cm="1">
        <f t="array" ref="J78">SQRT(AVERAGE((Training__Prediction_Details[residual2])^2))</f>
        <v>353.8137167007016</v>
      </c>
    </row>
    <row r="79" spans="3:10" x14ac:dyDescent="0.35">
      <c r="C79" s="7" t="s">
        <v>96</v>
      </c>
      <c r="D79" s="6">
        <v>7.8671055003167396</v>
      </c>
      <c r="E79" s="6">
        <v>7.927073386389508</v>
      </c>
      <c r="F79" s="6">
        <v>-5.9967886072768373E-2</v>
      </c>
      <c r="G79" s="6">
        <f>EXP(Training__Prediction_Details[[#This Row],[EXP(ft)]])</f>
        <v>2610.0000000000014</v>
      </c>
      <c r="H79" s="6">
        <f>EXP(Training__Prediction_Details[[#This Row],[Prediction: EXP(ft)]])</f>
        <v>2771.3043875869062</v>
      </c>
      <c r="I79" s="6">
        <f>Training__Prediction_Details[[#This Row],[yt]]-Training__Prediction_Details[[#This Row],[ft]]</f>
        <v>-161.3043875869048</v>
      </c>
      <c r="J79" s="6" cm="1">
        <f t="array" ref="J79">SQRT(AVERAGE((Training__Prediction_Details[residual2])^2))</f>
        <v>353.8137167007016</v>
      </c>
    </row>
    <row r="80" spans="3:10" x14ac:dyDescent="0.35">
      <c r="C80" s="7" t="s">
        <v>97</v>
      </c>
      <c r="D80" s="6">
        <v>7.7142311448490899</v>
      </c>
      <c r="E80" s="6">
        <v>7.9376969179621701</v>
      </c>
      <c r="F80" s="6">
        <v>-0.22346577311308025</v>
      </c>
      <c r="G80" s="6">
        <f>EXP(Training__Prediction_Details[[#This Row],[EXP(ft)]])</f>
        <v>2240.0000000000095</v>
      </c>
      <c r="H80" s="6">
        <f>EXP(Training__Prediction_Details[[#This Row],[Prediction: EXP(ft)]])</f>
        <v>2800.902366410106</v>
      </c>
      <c r="I80" s="6">
        <f>Training__Prediction_Details[[#This Row],[yt]]-Training__Prediction_Details[[#This Row],[ft]]</f>
        <v>-560.90236641009642</v>
      </c>
      <c r="J80" s="6" cm="1">
        <f t="array" ref="J80">SQRT(AVERAGE((Training__Prediction_Details[residual2])^2))</f>
        <v>353.8137167007016</v>
      </c>
    </row>
    <row r="81" spans="3:10" x14ac:dyDescent="0.35">
      <c r="C81" s="7" t="s">
        <v>98</v>
      </c>
      <c r="D81" s="6">
        <v>7.8200379894587497</v>
      </c>
      <c r="E81" s="6">
        <v>7.9483204495348323</v>
      </c>
      <c r="F81" s="6">
        <v>-0.12828246007608257</v>
      </c>
      <c r="G81" s="6">
        <f>EXP(Training__Prediction_Details[[#This Row],[EXP(ft)]])</f>
        <v>2489.9999999999909</v>
      </c>
      <c r="H81" s="6">
        <f>EXP(Training__Prediction_Details[[#This Row],[Prediction: EXP(ft)]])</f>
        <v>2830.8164564314634</v>
      </c>
      <c r="I81" s="6">
        <f>Training__Prediction_Details[[#This Row],[yt]]-Training__Prediction_Details[[#This Row],[ft]]</f>
        <v>-340.81645643147249</v>
      </c>
      <c r="J81" s="6" cm="1">
        <f t="array" ref="J81">SQRT(AVERAGE((Training__Prediction_Details[residual2])^2))</f>
        <v>353.8137167007016</v>
      </c>
    </row>
    <row r="82" spans="3:10" x14ac:dyDescent="0.35">
      <c r="C82" s="7" t="s">
        <v>99</v>
      </c>
      <c r="D82" s="6">
        <v>7.8359745817215698</v>
      </c>
      <c r="E82" s="6">
        <v>7.9589439811074945</v>
      </c>
      <c r="F82" s="6">
        <v>-0.12296939938592466</v>
      </c>
      <c r="G82" s="6">
        <f>EXP(Training__Prediction_Details[[#This Row],[EXP(ft)]])</f>
        <v>2530.00000000001</v>
      </c>
      <c r="H82" s="6">
        <f>EXP(Training__Prediction_Details[[#This Row],[Prediction: EXP(ft)]])</f>
        <v>2861.0500337696717</v>
      </c>
      <c r="I82" s="6">
        <f>Training__Prediction_Details[[#This Row],[yt]]-Training__Prediction_Details[[#This Row],[ft]]</f>
        <v>-331.0500337696617</v>
      </c>
      <c r="J82" s="6" cm="1">
        <f t="array" ref="J82">SQRT(AVERAGE((Training__Prediction_Details[residual2])^2))</f>
        <v>353.8137167007016</v>
      </c>
    </row>
    <row r="83" spans="3:10" x14ac:dyDescent="0.35">
      <c r="C83" s="7" t="s">
        <v>100</v>
      </c>
      <c r="D83" s="6">
        <v>7.7579062083517503</v>
      </c>
      <c r="E83" s="6">
        <v>7.9695675126801566</v>
      </c>
      <c r="F83" s="6">
        <v>-0.21166130432840635</v>
      </c>
      <c r="G83" s="6">
        <f>EXP(Training__Prediction_Details[[#This Row],[EXP(ft)]])</f>
        <v>2340.0000000000073</v>
      </c>
      <c r="H83" s="6">
        <f>EXP(Training__Prediction_Details[[#This Row],[Prediction: EXP(ft)]])</f>
        <v>2891.6065106009178</v>
      </c>
      <c r="I83" s="6">
        <f>Training__Prediction_Details[[#This Row],[yt]]-Training__Prediction_Details[[#This Row],[ft]]</f>
        <v>-551.6065106009105</v>
      </c>
      <c r="J83" s="6" cm="1">
        <f t="array" ref="J83">SQRT(AVERAGE((Training__Prediction_Details[residual2])^2))</f>
        <v>353.8137167007016</v>
      </c>
    </row>
    <row r="84" spans="3:10" x14ac:dyDescent="0.35">
      <c r="C84" s="7" t="s">
        <v>101</v>
      </c>
      <c r="D84" s="6">
        <v>7.9724660159745699</v>
      </c>
      <c r="E84" s="6">
        <v>7.9801910442528179</v>
      </c>
      <c r="F84" s="6">
        <v>-7.7250282782479474E-3</v>
      </c>
      <c r="G84" s="6">
        <f>EXP(Training__Prediction_Details[[#This Row],[EXP(ft)]])</f>
        <v>2900.0000000000132</v>
      </c>
      <c r="H84" s="6">
        <f>EXP(Training__Prediction_Details[[#This Row],[Prediction: EXP(ft)]])</f>
        <v>2922.4893355439799</v>
      </c>
      <c r="I84" s="6">
        <f>Training__Prediction_Details[[#This Row],[yt]]-Training__Prediction_Details[[#This Row],[ft]]</f>
        <v>-22.489335543966718</v>
      </c>
      <c r="J84" s="6" cm="1">
        <f t="array" ref="J84">SQRT(AVERAGE((Training__Prediction_Details[residual2])^2))</f>
        <v>353.8137167007016</v>
      </c>
    </row>
    <row r="85" spans="3:10" x14ac:dyDescent="0.35">
      <c r="C85" s="7" t="s">
        <v>102</v>
      </c>
      <c r="D85" s="6">
        <v>7.9373746961632996</v>
      </c>
      <c r="E85" s="6">
        <v>7.99081457582548</v>
      </c>
      <c r="F85" s="6">
        <v>-5.3439879662180445E-2</v>
      </c>
      <c r="G85" s="6">
        <f>EXP(Training__Prediction_Details[[#This Row],[EXP(ft)]])</f>
        <v>2800.0000000000123</v>
      </c>
      <c r="H85" s="6">
        <f>EXP(Training__Prediction_Details[[#This Row],[Prediction: EXP(ft)]])</f>
        <v>2953.7019940494492</v>
      </c>
      <c r="I85" s="6">
        <f>Training__Prediction_Details[[#This Row],[yt]]-Training__Prediction_Details[[#This Row],[ft]]</f>
        <v>-153.70199404943696</v>
      </c>
      <c r="J85" s="6" cm="1">
        <f t="array" ref="J85">SQRT(AVERAGE((Training__Prediction_Details[residual2])^2))</f>
        <v>353.8137167007016</v>
      </c>
    </row>
    <row r="86" spans="3:10" x14ac:dyDescent="0.35">
      <c r="C86" s="7" t="s">
        <v>103</v>
      </c>
      <c r="D86" s="6">
        <v>7.96901178110648</v>
      </c>
      <c r="E86" s="6">
        <v>8.0014381073981422</v>
      </c>
      <c r="F86" s="6">
        <v>-3.24263262916622E-2</v>
      </c>
      <c r="G86" s="6">
        <f>EXP(Training__Prediction_Details[[#This Row],[EXP(ft)]])</f>
        <v>2890.0000000000064</v>
      </c>
      <c r="H86" s="6">
        <f>EXP(Training__Prediction_Details[[#This Row],[Prediction: EXP(ft)]])</f>
        <v>2985.2480087930853</v>
      </c>
      <c r="I86" s="6">
        <f>Training__Prediction_Details[[#This Row],[yt]]-Training__Prediction_Details[[#This Row],[ft]]</f>
        <v>-95.248008793078952</v>
      </c>
      <c r="J86" s="6" cm="1">
        <f t="array" ref="J86">SQRT(AVERAGE((Training__Prediction_Details[residual2])^2))</f>
        <v>353.8137167007016</v>
      </c>
    </row>
    <row r="87" spans="3:10" x14ac:dyDescent="0.35">
      <c r="C87" s="7" t="s">
        <v>104</v>
      </c>
      <c r="D87" s="6">
        <v>8.0864102753237805</v>
      </c>
      <c r="E87" s="6">
        <v>8.0120616389708044</v>
      </c>
      <c r="F87" s="6">
        <v>7.4348636352976172E-2</v>
      </c>
      <c r="G87" s="6">
        <f>EXP(Training__Prediction_Details[[#This Row],[EXP(ft)]])</f>
        <v>3249.9999999999914</v>
      </c>
      <c r="H87" s="6">
        <f>EXP(Training__Prediction_Details[[#This Row],[Prediction: EXP(ft)]])</f>
        <v>3017.1309400733962</v>
      </c>
      <c r="I87" s="6">
        <f>Training__Prediction_Details[[#This Row],[yt]]-Training__Prediction_Details[[#This Row],[ft]]</f>
        <v>232.86905992659513</v>
      </c>
      <c r="J87" s="6" cm="1">
        <f t="array" ref="J87">SQRT(AVERAGE((Training__Prediction_Details[residual2])^2))</f>
        <v>353.8137167007016</v>
      </c>
    </row>
    <row r="88" spans="3:10" x14ac:dyDescent="0.35">
      <c r="C88" s="7" t="s">
        <v>105</v>
      </c>
      <c r="D88" s="6">
        <v>8.2160880986323193</v>
      </c>
      <c r="E88" s="6">
        <v>8.0226851705434665</v>
      </c>
      <c r="F88" s="6">
        <v>0.19340292808885273</v>
      </c>
      <c r="G88" s="6">
        <f>EXP(Training__Prediction_Details[[#This Row],[EXP(ft)]])</f>
        <v>3700.0000000000127</v>
      </c>
      <c r="H88" s="6">
        <f>EXP(Training__Prediction_Details[[#This Row],[Prediction: EXP(ft)]])</f>
        <v>3049.3543862134543</v>
      </c>
      <c r="I88" s="6">
        <f>Training__Prediction_Details[[#This Row],[yt]]-Training__Prediction_Details[[#This Row],[ft]]</f>
        <v>650.64561378655844</v>
      </c>
      <c r="J88" s="6" cm="1">
        <f t="array" ref="J88">SQRT(AVERAGE((Training__Prediction_Details[residual2])^2))</f>
        <v>353.8137167007016</v>
      </c>
    </row>
    <row r="89" spans="3:10" x14ac:dyDescent="0.35">
      <c r="C89" s="7" t="s">
        <v>106</v>
      </c>
      <c r="D89" s="6">
        <v>8.1886891244442008</v>
      </c>
      <c r="E89" s="6">
        <v>8.0333087021161287</v>
      </c>
      <c r="F89" s="6">
        <v>0.15538042232807214</v>
      </c>
      <c r="G89" s="6">
        <f>EXP(Training__Prediction_Details[[#This Row],[EXP(ft)]])</f>
        <v>3599.9999999999982</v>
      </c>
      <c r="H89" s="6">
        <f>EXP(Training__Prediction_Details[[#This Row],[Prediction: EXP(ft)]])</f>
        <v>3081.9219839670045</v>
      </c>
      <c r="I89" s="6">
        <f>Training__Prediction_Details[[#This Row],[yt]]-Training__Prediction_Details[[#This Row],[ft]]</f>
        <v>518.07801603299367</v>
      </c>
      <c r="J89" s="6" cm="1">
        <f t="array" ref="J89">SQRT(AVERAGE((Training__Prediction_Details[residual2])^2))</f>
        <v>353.8137167007016</v>
      </c>
    </row>
    <row r="90" spans="3:10" x14ac:dyDescent="0.35">
      <c r="C90" s="7" t="s">
        <v>107</v>
      </c>
      <c r="D90" s="6">
        <v>8.0677761957788903</v>
      </c>
      <c r="E90" s="6">
        <v>8.0439322336887908</v>
      </c>
      <c r="F90" s="6">
        <v>2.3843962090099424E-2</v>
      </c>
      <c r="G90" s="6">
        <f>EXP(Training__Prediction_Details[[#This Row],[EXP(ft)]])</f>
        <v>3190</v>
      </c>
      <c r="H90" s="6">
        <f>EXP(Training__Prediction_Details[[#This Row],[Prediction: EXP(ft)]])</f>
        <v>3114.8374089289077</v>
      </c>
      <c r="I90" s="6">
        <f>Training__Prediction_Details[[#This Row],[yt]]-Training__Prediction_Details[[#This Row],[ft]]</f>
        <v>75.162591071092265</v>
      </c>
      <c r="J90" s="6" cm="1">
        <f t="array" ref="J90">SQRT(AVERAGE((Training__Prediction_Details[residual2])^2))</f>
        <v>353.8137167007016</v>
      </c>
    </row>
    <row r="91" spans="3:10" x14ac:dyDescent="0.35">
      <c r="C91" s="7" t="s">
        <v>108</v>
      </c>
      <c r="D91" s="6">
        <v>7.9480319906372801</v>
      </c>
      <c r="E91" s="6">
        <v>8.054555765261453</v>
      </c>
      <c r="F91" s="6">
        <v>-0.10652377462417295</v>
      </c>
      <c r="G91" s="6">
        <f>EXP(Training__Prediction_Details[[#This Row],[EXP(ft)]])</f>
        <v>2829.9999999999909</v>
      </c>
      <c r="H91" s="6">
        <f>EXP(Training__Prediction_Details[[#This Row],[Prediction: EXP(ft)]])</f>
        <v>3148.1043759499735</v>
      </c>
      <c r="I91" s="6">
        <f>Training__Prediction_Details[[#This Row],[yt]]-Training__Prediction_Details[[#This Row],[ft]]</f>
        <v>-318.10437594998257</v>
      </c>
      <c r="J91" s="6" cm="1">
        <f t="array" ref="J91">SQRT(AVERAGE((Training__Prediction_Details[residual2])^2))</f>
        <v>353.8137167007016</v>
      </c>
    </row>
    <row r="92" spans="3:10" x14ac:dyDescent="0.35">
      <c r="C92" s="7" t="s">
        <v>109</v>
      </c>
      <c r="D92" s="6">
        <v>7.8320141805054702</v>
      </c>
      <c r="E92" s="6">
        <v>8.0651792968341152</v>
      </c>
      <c r="F92" s="6">
        <v>-0.23316511632864501</v>
      </c>
      <c r="G92" s="6">
        <f>EXP(Training__Prediction_Details[[#This Row],[EXP(ft)]])</f>
        <v>2520.0000000000027</v>
      </c>
      <c r="H92" s="6">
        <f>EXP(Training__Prediction_Details[[#This Row],[Prediction: EXP(ft)]])</f>
        <v>3181.7266395562187</v>
      </c>
      <c r="I92" s="6">
        <f>Training__Prediction_Details[[#This Row],[yt]]-Training__Prediction_Details[[#This Row],[ft]]</f>
        <v>-661.72663955621601</v>
      </c>
      <c r="J92" s="6" cm="1">
        <f t="array" ref="J92">SQRT(AVERAGE((Training__Prediction_Details[residual2])^2))</f>
        <v>353.8137167007016</v>
      </c>
    </row>
    <row r="93" spans="3:10" x14ac:dyDescent="0.35">
      <c r="C93" s="7" t="s">
        <v>110</v>
      </c>
      <c r="D93" s="6">
        <v>7.9480319906372801</v>
      </c>
      <c r="E93" s="6">
        <v>8.0758028284067773</v>
      </c>
      <c r="F93" s="6">
        <v>-0.12777083776949727</v>
      </c>
      <c r="G93" s="6">
        <f>EXP(Training__Prediction_Details[[#This Row],[EXP(ft)]])</f>
        <v>2829.9999999999909</v>
      </c>
      <c r="H93" s="6">
        <f>EXP(Training__Prediction_Details[[#This Row],[Prediction: EXP(ft)]])</f>
        <v>3215.7079943726039</v>
      </c>
      <c r="I93" s="6">
        <f>Training__Prediction_Details[[#This Row],[yt]]-Training__Prediction_Details[[#This Row],[ft]]</f>
        <v>-385.70799437261303</v>
      </c>
      <c r="J93" s="6" cm="1">
        <f t="array" ref="J93">SQRT(AVERAGE((Training__Prediction_Details[residual2])^2))</f>
        <v>353.8137167007016</v>
      </c>
    </row>
    <row r="94" spans="3:10" x14ac:dyDescent="0.35">
      <c r="C94" s="7" t="s">
        <v>111</v>
      </c>
      <c r="D94" s="6">
        <v>7.9996785794994496</v>
      </c>
      <c r="E94" s="6">
        <v>8.0864263599794377</v>
      </c>
      <c r="F94" s="6">
        <v>-8.6747780479988101E-2</v>
      </c>
      <c r="G94" s="6">
        <f>EXP(Training__Prediction_Details[[#This Row],[EXP(ft)]])</f>
        <v>2979.9999999999986</v>
      </c>
      <c r="H94" s="6">
        <f>EXP(Training__Prediction_Details[[#This Row],[Prediction: EXP(ft)]])</f>
        <v>3250.0522755512934</v>
      </c>
      <c r="I94" s="6">
        <f>Training__Prediction_Details[[#This Row],[yt]]-Training__Prediction_Details[[#This Row],[ft]]</f>
        <v>-270.05227555129477</v>
      </c>
      <c r="J94" s="6" cm="1">
        <f t="array" ref="J94">SQRT(AVERAGE((Training__Prediction_Details[residual2])^2))</f>
        <v>353.8137167007016</v>
      </c>
    </row>
    <row r="95" spans="3:10" x14ac:dyDescent="0.35">
      <c r="C95" s="7" t="s">
        <v>112</v>
      </c>
      <c r="D95" s="6">
        <v>7.9655455731299902</v>
      </c>
      <c r="E95" s="6">
        <v>8.0970498915520999</v>
      </c>
      <c r="F95" s="6">
        <v>-0.13150431842210963</v>
      </c>
      <c r="G95" s="6">
        <f>EXP(Training__Prediction_Details[[#This Row],[EXP(ft)]])</f>
        <v>2879.9999999999959</v>
      </c>
      <c r="H95" s="6">
        <f>EXP(Training__Prediction_Details[[#This Row],[Prediction: EXP(ft)]])</f>
        <v>3284.7633592045117</v>
      </c>
      <c r="I95" s="6">
        <f>Training__Prediction_Details[[#This Row],[yt]]-Training__Prediction_Details[[#This Row],[ft]]</f>
        <v>-404.76335920451584</v>
      </c>
      <c r="J95" s="6" cm="1">
        <f t="array" ref="J95">SQRT(AVERAGE((Training__Prediction_Details[residual2])^2))</f>
        <v>353.8137167007016</v>
      </c>
    </row>
    <row r="96" spans="3:10" x14ac:dyDescent="0.35">
      <c r="C96" s="7" t="s">
        <v>113</v>
      </c>
      <c r="D96" s="6">
        <v>8.09559870137819</v>
      </c>
      <c r="E96" s="6">
        <v>8.107673423124762</v>
      </c>
      <c r="F96" s="6">
        <v>-1.2074721746571981E-2</v>
      </c>
      <c r="G96" s="6">
        <f>EXP(Training__Prediction_Details[[#This Row],[EXP(ft)]])</f>
        <v>3280.0000000000023</v>
      </c>
      <c r="H96" s="6">
        <f>EXP(Training__Prediction_Details[[#This Row],[Prediction: EXP(ft)]])</f>
        <v>3319.845162841973</v>
      </c>
      <c r="I96" s="6">
        <f>Training__Prediction_Details[[#This Row],[yt]]-Training__Prediction_Details[[#This Row],[ft]]</f>
        <v>-39.845162841970705</v>
      </c>
      <c r="J96" s="6" cm="1">
        <f t="array" ref="J96">SQRT(AVERAGE((Training__Prediction_Details[residual2])^2))</f>
        <v>353.8137167007016</v>
      </c>
    </row>
    <row r="97" spans="3:10" x14ac:dyDescent="0.35">
      <c r="C97" s="7" t="s">
        <v>114</v>
      </c>
      <c r="D97" s="6">
        <v>8.1047034683711097</v>
      </c>
      <c r="E97" s="6">
        <v>8.1182969546974242</v>
      </c>
      <c r="F97" s="6">
        <v>-1.3593486326314519E-2</v>
      </c>
      <c r="G97" s="6">
        <f>EXP(Training__Prediction_Details[[#This Row],[EXP(ft)]])</f>
        <v>3310.0000000000036</v>
      </c>
      <c r="H97" s="6">
        <f>EXP(Training__Prediction_Details[[#This Row],[Prediction: EXP(ft)]])</f>
        <v>3355.3016458130332</v>
      </c>
      <c r="I97" s="6">
        <f>Training__Prediction_Details[[#This Row],[yt]]-Training__Prediction_Details[[#This Row],[ft]]</f>
        <v>-45.301645813029609</v>
      </c>
      <c r="J97" s="6" cm="1">
        <f t="array" ref="J97">SQRT(AVERAGE((Training__Prediction_Details[residual2])^2))</f>
        <v>353.8137167007016</v>
      </c>
    </row>
    <row r="98" spans="3:10" x14ac:dyDescent="0.35">
      <c r="C98" s="7" t="s">
        <v>115</v>
      </c>
      <c r="D98" s="6">
        <v>8.1077200619105305</v>
      </c>
      <c r="E98" s="6">
        <v>8.1289204862700863</v>
      </c>
      <c r="F98" s="6">
        <v>-2.1200424359555825E-2</v>
      </c>
      <c r="G98" s="6">
        <f>EXP(Training__Prediction_Details[[#This Row],[EXP(ft)]])</f>
        <v>3319.9999999999877</v>
      </c>
      <c r="H98" s="6">
        <f>EXP(Training__Prediction_Details[[#This Row],[Prediction: EXP(ft)]])</f>
        <v>3391.1368097535401</v>
      </c>
      <c r="I98" s="6">
        <f>Training__Prediction_Details[[#This Row],[yt]]-Training__Prediction_Details[[#This Row],[ft]]</f>
        <v>-71.13680975355237</v>
      </c>
      <c r="J98" s="6" cm="1">
        <f t="array" ref="J98">SQRT(AVERAGE((Training__Prediction_Details[residual2])^2))</f>
        <v>353.8137167007016</v>
      </c>
    </row>
    <row r="99" spans="3:10" x14ac:dyDescent="0.35">
      <c r="C99" s="7" t="s">
        <v>116</v>
      </c>
      <c r="D99" s="6">
        <v>8.2584224624588796</v>
      </c>
      <c r="E99" s="6">
        <v>8.1395440178427485</v>
      </c>
      <c r="F99" s="6">
        <v>0.11887844461613106</v>
      </c>
      <c r="G99" s="6">
        <f>EXP(Training__Prediction_Details[[#This Row],[EXP(ft)]])</f>
        <v>3860.0000000000118</v>
      </c>
      <c r="H99" s="6">
        <f>EXP(Training__Prediction_Details[[#This Row],[Prediction: EXP(ft)]])</f>
        <v>3427.354699037458</v>
      </c>
      <c r="I99" s="6">
        <f>Training__Prediction_Details[[#This Row],[yt]]-Training__Prediction_Details[[#This Row],[ft]]</f>
        <v>432.64530096255385</v>
      </c>
      <c r="J99" s="6" cm="1">
        <f t="array" ref="J99">SQRT(AVERAGE((Training__Prediction_Details[residual2])^2))</f>
        <v>353.8137167007016</v>
      </c>
    </row>
    <row r="100" spans="3:10" x14ac:dyDescent="0.35">
      <c r="C100" s="7" t="s">
        <v>117</v>
      </c>
      <c r="D100" s="6">
        <v>8.4006593751602896</v>
      </c>
      <c r="E100" s="6">
        <v>8.1501675494154107</v>
      </c>
      <c r="F100" s="6">
        <v>0.25049182574487894</v>
      </c>
      <c r="G100" s="6">
        <f>EXP(Training__Prediction_Details[[#This Row],[EXP(ft)]])</f>
        <v>4450.0000000000164</v>
      </c>
      <c r="H100" s="6">
        <f>EXP(Training__Prediction_Details[[#This Row],[Prediction: EXP(ft)]])</f>
        <v>3463.9594012333205</v>
      </c>
      <c r="I100" s="6">
        <f>Training__Prediction_Details[[#This Row],[yt]]-Training__Prediction_Details[[#This Row],[ft]]</f>
        <v>986.04059876669589</v>
      </c>
      <c r="J100" s="6" cm="1">
        <f t="array" ref="J100">SQRT(AVERAGE((Training__Prediction_Details[residual2])^2))</f>
        <v>353.8137167007016</v>
      </c>
    </row>
    <row r="101" spans="3:10" x14ac:dyDescent="0.35">
      <c r="C101" s="7" t="s">
        <v>118</v>
      </c>
      <c r="D101" s="6">
        <v>8.3523185482260001</v>
      </c>
      <c r="E101" s="6">
        <v>8.1607910809880728</v>
      </c>
      <c r="F101" s="6">
        <v>0.19152746723792724</v>
      </c>
      <c r="G101" s="6">
        <f>EXP(Training__Prediction_Details[[#This Row],[EXP(ft)]])</f>
        <v>4239.9999999999854</v>
      </c>
      <c r="H101" s="6">
        <f>EXP(Training__Prediction_Details[[#This Row],[Prediction: EXP(ft)]])</f>
        <v>3500.9550475655528</v>
      </c>
      <c r="I101" s="6">
        <f>Training__Prediction_Details[[#This Row],[yt]]-Training__Prediction_Details[[#This Row],[ft]]</f>
        <v>739.04495243443262</v>
      </c>
      <c r="J101" s="6" cm="1">
        <f t="array" ref="J101">SQRT(AVERAGE((Training__Prediction_Details[residual2])^2))</f>
        <v>353.8137167007016</v>
      </c>
    </row>
    <row r="102" spans="3:10" x14ac:dyDescent="0.35">
      <c r="C102" s="7" t="s">
        <v>119</v>
      </c>
      <c r="D102" s="6">
        <v>8.2480057016006203</v>
      </c>
      <c r="E102" s="6">
        <v>8.171414612560735</v>
      </c>
      <c r="F102" s="6">
        <v>7.6591089039885318E-2</v>
      </c>
      <c r="G102" s="6">
        <f>EXP(Training__Prediction_Details[[#This Row],[EXP(ft)]])</f>
        <v>3819.9999999999977</v>
      </c>
      <c r="H102" s="6">
        <f>EXP(Training__Prediction_Details[[#This Row],[Prediction: EXP(ft)]])</f>
        <v>3538.3458133807248</v>
      </c>
      <c r="I102" s="6">
        <f>Training__Prediction_Details[[#This Row],[yt]]-Training__Prediction_Details[[#This Row],[ft]]</f>
        <v>281.65418661927288</v>
      </c>
      <c r="J102" s="6" cm="1">
        <f t="array" ref="J102">SQRT(AVERAGE((Training__Prediction_Details[residual2])^2))</f>
        <v>353.8137167007016</v>
      </c>
    </row>
    <row r="103" spans="3:10" x14ac:dyDescent="0.35">
      <c r="C103" s="7" t="s">
        <v>120</v>
      </c>
      <c r="D103" s="6">
        <v>8.1226680233464101</v>
      </c>
      <c r="E103" s="6">
        <v>8.1820381441333971</v>
      </c>
      <c r="F103" s="6">
        <v>-5.9370120786987002E-2</v>
      </c>
      <c r="G103" s="6">
        <f>EXP(Training__Prediction_Details[[#This Row],[EXP(ft)]])</f>
        <v>3370.0000000000091</v>
      </c>
      <c r="H103" s="6">
        <f>EXP(Training__Prediction_Details[[#This Row],[Prediction: EXP(ft)]])</f>
        <v>3576.1359186187829</v>
      </c>
      <c r="I103" s="6">
        <f>Training__Prediction_Details[[#This Row],[yt]]-Training__Prediction_Details[[#This Row],[ft]]</f>
        <v>-206.13591861877376</v>
      </c>
      <c r="J103" s="6" cm="1">
        <f t="array" ref="J103">SQRT(AVERAGE((Training__Prediction_Details[residual2])^2))</f>
        <v>353.8137167007016</v>
      </c>
    </row>
    <row r="104" spans="3:10" x14ac:dyDescent="0.35">
      <c r="C104" s="7" t="s">
        <v>121</v>
      </c>
      <c r="D104" s="6">
        <v>7.9793388952623303</v>
      </c>
      <c r="E104" s="6">
        <v>8.1926616757060593</v>
      </c>
      <c r="F104" s="6">
        <v>-0.21332278044372899</v>
      </c>
      <c r="G104" s="6">
        <f>EXP(Training__Prediction_Details[[#This Row],[EXP(ft)]])</f>
        <v>2920.0000000000082</v>
      </c>
      <c r="H104" s="6">
        <f>EXP(Training__Prediction_Details[[#This Row],[Prediction: EXP(ft)]])</f>
        <v>3614.3296282893143</v>
      </c>
      <c r="I104" s="6">
        <f>Training__Prediction_Details[[#This Row],[yt]]-Training__Prediction_Details[[#This Row],[ft]]</f>
        <v>-694.32962828930613</v>
      </c>
      <c r="J104" s="6" cm="1">
        <f t="array" ref="J104">SQRT(AVERAGE((Training__Prediction_Details[residual2])^2))</f>
        <v>353.8137167007016</v>
      </c>
    </row>
    <row r="105" spans="3:10" x14ac:dyDescent="0.35">
      <c r="C105" s="7" t="s">
        <v>122</v>
      </c>
      <c r="D105" s="6">
        <v>8.1373958300566507</v>
      </c>
      <c r="E105" s="6">
        <v>8.2032852072787215</v>
      </c>
      <c r="F105" s="6">
        <v>-6.5889377222070777E-2</v>
      </c>
      <c r="G105" s="6">
        <f>EXP(Training__Prediction_Details[[#This Row],[EXP(ft)]])</f>
        <v>3419.9999999999995</v>
      </c>
      <c r="H105" s="6">
        <f>EXP(Training__Prediction_Details[[#This Row],[Prediction: EXP(ft)]])</f>
        <v>3652.9312529528975</v>
      </c>
      <c r="I105" s="6">
        <f>Training__Prediction_Details[[#This Row],[yt]]-Training__Prediction_Details[[#This Row],[ft]]</f>
        <v>-232.93125295289792</v>
      </c>
      <c r="J105" s="6" cm="1">
        <f t="array" ref="J105">SQRT(AVERAGE((Training__Prediction_Details[residual2])^2))</f>
        <v>353.8137167007016</v>
      </c>
    </row>
    <row r="106" spans="3:10" x14ac:dyDescent="0.35">
      <c r="C106" s="7" t="s">
        <v>123</v>
      </c>
      <c r="D106" s="6">
        <v>8.1576570151964702</v>
      </c>
      <c r="E106" s="6">
        <v>8.2139087388513836</v>
      </c>
      <c r="F106" s="6">
        <v>-5.6251723654913377E-2</v>
      </c>
      <c r="G106" s="6">
        <f>EXP(Training__Prediction_Details[[#This Row],[EXP(ft)]])</f>
        <v>3489.9999999999909</v>
      </c>
      <c r="H106" s="6">
        <f>EXP(Training__Prediction_Details[[#This Row],[Prediction: EXP(ft)]])</f>
        <v>3691.9451492075959</v>
      </c>
      <c r="I106" s="6">
        <f>Training__Prediction_Details[[#This Row],[yt]]-Training__Prediction_Details[[#This Row],[ft]]</f>
        <v>-201.94514920760503</v>
      </c>
      <c r="J106" s="6" cm="1">
        <f t="array" ref="J106">SQRT(AVERAGE((Training__Prediction_Details[residual2])^2))</f>
        <v>353.8137167007016</v>
      </c>
    </row>
    <row r="107" spans="3:10" x14ac:dyDescent="0.35">
      <c r="C107" s="7" t="s">
        <v>124</v>
      </c>
      <c r="D107" s="6">
        <v>8.1315307106042507</v>
      </c>
      <c r="E107" s="6">
        <v>8.224532270424044</v>
      </c>
      <c r="F107" s="6">
        <v>-9.30015598197933E-2</v>
      </c>
      <c r="G107" s="6">
        <f>EXP(Training__Prediction_Details[[#This Row],[EXP(ft)]])</f>
        <v>3399.9999999999932</v>
      </c>
      <c r="H107" s="6">
        <f>EXP(Training__Prediction_Details[[#This Row],[Prediction: EXP(ft)]])</f>
        <v>3731.3757201806366</v>
      </c>
      <c r="I107" s="6">
        <f>Training__Prediction_Details[[#This Row],[yt]]-Training__Prediction_Details[[#This Row],[ft]]</f>
        <v>-331.37572018064338</v>
      </c>
      <c r="J107" s="6" cm="1">
        <f t="array" ref="J107">SQRT(AVERAGE((Training__Prediction_Details[residual2])^2))</f>
        <v>353.8137167007016</v>
      </c>
    </row>
    <row r="108" spans="3:10" x14ac:dyDescent="0.35">
      <c r="C108" s="7" t="s">
        <v>125</v>
      </c>
      <c r="D108" s="6">
        <v>8.2635904326173204</v>
      </c>
      <c r="E108" s="6">
        <v>8.2351558019967062</v>
      </c>
      <c r="F108" s="6">
        <v>2.8434630620614243E-2</v>
      </c>
      <c r="G108" s="6">
        <f>EXP(Training__Prediction_Details[[#This Row],[EXP(ft)]])</f>
        <v>3880.000000000005</v>
      </c>
      <c r="H108" s="6">
        <f>EXP(Training__Prediction_Details[[#This Row],[Prediction: EXP(ft)]])</f>
        <v>3771.2274160253774</v>
      </c>
      <c r="I108" s="6">
        <f>Training__Prediction_Details[[#This Row],[yt]]-Training__Prediction_Details[[#This Row],[ft]]</f>
        <v>108.77258397462765</v>
      </c>
      <c r="J108" s="6" cm="1">
        <f t="array" ref="J108">SQRT(AVERAGE((Training__Prediction_Details[residual2])^2))</f>
        <v>353.8137167007016</v>
      </c>
    </row>
    <row r="109" spans="3:10" x14ac:dyDescent="0.35">
      <c r="C109" s="7" t="s">
        <v>126</v>
      </c>
      <c r="D109" s="6">
        <v>8.2532276455817701</v>
      </c>
      <c r="E109" s="6">
        <v>8.2457793335693683</v>
      </c>
      <c r="F109" s="6">
        <v>7.4483120124018143E-3</v>
      </c>
      <c r="G109" s="6">
        <f>EXP(Training__Prediction_Details[[#This Row],[EXP(ft)]])</f>
        <v>3839.9999999999909</v>
      </c>
      <c r="H109" s="6">
        <f>EXP(Training__Prediction_Details[[#This Row],[Prediction: EXP(ft)]])</f>
        <v>3811.5047344235136</v>
      </c>
      <c r="I109" s="6">
        <f>Training__Prediction_Details[[#This Row],[yt]]-Training__Prediction_Details[[#This Row],[ft]]</f>
        <v>28.495265576477323</v>
      </c>
      <c r="J109" s="6" cm="1">
        <f t="array" ref="J109">SQRT(AVERAGE((Training__Prediction_Details[residual2])^2))</f>
        <v>353.8137167007016</v>
      </c>
    </row>
    <row r="110" spans="3:10" x14ac:dyDescent="0.35">
      <c r="C110" s="7" t="s">
        <v>127</v>
      </c>
      <c r="D110" s="6">
        <v>8.2687318321177408</v>
      </c>
      <c r="E110" s="6">
        <v>8.2564028651420305</v>
      </c>
      <c r="F110" s="6">
        <v>1.2328966975710287E-2</v>
      </c>
      <c r="G110" s="6">
        <f>EXP(Training__Prediction_Details[[#This Row],[EXP(ft)]])</f>
        <v>3900.0000000000114</v>
      </c>
      <c r="H110" s="6">
        <f>EXP(Training__Prediction_Details[[#This Row],[Prediction: EXP(ft)]])</f>
        <v>3852.2122210927155</v>
      </c>
      <c r="I110" s="6">
        <f>Training__Prediction_Details[[#This Row],[yt]]-Training__Prediction_Details[[#This Row],[ft]]</f>
        <v>47.787778907295888</v>
      </c>
      <c r="J110" s="6" cm="1">
        <f t="array" ref="J110">SQRT(AVERAGE((Training__Prediction_Details[residual2])^2))</f>
        <v>353.8137167007016</v>
      </c>
    </row>
    <row r="111" spans="3:10" x14ac:dyDescent="0.35">
      <c r="C111" s="7" t="s">
        <v>128</v>
      </c>
      <c r="D111" s="6">
        <v>8.4272684838882501</v>
      </c>
      <c r="E111" s="6">
        <v>8.2670263967146926</v>
      </c>
      <c r="F111" s="6">
        <v>0.16024208717355748</v>
      </c>
      <c r="G111" s="6">
        <f>EXP(Training__Prediction_Details[[#This Row],[EXP(ft)]])</f>
        <v>4569.9999999999991</v>
      </c>
      <c r="H111" s="6">
        <f>EXP(Training__Prediction_Details[[#This Row],[Prediction: EXP(ft)]])</f>
        <v>3893.354470299651</v>
      </c>
      <c r="I111" s="6">
        <f>Training__Prediction_Details[[#This Row],[yt]]-Training__Prediction_Details[[#This Row],[ft]]</f>
        <v>676.64552970034811</v>
      </c>
      <c r="J111" s="6" cm="1">
        <f t="array" ref="J111">SQRT(AVERAGE((Training__Prediction_Details[residual2])^2))</f>
        <v>353.8137167007016</v>
      </c>
    </row>
    <row r="112" spans="3:10" x14ac:dyDescent="0.35">
      <c r="C112" s="7" t="s">
        <v>129</v>
      </c>
      <c r="D112" s="6">
        <v>8.5251613610654093</v>
      </c>
      <c r="E112" s="6">
        <v>8.2776499282873548</v>
      </c>
      <c r="F112" s="6">
        <v>0.24751143277805454</v>
      </c>
      <c r="G112" s="6">
        <f>EXP(Training__Prediction_Details[[#This Row],[EXP(ft)]])</f>
        <v>5039.9999999999754</v>
      </c>
      <c r="H112" s="6">
        <f>EXP(Training__Prediction_Details[[#This Row],[Prediction: EXP(ft)]])</f>
        <v>3934.9361253785005</v>
      </c>
      <c r="I112" s="6">
        <f>Training__Prediction_Details[[#This Row],[yt]]-Training__Prediction_Details[[#This Row],[ft]]</f>
        <v>1105.063874621475</v>
      </c>
      <c r="J112" s="6" cm="1">
        <f t="array" ref="J112">SQRT(AVERAGE((Training__Prediction_Details[residual2])^2))</f>
        <v>353.8137167007016</v>
      </c>
    </row>
    <row r="113" spans="3:10" x14ac:dyDescent="0.35">
      <c r="C113" s="7" t="s">
        <v>130</v>
      </c>
      <c r="D113" s="6">
        <v>8.5051206101819705</v>
      </c>
      <c r="E113" s="6">
        <v>8.288273459860017</v>
      </c>
      <c r="F113" s="6">
        <v>0.21684715032195356</v>
      </c>
      <c r="G113" s="6">
        <f>EXP(Training__Prediction_Details[[#This Row],[EXP(ft)]])</f>
        <v>4940.0000000000118</v>
      </c>
      <c r="H113" s="6">
        <f>EXP(Training__Prediction_Details[[#This Row],[Prediction: EXP(ft)]])</f>
        <v>3976.9618792550023</v>
      </c>
      <c r="I113" s="6">
        <f>Training__Prediction_Details[[#This Row],[yt]]-Training__Prediction_Details[[#This Row],[ft]]</f>
        <v>963.03812074500956</v>
      </c>
      <c r="J113" s="6" cm="1">
        <f t="array" ref="J113">SQRT(AVERAGE((Training__Prediction_Details[residual2])^2))</f>
        <v>353.8137167007016</v>
      </c>
    </row>
    <row r="114" spans="3:10" x14ac:dyDescent="0.35">
      <c r="C114" s="7" t="s">
        <v>131</v>
      </c>
      <c r="D114" s="6">
        <v>8.3756296270944492</v>
      </c>
      <c r="E114" s="6">
        <v>8.2988969914326791</v>
      </c>
      <c r="F114" s="6">
        <v>7.6732635661770132E-2</v>
      </c>
      <c r="G114" s="6">
        <f>EXP(Training__Prediction_Details[[#This Row],[EXP(ft)]])</f>
        <v>4339.9999999999945</v>
      </c>
      <c r="H114" s="6">
        <f>EXP(Training__Prediction_Details[[#This Row],[Prediction: EXP(ft)]])</f>
        <v>4019.4364749761021</v>
      </c>
      <c r="I114" s="6">
        <f>Training__Prediction_Details[[#This Row],[yt]]-Training__Prediction_Details[[#This Row],[ft]]</f>
        <v>320.56352502389245</v>
      </c>
      <c r="J114" s="6" cm="1">
        <f t="array" ref="J114">SQRT(AVERAGE((Training__Prediction_Details[residual2])^2))</f>
        <v>353.8137167007016</v>
      </c>
    </row>
    <row r="115" spans="3:10" x14ac:dyDescent="0.35">
      <c r="C115" s="7" t="s">
        <v>132</v>
      </c>
      <c r="D115" s="6">
        <v>8.2295111189644601</v>
      </c>
      <c r="E115" s="6">
        <v>8.3095205230053413</v>
      </c>
      <c r="F115" s="6">
        <v>-8.0009404040881194E-2</v>
      </c>
      <c r="G115" s="6">
        <f>EXP(Training__Prediction_Details[[#This Row],[EXP(ft)]])</f>
        <v>3750.0000000000136</v>
      </c>
      <c r="H115" s="6">
        <f>EXP(Training__Prediction_Details[[#This Row],[Prediction: EXP(ft)]])</f>
        <v>4062.3647062452519</v>
      </c>
      <c r="I115" s="6">
        <f>Training__Prediction_Details[[#This Row],[yt]]-Training__Prediction_Details[[#This Row],[ft]]</f>
        <v>-312.36470624523827</v>
      </c>
      <c r="J115" s="6" cm="1">
        <f t="array" ref="J115">SQRT(AVERAGE((Training__Prediction_Details[residual2])^2))</f>
        <v>353.8137167007016</v>
      </c>
    </row>
    <row r="116" spans="3:10" x14ac:dyDescent="0.35">
      <c r="C116" s="7" t="s">
        <v>133</v>
      </c>
      <c r="D116" s="6">
        <v>8.1107275829744907</v>
      </c>
      <c r="E116" s="6">
        <v>8.3201440545780034</v>
      </c>
      <c r="F116" s="6">
        <v>-0.20941647160351273</v>
      </c>
      <c r="G116" s="6">
        <f>EXP(Training__Prediction_Details[[#This Row],[EXP(ft)]])</f>
        <v>3330.0000000000041</v>
      </c>
      <c r="H116" s="6">
        <f>EXP(Training__Prediction_Details[[#This Row],[Prediction: EXP(ft)]])</f>
        <v>4105.7514179634327</v>
      </c>
      <c r="I116" s="6">
        <f>Training__Prediction_Details[[#This Row],[yt]]-Training__Prediction_Details[[#This Row],[ft]]</f>
        <v>-775.75141796342859</v>
      </c>
      <c r="J116" s="6" cm="1">
        <f t="array" ref="J116">SQRT(AVERAGE((Training__Prediction_Details[residual2])^2))</f>
        <v>353.8137167007016</v>
      </c>
    </row>
    <row r="117" spans="3:10" x14ac:dyDescent="0.35">
      <c r="C117" s="7" t="s">
        <v>134</v>
      </c>
      <c r="D117" s="6">
        <v>8.2295111189644601</v>
      </c>
      <c r="E117" s="6">
        <v>8.3307675861506656</v>
      </c>
      <c r="F117" s="6">
        <v>-0.10125646718620551</v>
      </c>
      <c r="G117" s="6">
        <f>EXP(Training__Prediction_Details[[#This Row],[EXP(ft)]])</f>
        <v>3750.0000000000136</v>
      </c>
      <c r="H117" s="6">
        <f>EXP(Training__Prediction_Details[[#This Row],[Prediction: EXP(ft)]])</f>
        <v>4149.6015067759499</v>
      </c>
      <c r="I117" s="6">
        <f>Training__Prediction_Details[[#This Row],[yt]]-Training__Prediction_Details[[#This Row],[ft]]</f>
        <v>-399.60150677593629</v>
      </c>
      <c r="J117" s="6" cm="1">
        <f t="array" ref="J117">SQRT(AVERAGE((Training__Prediction_Details[residual2])^2))</f>
        <v>353.8137167007016</v>
      </c>
    </row>
    <row r="118" spans="3:10" x14ac:dyDescent="0.35">
      <c r="C118" s="7" t="s">
        <v>135</v>
      </c>
      <c r="D118" s="6">
        <v>8.2584224624588796</v>
      </c>
      <c r="E118" s="6">
        <v>8.3413911177233278</v>
      </c>
      <c r="F118" s="6">
        <v>-8.2968655264448188E-2</v>
      </c>
      <c r="G118" s="6">
        <f>EXP(Training__Prediction_Details[[#This Row],[EXP(ft)]])</f>
        <v>3860.0000000000118</v>
      </c>
      <c r="H118" s="6">
        <f>EXP(Training__Prediction_Details[[#This Row],[Prediction: EXP(ft)]])</f>
        <v>4193.9199216250736</v>
      </c>
      <c r="I118" s="6">
        <f>Training__Prediction_Details[[#This Row],[yt]]-Training__Prediction_Details[[#This Row],[ft]]</f>
        <v>-333.91992162506176</v>
      </c>
      <c r="J118" s="6" cm="1">
        <f t="array" ref="J118">SQRT(AVERAGE((Training__Prediction_Details[residual2])^2))</f>
        <v>353.8137167007016</v>
      </c>
    </row>
    <row r="119" spans="3:10" x14ac:dyDescent="0.35">
      <c r="C119" s="7" t="s">
        <v>136</v>
      </c>
      <c r="D119" s="6">
        <v>8.2133817370345703</v>
      </c>
      <c r="E119" s="6">
        <v>8.3520146492959899</v>
      </c>
      <c r="F119" s="6">
        <v>-0.13863291226141961</v>
      </c>
      <c r="G119" s="6">
        <f>EXP(Training__Prediction_Details[[#This Row],[EXP(ft)]])</f>
        <v>3689.9999999999905</v>
      </c>
      <c r="H119" s="6">
        <f>EXP(Training__Prediction_Details[[#This Row],[Prediction: EXP(ft)]])</f>
        <v>4238.7116643085774</v>
      </c>
      <c r="I119" s="6">
        <f>Training__Prediction_Details[[#This Row],[yt]]-Training__Prediction_Details[[#This Row],[ft]]</f>
        <v>-548.71166430858693</v>
      </c>
      <c r="J119" s="6" cm="1">
        <f t="array" ref="J119">SQRT(AVERAGE((Training__Prediction_Details[residual2])^2))</f>
        <v>353.8137167007016</v>
      </c>
    </row>
    <row r="120" spans="3:10" x14ac:dyDescent="0.35">
      <c r="C120" s="7" t="s">
        <v>137</v>
      </c>
      <c r="D120" s="6">
        <v>8.3779311240827301</v>
      </c>
      <c r="E120" s="6">
        <v>8.3626381808686503</v>
      </c>
      <c r="F120" s="6">
        <v>1.5292943214079813E-2</v>
      </c>
      <c r="G120" s="6">
        <f>EXP(Training__Prediction_Details[[#This Row],[EXP(ft)]])</f>
        <v>4350.0000000000018</v>
      </c>
      <c r="H120" s="6">
        <f>EXP(Training__Prediction_Details[[#This Row],[Prediction: EXP(ft)]])</f>
        <v>4283.9817900442331</v>
      </c>
      <c r="I120" s="6">
        <f>Training__Prediction_Details[[#This Row],[yt]]-Training__Prediction_Details[[#This Row],[ft]]</f>
        <v>66.018209955768725</v>
      </c>
      <c r="J120" s="6" cm="1">
        <f t="array" ref="J120">SQRT(AVERAGE((Training__Prediction_Details[residual2])^2))</f>
        <v>353.8137167007016</v>
      </c>
    </row>
    <row r="121" spans="3:10" x14ac:dyDescent="0.35">
      <c r="C121" s="7" t="s">
        <v>138</v>
      </c>
      <c r="D121" s="6">
        <v>8.3570244392634194</v>
      </c>
      <c r="E121" s="6">
        <v>8.3732617124413125</v>
      </c>
      <c r="F121" s="6">
        <v>-1.623727317789303E-2</v>
      </c>
      <c r="G121" s="6">
        <f>EXP(Training__Prediction_Details[[#This Row],[EXP(ft)]])</f>
        <v>4260.0000000000146</v>
      </c>
      <c r="H121" s="6">
        <f>EXP(Training__Prediction_Details[[#This Row],[Prediction: EXP(ft)]])</f>
        <v>4329.7354080403829</v>
      </c>
      <c r="I121" s="6">
        <f>Training__Prediction_Details[[#This Row],[yt]]-Training__Prediction_Details[[#This Row],[ft]]</f>
        <v>-69.735408040368384</v>
      </c>
      <c r="J121" s="6" cm="1">
        <f t="array" ref="J121">SQRT(AVERAGE((Training__Prediction_Details[residual2])^2))</f>
        <v>353.8137167007016</v>
      </c>
    </row>
    <row r="122" spans="3:10" x14ac:dyDescent="0.35">
      <c r="C122" s="7" t="s">
        <v>139</v>
      </c>
      <c r="D122" s="6">
        <v>8.3756296270944492</v>
      </c>
      <c r="E122" s="6">
        <v>8.3838852440139746</v>
      </c>
      <c r="F122" s="6">
        <v>-8.2556169195253659E-3</v>
      </c>
      <c r="G122" s="6">
        <f>EXP(Training__Prediction_Details[[#This Row],[EXP(ft)]])</f>
        <v>4339.9999999999945</v>
      </c>
      <c r="H122" s="6">
        <f>EXP(Training__Prediction_Details[[#This Row],[Prediction: EXP(ft)]])</f>
        <v>4375.9776820725128</v>
      </c>
      <c r="I122" s="6">
        <f>Training__Prediction_Details[[#This Row],[yt]]-Training__Prediction_Details[[#This Row],[ft]]</f>
        <v>-35.977682072518292</v>
      </c>
      <c r="J122" s="6" cm="1">
        <f t="array" ref="J122">SQRT(AVERAGE((Training__Prediction_Details[residual2])^2))</f>
        <v>353.8137167007016</v>
      </c>
    </row>
  </sheetData>
  <mergeCells count="17">
    <mergeCell ref="H5:I5"/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</mergeCells>
  <hyperlinks>
    <hyperlink ref="B4" location="'LinReg_Intervals'!$B$10:$B$10" display="Intervals: Training" xr:uid="{644350B4-B8B5-4B22-A36B-28966215C896}"/>
    <hyperlink ref="D4" location="'LinReg_Intervals'!$I$10:$I$10" display="Intervals: Validation" xr:uid="{11603D21-4322-42ED-99EA-BB38C447DB63}"/>
    <hyperlink ref="F4" location="'LinReg_Output'!$B$10:$B$10" display="Inputs" xr:uid="{568FC07E-AF3D-4F45-940D-DEA1FC22D594}"/>
    <hyperlink ref="H4" location="'LinReg_Output'!$B$50:$B$50" display="Regression Summary" xr:uid="{78F8F75F-692B-48BF-802C-8356D27BDD19}"/>
    <hyperlink ref="J4" location="'LinReg_Output'!$B$59:$B$59" display="Predictor Screening" xr:uid="{87049520-97F9-4837-B7C2-1499D0B20558}"/>
    <hyperlink ref="B5" location="'LinReg_Output'!$B$68:$B$68" display="Coefficients" xr:uid="{750FB768-B056-4FD1-BEDB-D8E4B1D6256C}"/>
    <hyperlink ref="D5" location="'LinReg_Output'!$B$74:$B$74" display="Variance-Covariance Matrix of Coefficients" xr:uid="{C444632E-21A4-4E73-A9A2-00EFE088FA4A}"/>
    <hyperlink ref="F5" location="'LinReg_ResidInfluence'!$B$10:$B$10" display="Residuals" xr:uid="{E8544347-C269-4B6B-80D2-370B80EAFE93}"/>
    <hyperlink ref="H5" location="'LinReg_ResidInfluence'!$B$115:$B$115" display="Influence Diagnostics" xr:uid="{F803857B-E273-42CF-83A3-4BDCF7D2B229}"/>
    <hyperlink ref="J5" location="'LinReg_Stored'!$B$10:$B$10" display="PMML Model" xr:uid="{4741A1D4-44B3-4743-BFFB-37F53CB32D5B}"/>
    <hyperlink ref="B6" location="'LinReg_TrainingScore'!$B$10:$B$10" display="Training: Prediction Summary" xr:uid="{A3F1C6ED-2B4E-41F7-948A-FD31BC9E393A}"/>
    <hyperlink ref="D6" location="'LinReg_TrainingScore'!$B$19:$B$19" display="Training: Prediction Details" xr:uid="{8F55AA44-0340-4E00-9EAA-81DC0E778A54}"/>
    <hyperlink ref="F6" location="'LinReg_ValidationScore'!$B$10:$B$10" display="Validation: Prediction Summary" xr:uid="{A3400084-2AAF-46A5-B402-718C6BA5A8CF}"/>
    <hyperlink ref="H6" location="'LinReg_ValidationScore'!$B$19:$B$19" display="Validation: Prediction Details" xr:uid="{F56C9322-02EB-409B-B3DC-6387FC275DAF}"/>
  </hyperlinks>
  <pageMargins left="0.7" right="0.7" top="0.75" bottom="0.75" header="0.3" footer="0.3"/>
  <tableParts count="2">
    <tablePart r:id="rId1"/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E23-3700-40FE-9990-9537D6B1476F}">
  <dimension ref="B1:Q64"/>
  <sheetViews>
    <sheetView showGridLines="0" workbookViewId="0"/>
  </sheetViews>
  <sheetFormatPr defaultRowHeight="14.5" x14ac:dyDescent="0.35"/>
  <cols>
    <col min="3" max="3" width="10.90625" customWidth="1"/>
    <col min="5" max="5" width="18.1796875" customWidth="1"/>
    <col min="6" max="6" width="9.81640625" customWidth="1"/>
    <col min="14" max="14" width="15.26953125" bestFit="1" customWidth="1"/>
  </cols>
  <sheetData>
    <row r="1" spans="2:17" ht="18.5" x14ac:dyDescent="0.45">
      <c r="B1" s="4" t="s">
        <v>223</v>
      </c>
      <c r="N1" t="s">
        <v>184</v>
      </c>
    </row>
    <row r="3" spans="2:17" ht="15.5" x14ac:dyDescent="0.35">
      <c r="B3" s="16" t="s">
        <v>6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7</v>
      </c>
      <c r="O3" s="17"/>
      <c r="P3" s="17"/>
      <c r="Q3" s="18"/>
    </row>
    <row r="4" spans="2:17" x14ac:dyDescent="0.35">
      <c r="B4" s="28" t="s">
        <v>211</v>
      </c>
      <c r="C4" s="24"/>
      <c r="D4" s="28" t="s">
        <v>212</v>
      </c>
      <c r="E4" s="24"/>
      <c r="F4" s="28" t="s">
        <v>12</v>
      </c>
      <c r="G4" s="24"/>
      <c r="H4" s="28" t="s">
        <v>213</v>
      </c>
      <c r="I4" s="24"/>
      <c r="J4" s="28" t="s">
        <v>214</v>
      </c>
      <c r="K4" s="24"/>
      <c r="N4" s="10" t="s">
        <v>8</v>
      </c>
      <c r="O4" s="10" t="s">
        <v>9</v>
      </c>
      <c r="P4" s="10" t="s">
        <v>10</v>
      </c>
      <c r="Q4" s="10" t="s">
        <v>11</v>
      </c>
    </row>
    <row r="5" spans="2:17" x14ac:dyDescent="0.35">
      <c r="B5" s="28" t="s">
        <v>215</v>
      </c>
      <c r="C5" s="24"/>
      <c r="D5" s="28" t="s">
        <v>216</v>
      </c>
      <c r="E5" s="24"/>
      <c r="F5" s="28" t="s">
        <v>217</v>
      </c>
      <c r="G5" s="24"/>
      <c r="H5" s="28" t="s">
        <v>218</v>
      </c>
      <c r="I5" s="24"/>
      <c r="J5" s="28" t="s">
        <v>185</v>
      </c>
      <c r="K5" s="24"/>
      <c r="N5" s="8">
        <v>5</v>
      </c>
      <c r="O5" s="8">
        <v>2</v>
      </c>
      <c r="P5" s="8">
        <v>10</v>
      </c>
      <c r="Q5" s="8">
        <v>17</v>
      </c>
    </row>
    <row r="6" spans="2:17" x14ac:dyDescent="0.35">
      <c r="B6" s="28" t="s">
        <v>219</v>
      </c>
      <c r="C6" s="24"/>
      <c r="D6" s="28" t="s">
        <v>220</v>
      </c>
      <c r="E6" s="24"/>
      <c r="F6" s="28" t="s">
        <v>221</v>
      </c>
      <c r="G6" s="24"/>
      <c r="H6" s="28" t="s">
        <v>222</v>
      </c>
      <c r="I6" s="24"/>
      <c r="J6" s="22"/>
      <c r="K6" s="24"/>
    </row>
    <row r="10" spans="2:17" ht="18.5" x14ac:dyDescent="0.45">
      <c r="B10" s="5" t="s">
        <v>221</v>
      </c>
    </row>
    <row r="12" spans="2:17" x14ac:dyDescent="0.35">
      <c r="C12" t="s">
        <v>224</v>
      </c>
      <c r="D12" t="s">
        <v>225</v>
      </c>
    </row>
    <row r="13" spans="2:17" x14ac:dyDescent="0.35">
      <c r="C13" t="s">
        <v>226</v>
      </c>
      <c r="D13">
        <v>1.4211283160673178</v>
      </c>
    </row>
    <row r="14" spans="2:17" x14ac:dyDescent="0.35">
      <c r="C14" t="s">
        <v>227</v>
      </c>
      <c r="D14">
        <v>3.3049495722495763E-2</v>
      </c>
    </row>
    <row r="15" spans="2:17" x14ac:dyDescent="0.35">
      <c r="C15" t="s">
        <v>228</v>
      </c>
      <c r="D15">
        <v>0.18179520269384383</v>
      </c>
    </row>
    <row r="16" spans="2:17" x14ac:dyDescent="0.35">
      <c r="C16" t="s">
        <v>229</v>
      </c>
      <c r="D16">
        <v>0.16212148724445796</v>
      </c>
    </row>
    <row r="17" spans="2:6" x14ac:dyDescent="0.35">
      <c r="C17" t="s">
        <v>230</v>
      </c>
      <c r="D17">
        <v>-0.10118435986394503</v>
      </c>
    </row>
    <row r="19" spans="2:6" ht="18.5" x14ac:dyDescent="0.45">
      <c r="B19" s="5" t="s">
        <v>222</v>
      </c>
    </row>
    <row r="21" spans="2:6" x14ac:dyDescent="0.35">
      <c r="C21" s="7" t="s">
        <v>38</v>
      </c>
      <c r="D21" s="3" t="s">
        <v>3</v>
      </c>
      <c r="E21" s="3" t="s">
        <v>231</v>
      </c>
      <c r="F21" s="3" t="s">
        <v>232</v>
      </c>
    </row>
    <row r="22" spans="2:6" x14ac:dyDescent="0.35">
      <c r="C22" s="7" t="s">
        <v>140</v>
      </c>
      <c r="D22" s="6">
        <v>8.5448083584492096</v>
      </c>
      <c r="E22" s="6">
        <v>8.3945087755866368</v>
      </c>
      <c r="F22" s="6">
        <v>0.15029958286257283</v>
      </c>
    </row>
    <row r="23" spans="2:6" x14ac:dyDescent="0.35">
      <c r="C23" s="7" t="s">
        <v>141</v>
      </c>
      <c r="D23" s="6">
        <v>8.6411791711972299</v>
      </c>
      <c r="E23" s="6">
        <v>8.4051323071592989</v>
      </c>
      <c r="F23" s="6">
        <v>0.23604686403793096</v>
      </c>
    </row>
    <row r="24" spans="2:6" x14ac:dyDescent="0.35">
      <c r="C24" s="7" t="s">
        <v>142</v>
      </c>
      <c r="D24" s="6">
        <v>8.6447065117151993</v>
      </c>
      <c r="E24" s="6">
        <v>8.4157558387319611</v>
      </c>
      <c r="F24" s="6">
        <v>0.22895067298323823</v>
      </c>
    </row>
    <row r="25" spans="2:6" x14ac:dyDescent="0.35">
      <c r="C25" s="7" t="s">
        <v>143</v>
      </c>
      <c r="D25" s="6">
        <v>8.5030942670367402</v>
      </c>
      <c r="E25" s="6">
        <v>8.4263793703046233</v>
      </c>
      <c r="F25" s="6">
        <v>7.6714896732116955E-2</v>
      </c>
    </row>
    <row r="26" spans="2:6" x14ac:dyDescent="0.35">
      <c r="C26" s="7" t="s">
        <v>144</v>
      </c>
      <c r="D26" s="6">
        <v>8.3523185482260001</v>
      </c>
      <c r="E26" s="6">
        <v>8.4370029018772854</v>
      </c>
      <c r="F26" s="6">
        <v>-8.4684353651285349E-2</v>
      </c>
    </row>
    <row r="27" spans="2:6" x14ac:dyDescent="0.35">
      <c r="C27" s="7" t="s">
        <v>145</v>
      </c>
      <c r="D27" s="6">
        <v>8.2268408904085799</v>
      </c>
      <c r="E27" s="6">
        <v>8.4476264334499476</v>
      </c>
      <c r="F27" s="6">
        <v>-0.22078554304136766</v>
      </c>
    </row>
    <row r="28" spans="2:6" x14ac:dyDescent="0.35">
      <c r="C28" s="7" t="s">
        <v>146</v>
      </c>
      <c r="D28" s="6">
        <v>8.3211783074902801</v>
      </c>
      <c r="E28" s="6">
        <v>8.4582499650226097</v>
      </c>
      <c r="F28" s="6">
        <v>-0.13707165753232964</v>
      </c>
    </row>
    <row r="29" spans="2:6" x14ac:dyDescent="0.35">
      <c r="C29" s="7" t="s">
        <v>147</v>
      </c>
      <c r="D29" s="6">
        <v>8.3332703532553101</v>
      </c>
      <c r="E29" s="6">
        <v>8.4688734965952719</v>
      </c>
      <c r="F29" s="6">
        <v>-0.13560314333996182</v>
      </c>
    </row>
    <row r="30" spans="2:6" x14ac:dyDescent="0.35">
      <c r="C30" s="7" t="s">
        <v>148</v>
      </c>
      <c r="D30" s="6">
        <v>8.2687318321177408</v>
      </c>
      <c r="E30" s="6">
        <v>8.479497028167934</v>
      </c>
      <c r="F30" s="6">
        <v>-0.21076519605019328</v>
      </c>
    </row>
    <row r="31" spans="2:6" x14ac:dyDescent="0.35">
      <c r="C31" s="7" t="s">
        <v>149</v>
      </c>
      <c r="D31" s="6">
        <v>8.3938949750717402</v>
      </c>
      <c r="E31" s="6">
        <v>8.4901205597405962</v>
      </c>
      <c r="F31" s="6">
        <v>-9.6225584668856001E-2</v>
      </c>
    </row>
    <row r="32" spans="2:6" x14ac:dyDescent="0.35">
      <c r="C32" s="7" t="s">
        <v>150</v>
      </c>
      <c r="D32" s="6">
        <v>8.3570244392634194</v>
      </c>
      <c r="E32" s="6">
        <v>8.5007440913132566</v>
      </c>
      <c r="F32" s="6">
        <v>-0.14371965204983717</v>
      </c>
    </row>
    <row r="33" spans="3:6" x14ac:dyDescent="0.35">
      <c r="C33" s="7" t="s">
        <v>151</v>
      </c>
      <c r="D33" s="6">
        <v>8.3984096554262706</v>
      </c>
      <c r="E33" s="6">
        <v>8.5113676228859187</v>
      </c>
      <c r="F33" s="6">
        <v>-0.11295796745964815</v>
      </c>
    </row>
    <row r="34" spans="3:6" x14ac:dyDescent="0.35">
      <c r="C34" s="7" t="s">
        <v>152</v>
      </c>
      <c r="D34" s="6">
        <v>8.5754620995402107</v>
      </c>
      <c r="E34" s="6">
        <v>8.5219911544585809</v>
      </c>
      <c r="F34" s="6">
        <v>5.347094508162975E-2</v>
      </c>
    </row>
    <row r="35" spans="3:6" x14ac:dyDescent="0.35">
      <c r="C35" s="7" t="s">
        <v>153</v>
      </c>
      <c r="D35" s="6">
        <v>8.6945022063866499</v>
      </c>
      <c r="E35" s="6">
        <v>8.5326146860312431</v>
      </c>
      <c r="F35" s="6">
        <v>0.16188752035540688</v>
      </c>
    </row>
    <row r="36" spans="3:6" x14ac:dyDescent="0.35">
      <c r="C36" s="7" t="s">
        <v>154</v>
      </c>
      <c r="D36" s="6">
        <v>8.7225800211411908</v>
      </c>
      <c r="E36" s="6">
        <v>8.5432382176039052</v>
      </c>
      <c r="F36" s="6">
        <v>0.17934180353728557</v>
      </c>
    </row>
    <row r="37" spans="3:6" x14ac:dyDescent="0.35">
      <c r="C37" s="7" t="s">
        <v>155</v>
      </c>
      <c r="D37" s="6">
        <v>8.5030942670367402</v>
      </c>
      <c r="E37" s="6">
        <v>8.5538617491765674</v>
      </c>
      <c r="F37" s="6">
        <v>-5.076748213982718E-2</v>
      </c>
    </row>
    <row r="38" spans="3:6" x14ac:dyDescent="0.35">
      <c r="C38" s="7" t="s">
        <v>156</v>
      </c>
      <c r="D38" s="6">
        <v>8.3870845060692201</v>
      </c>
      <c r="E38" s="6">
        <v>8.5644852807492295</v>
      </c>
      <c r="F38" s="6">
        <v>-0.17740077468000948</v>
      </c>
    </row>
    <row r="39" spans="3:6" x14ac:dyDescent="0.35">
      <c r="C39" s="7" t="s">
        <v>157</v>
      </c>
      <c r="D39" s="6">
        <v>8.2427563457144792</v>
      </c>
      <c r="E39" s="6">
        <v>8.5751088123218917</v>
      </c>
      <c r="F39" s="6">
        <v>-0.33235246660741247</v>
      </c>
    </row>
    <row r="40" spans="3:6" x14ac:dyDescent="0.35">
      <c r="C40" s="7" t="s">
        <v>158</v>
      </c>
      <c r="D40" s="6">
        <v>8.3236084423435699</v>
      </c>
      <c r="E40" s="6">
        <v>8.5857323438945539</v>
      </c>
      <c r="F40" s="6">
        <v>-0.26212390155098397</v>
      </c>
    </row>
    <row r="41" spans="3:6" x14ac:dyDescent="0.35">
      <c r="C41" s="7" t="s">
        <v>159</v>
      </c>
      <c r="D41" s="6">
        <v>8.3893598199063497</v>
      </c>
      <c r="E41" s="6">
        <v>8.596355875467216</v>
      </c>
      <c r="F41" s="6">
        <v>-0.20699605556086631</v>
      </c>
    </row>
    <row r="42" spans="3:6" x14ac:dyDescent="0.35">
      <c r="C42" s="7" t="s">
        <v>160</v>
      </c>
      <c r="D42" s="6">
        <v>8.3380665255187996</v>
      </c>
      <c r="E42" s="6">
        <v>8.6069794070398782</v>
      </c>
      <c r="F42" s="6">
        <v>-0.26891288152107862</v>
      </c>
    </row>
    <row r="43" spans="3:6" x14ac:dyDescent="0.35">
      <c r="C43" s="7" t="s">
        <v>161</v>
      </c>
      <c r="D43" s="6">
        <v>8.5071428555627406</v>
      </c>
      <c r="E43" s="6">
        <v>8.6176029386125403</v>
      </c>
      <c r="F43" s="6">
        <v>-0.11046008304979971</v>
      </c>
    </row>
    <row r="44" spans="3:6" x14ac:dyDescent="0.35">
      <c r="C44" s="7" t="s">
        <v>162</v>
      </c>
      <c r="D44" s="6">
        <v>8.4826017466466208</v>
      </c>
      <c r="E44" s="6">
        <v>8.6282264701852025</v>
      </c>
      <c r="F44" s="6">
        <v>-0.14562472353858169</v>
      </c>
    </row>
    <row r="45" spans="3:6" x14ac:dyDescent="0.35">
      <c r="C45" s="7" t="s">
        <v>163</v>
      </c>
      <c r="D45" s="6">
        <v>8.54090971803355</v>
      </c>
      <c r="E45" s="6">
        <v>8.6388500017578629</v>
      </c>
      <c r="F45" s="6">
        <v>-9.7940283724312849E-2</v>
      </c>
    </row>
    <row r="46" spans="3:6" x14ac:dyDescent="0.35">
      <c r="C46" s="7" t="s">
        <v>164</v>
      </c>
      <c r="D46" s="6">
        <v>8.6552144893136091</v>
      </c>
      <c r="E46" s="6">
        <v>8.649473533330525</v>
      </c>
      <c r="F46" s="6">
        <v>5.7409559830841062E-3</v>
      </c>
    </row>
    <row r="47" spans="3:6" x14ac:dyDescent="0.35">
      <c r="C47" s="7" t="s">
        <v>165</v>
      </c>
      <c r="D47" s="6">
        <v>8.8038747635344308</v>
      </c>
      <c r="E47" s="6">
        <v>8.6600970649031872</v>
      </c>
      <c r="F47" s="6">
        <v>0.14377769863124357</v>
      </c>
    </row>
    <row r="48" spans="3:6" x14ac:dyDescent="0.35">
      <c r="C48" s="7" t="s">
        <v>166</v>
      </c>
      <c r="D48" s="6">
        <v>8.8232062205527395</v>
      </c>
      <c r="E48" s="6">
        <v>8.6707205964758494</v>
      </c>
      <c r="F48" s="6">
        <v>0.15248562407689015</v>
      </c>
    </row>
    <row r="49" spans="3:6" x14ac:dyDescent="0.35">
      <c r="C49" s="7" t="s">
        <v>167</v>
      </c>
      <c r="D49" s="6">
        <v>8.6376393444921007</v>
      </c>
      <c r="E49" s="6">
        <v>8.6813441280485115</v>
      </c>
      <c r="F49" s="6">
        <v>-4.3704783556410831E-2</v>
      </c>
    </row>
    <row r="50" spans="3:6" x14ac:dyDescent="0.35">
      <c r="C50" s="7" t="s">
        <v>168</v>
      </c>
      <c r="D50" s="6">
        <v>8.5091610197189702</v>
      </c>
      <c r="E50" s="6">
        <v>8.6919676596211737</v>
      </c>
      <c r="F50" s="6">
        <v>-0.18280663990220347</v>
      </c>
    </row>
    <row r="51" spans="3:6" x14ac:dyDescent="0.35">
      <c r="C51" s="7" t="s">
        <v>169</v>
      </c>
      <c r="D51" s="6">
        <v>8.3938949750717402</v>
      </c>
      <c r="E51" s="6">
        <v>8.7025911911938358</v>
      </c>
      <c r="F51" s="6">
        <v>-0.30869621612209563</v>
      </c>
    </row>
    <row r="52" spans="3:6" x14ac:dyDescent="0.35">
      <c r="C52" s="7" t="s">
        <v>170</v>
      </c>
      <c r="D52" s="6">
        <v>8.5051206101819705</v>
      </c>
      <c r="E52" s="6">
        <v>8.713214722766498</v>
      </c>
      <c r="F52" s="6">
        <v>-0.20809411258452748</v>
      </c>
    </row>
    <row r="53" spans="3:6" x14ac:dyDescent="0.35">
      <c r="C53" s="7" t="s">
        <v>171</v>
      </c>
      <c r="D53" s="6">
        <v>8.5330665405725306</v>
      </c>
      <c r="E53" s="6">
        <v>8.7238382543391602</v>
      </c>
      <c r="F53" s="6">
        <v>-0.1907717137666296</v>
      </c>
    </row>
    <row r="54" spans="3:6" x14ac:dyDescent="0.35">
      <c r="C54" s="7" t="s">
        <v>172</v>
      </c>
      <c r="D54" s="6">
        <v>8.4701015838823892</v>
      </c>
      <c r="E54" s="6">
        <v>8.7344617859118223</v>
      </c>
      <c r="F54" s="6">
        <v>-0.26436020202943311</v>
      </c>
    </row>
    <row r="55" spans="3:6" x14ac:dyDescent="0.35">
      <c r="C55" s="7" t="s">
        <v>173</v>
      </c>
      <c r="D55" s="6">
        <v>8.5389546831977494</v>
      </c>
      <c r="E55" s="6">
        <v>8.7450853174844845</v>
      </c>
      <c r="F55" s="6">
        <v>-0.20613063428673506</v>
      </c>
    </row>
    <row r="56" spans="3:6" x14ac:dyDescent="0.35">
      <c r="C56" s="7" t="s">
        <v>174</v>
      </c>
      <c r="D56" s="6">
        <v>8.6323059985167401</v>
      </c>
      <c r="E56" s="6">
        <v>8.7557088490571466</v>
      </c>
      <c r="F56" s="6">
        <v>-0.12340285054040656</v>
      </c>
    </row>
    <row r="57" spans="3:6" x14ac:dyDescent="0.35">
      <c r="C57" s="7" t="s">
        <v>175</v>
      </c>
      <c r="D57" s="6">
        <v>8.6552144893136091</v>
      </c>
      <c r="E57" s="6">
        <v>8.7663323806298088</v>
      </c>
      <c r="F57" s="6">
        <v>-0.11111789131619965</v>
      </c>
    </row>
    <row r="58" spans="3:6" x14ac:dyDescent="0.35">
      <c r="C58" s="7" t="s">
        <v>176</v>
      </c>
      <c r="D58" s="6">
        <v>8.7795574558837295</v>
      </c>
      <c r="E58" s="6">
        <v>8.7769559122024692</v>
      </c>
      <c r="F58" s="6">
        <v>2.6015436812603099E-3</v>
      </c>
    </row>
    <row r="59" spans="3:6" x14ac:dyDescent="0.35">
      <c r="C59" s="7" t="s">
        <v>177</v>
      </c>
      <c r="D59" s="6">
        <v>8.9279774610019995</v>
      </c>
      <c r="E59" s="6">
        <v>8.7875794437751313</v>
      </c>
      <c r="F59" s="6">
        <v>0.14039801722686818</v>
      </c>
    </row>
    <row r="60" spans="3:6" x14ac:dyDescent="0.35">
      <c r="C60" s="7" t="s">
        <v>178</v>
      </c>
      <c r="D60" s="6">
        <v>8.9024555922068807</v>
      </c>
      <c r="E60" s="6">
        <v>8.7982029753477935</v>
      </c>
      <c r="F60" s="6">
        <v>0.10425261685908715</v>
      </c>
    </row>
    <row r="61" spans="3:6" x14ac:dyDescent="0.35">
      <c r="C61" s="7" t="s">
        <v>179</v>
      </c>
      <c r="D61" s="6">
        <v>8.7290735504517407</v>
      </c>
      <c r="E61" s="6">
        <v>8.8088265069204557</v>
      </c>
      <c r="F61" s="6">
        <v>-7.9752956468714942E-2</v>
      </c>
    </row>
    <row r="62" spans="3:6" x14ac:dyDescent="0.35">
      <c r="C62" s="7" t="s">
        <v>180</v>
      </c>
      <c r="D62" s="6">
        <v>8.6323059985167401</v>
      </c>
      <c r="E62" s="6">
        <v>8.8194500384931178</v>
      </c>
      <c r="F62" s="6">
        <v>-0.18714403997637774</v>
      </c>
    </row>
    <row r="63" spans="3:6" x14ac:dyDescent="0.35">
      <c r="C63" s="7" t="s">
        <v>181</v>
      </c>
      <c r="D63" s="6">
        <v>8.4680029472254699</v>
      </c>
      <c r="E63" s="6">
        <v>8.83007357006578</v>
      </c>
      <c r="F63" s="6">
        <v>-0.36207062284031011</v>
      </c>
    </row>
    <row r="64" spans="3:6" x14ac:dyDescent="0.35">
      <c r="C64" s="7" t="s">
        <v>182</v>
      </c>
      <c r="D64" s="6">
        <v>8.5678863057317596</v>
      </c>
      <c r="E64" s="6">
        <v>8.8406971016384421</v>
      </c>
      <c r="F64" s="6">
        <v>-0.27281079590668256</v>
      </c>
    </row>
  </sheetData>
  <mergeCells count="17">
    <mergeCell ref="H5:I5"/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</mergeCells>
  <hyperlinks>
    <hyperlink ref="B4" location="'LinReg_Intervals'!$B$10:$B$10" display="Intervals: Training" xr:uid="{02E981DF-1C76-4215-9435-5CE30A5274FF}"/>
    <hyperlink ref="D4" location="'LinReg_Intervals'!$I$10:$I$10" display="Intervals: Validation" xr:uid="{8372DA49-03B4-4F7A-A4E2-4CB4C8559E0E}"/>
    <hyperlink ref="F4" location="'LinReg_Output'!$B$10:$B$10" display="Inputs" xr:uid="{22041A40-61F4-413D-B062-B59F229574FE}"/>
    <hyperlink ref="H4" location="'LinReg_Output'!$B$50:$B$50" display="Regression Summary" xr:uid="{142620FA-93B2-48EC-ABE6-36FB94C7E09F}"/>
    <hyperlink ref="J4" location="'LinReg_Output'!$B$59:$B$59" display="Predictor Screening" xr:uid="{E0B9B97E-217B-432B-A3ED-A73670107AE6}"/>
    <hyperlink ref="B5" location="'LinReg_Output'!$B$68:$B$68" display="Coefficients" xr:uid="{C011E797-7149-40E3-A4EC-CB7F764808C6}"/>
    <hyperlink ref="D5" location="'LinReg_Output'!$B$74:$B$74" display="Variance-Covariance Matrix of Coefficients" xr:uid="{5E933611-C6BB-4ABF-83C8-DDD274296104}"/>
    <hyperlink ref="F5" location="'LinReg_ResidInfluence'!$B$10:$B$10" display="Residuals" xr:uid="{7661CA0B-B0EA-4208-940C-6085A5FC230C}"/>
    <hyperlink ref="H5" location="'LinReg_ResidInfluence'!$B$115:$B$115" display="Influence Diagnostics" xr:uid="{985AEA52-6F83-4727-B7E1-4D7B8866F7C0}"/>
    <hyperlink ref="J5" location="'LinReg_Stored'!$B$10:$B$10" display="PMML Model" xr:uid="{C9F2FE33-285B-4620-804D-9FB22ACC8144}"/>
    <hyperlink ref="B6" location="'LinReg_TrainingScore'!$B$10:$B$10" display="Training: Prediction Summary" xr:uid="{8F6BF5F6-AE15-4D72-9E95-F4FB475B6F93}"/>
    <hyperlink ref="D6" location="'LinReg_TrainingScore'!$B$19:$B$19" display="Training: Prediction Details" xr:uid="{26A0959A-7D9F-49CD-A997-2612D128718A}"/>
    <hyperlink ref="F6" location="'LinReg_ValidationScore'!$B$10:$B$10" display="Validation: Prediction Summary" xr:uid="{9C5C466E-75F3-4619-ABF1-829FB6D45837}"/>
    <hyperlink ref="H6" location="'LinReg_ValidationScore'!$B$19:$B$19" display="Validation: Prediction Details" xr:uid="{038A1174-FCE1-4DF0-8928-83FB5745D0EF}"/>
  </hyperlinks>
  <pageMargins left="0.7" right="0.7" top="0.75" bottom="0.75" header="0.3" footer="0.3"/>
  <tableParts count="2"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5FB6-DE16-452D-94A5-815CF5FC7275}">
  <dimension ref="B1:Q36"/>
  <sheetViews>
    <sheetView showGridLines="0" workbookViewId="0"/>
  </sheetViews>
  <sheetFormatPr defaultRowHeight="14.5" x14ac:dyDescent="0.35"/>
  <cols>
    <col min="14" max="14" width="15.26953125" bestFit="1" customWidth="1"/>
  </cols>
  <sheetData>
    <row r="1" spans="2:17" ht="18.5" x14ac:dyDescent="0.45">
      <c r="B1" s="4" t="s">
        <v>183</v>
      </c>
      <c r="N1" t="s">
        <v>184</v>
      </c>
    </row>
    <row r="3" spans="2:17" ht="15.5" x14ac:dyDescent="0.35">
      <c r="B3" s="16" t="s">
        <v>6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7</v>
      </c>
      <c r="O3" s="17"/>
      <c r="P3" s="17"/>
      <c r="Q3" s="18"/>
    </row>
    <row r="4" spans="2:17" x14ac:dyDescent="0.35">
      <c r="B4" s="28" t="s">
        <v>211</v>
      </c>
      <c r="C4" s="24"/>
      <c r="D4" s="28" t="s">
        <v>212</v>
      </c>
      <c r="E4" s="24"/>
      <c r="F4" s="28" t="s">
        <v>12</v>
      </c>
      <c r="G4" s="24"/>
      <c r="H4" s="28" t="s">
        <v>213</v>
      </c>
      <c r="I4" s="24"/>
      <c r="J4" s="28" t="s">
        <v>214</v>
      </c>
      <c r="K4" s="24"/>
      <c r="N4" s="10" t="s">
        <v>8</v>
      </c>
      <c r="O4" s="10" t="s">
        <v>9</v>
      </c>
      <c r="P4" s="10" t="s">
        <v>10</v>
      </c>
      <c r="Q4" s="10" t="s">
        <v>11</v>
      </c>
    </row>
    <row r="5" spans="2:17" x14ac:dyDescent="0.35">
      <c r="B5" s="28" t="s">
        <v>215</v>
      </c>
      <c r="C5" s="24"/>
      <c r="D5" s="28" t="s">
        <v>216</v>
      </c>
      <c r="E5" s="24"/>
      <c r="F5" s="28" t="s">
        <v>217</v>
      </c>
      <c r="G5" s="24"/>
      <c r="H5" s="28" t="s">
        <v>218</v>
      </c>
      <c r="I5" s="24"/>
      <c r="J5" s="28" t="s">
        <v>185</v>
      </c>
      <c r="K5" s="24"/>
      <c r="N5" s="8">
        <v>5</v>
      </c>
      <c r="O5" s="8">
        <v>2</v>
      </c>
      <c r="P5" s="8">
        <v>10</v>
      </c>
      <c r="Q5" s="8">
        <v>17</v>
      </c>
    </row>
    <row r="6" spans="2:17" x14ac:dyDescent="0.35">
      <c r="B6" s="28" t="s">
        <v>219</v>
      </c>
      <c r="C6" s="24"/>
      <c r="D6" s="28" t="s">
        <v>220</v>
      </c>
      <c r="E6" s="24"/>
      <c r="F6" s="28" t="s">
        <v>221</v>
      </c>
      <c r="G6" s="24"/>
      <c r="H6" s="28" t="s">
        <v>222</v>
      </c>
      <c r="I6" s="24"/>
      <c r="J6" s="22"/>
      <c r="K6" s="24"/>
    </row>
    <row r="10" spans="2:17" ht="18.5" x14ac:dyDescent="0.45">
      <c r="B10" s="5" t="s">
        <v>185</v>
      </c>
    </row>
    <row r="12" spans="2:17" x14ac:dyDescent="0.35">
      <c r="B12" t="s">
        <v>186</v>
      </c>
    </row>
    <row r="13" spans="2:17" x14ac:dyDescent="0.35">
      <c r="B13" t="s">
        <v>187</v>
      </c>
    </row>
    <row r="14" spans="2:17" x14ac:dyDescent="0.35">
      <c r="B14" t="s">
        <v>188</v>
      </c>
    </row>
    <row r="15" spans="2:17" x14ac:dyDescent="0.35">
      <c r="B15" t="s">
        <v>189</v>
      </c>
    </row>
    <row r="16" spans="2:17" x14ac:dyDescent="0.35">
      <c r="B16" t="s">
        <v>190</v>
      </c>
    </row>
    <row r="17" spans="2:2" x14ac:dyDescent="0.35">
      <c r="B17" t="s">
        <v>191</v>
      </c>
    </row>
    <row r="18" spans="2:2" x14ac:dyDescent="0.35">
      <c r="B18" t="s">
        <v>192</v>
      </c>
    </row>
    <row r="19" spans="2:2" x14ac:dyDescent="0.35">
      <c r="B19" t="s">
        <v>193</v>
      </c>
    </row>
    <row r="20" spans="2:2" x14ac:dyDescent="0.35">
      <c r="B20" t="s">
        <v>194</v>
      </c>
    </row>
    <row r="21" spans="2:2" x14ac:dyDescent="0.35">
      <c r="B21" t="s">
        <v>195</v>
      </c>
    </row>
    <row r="22" spans="2:2" x14ac:dyDescent="0.35">
      <c r="B22" t="s">
        <v>196</v>
      </c>
    </row>
    <row r="23" spans="2:2" x14ac:dyDescent="0.35">
      <c r="B23" t="s">
        <v>197</v>
      </c>
    </row>
    <row r="24" spans="2:2" x14ac:dyDescent="0.35">
      <c r="B24" t="s">
        <v>198</v>
      </c>
    </row>
    <row r="25" spans="2:2" x14ac:dyDescent="0.35">
      <c r="B25" t="s">
        <v>199</v>
      </c>
    </row>
    <row r="26" spans="2:2" x14ac:dyDescent="0.35">
      <c r="B26" t="s">
        <v>200</v>
      </c>
    </row>
    <row r="27" spans="2:2" x14ac:dyDescent="0.35">
      <c r="B27" t="s">
        <v>201</v>
      </c>
    </row>
    <row r="28" spans="2:2" x14ac:dyDescent="0.35">
      <c r="B28" t="s">
        <v>202</v>
      </c>
    </row>
    <row r="29" spans="2:2" x14ac:dyDescent="0.35">
      <c r="B29" t="s">
        <v>203</v>
      </c>
    </row>
    <row r="30" spans="2:2" x14ac:dyDescent="0.35">
      <c r="B30" t="s">
        <v>204</v>
      </c>
    </row>
    <row r="31" spans="2:2" x14ac:dyDescent="0.35">
      <c r="B31" t="s">
        <v>205</v>
      </c>
    </row>
    <row r="32" spans="2:2" x14ac:dyDescent="0.35">
      <c r="B32" t="s">
        <v>206</v>
      </c>
    </row>
    <row r="33" spans="2:2" x14ac:dyDescent="0.35">
      <c r="B33" t="s">
        <v>207</v>
      </c>
    </row>
    <row r="34" spans="2:2" x14ac:dyDescent="0.35">
      <c r="B34" t="s">
        <v>208</v>
      </c>
    </row>
    <row r="35" spans="2:2" x14ac:dyDescent="0.35">
      <c r="B35" t="s">
        <v>209</v>
      </c>
    </row>
    <row r="36" spans="2:2" x14ac:dyDescent="0.35">
      <c r="B36" t="s">
        <v>210</v>
      </c>
    </row>
  </sheetData>
  <mergeCells count="17">
    <mergeCell ref="H5:I5"/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</mergeCells>
  <hyperlinks>
    <hyperlink ref="B4" location="'LinReg_Intervals'!$B$10:$B$10" display="Intervals: Training" xr:uid="{5C88A336-9DE5-4ADA-A814-14911E3072F2}"/>
    <hyperlink ref="D4" location="'LinReg_Intervals'!$I$10:$I$10" display="Intervals: Validation" xr:uid="{FB24FCBF-A24A-4443-9D62-E6BEB6CF99A5}"/>
    <hyperlink ref="F4" location="'LinReg_Output'!$B$10:$B$10" display="Inputs" xr:uid="{52E9D772-0AC2-498C-A2ED-9B9B686A3991}"/>
    <hyperlink ref="H4" location="'LinReg_Output'!$B$50:$B$50" display="Regression Summary" xr:uid="{13084FFB-9A12-45FE-A8EF-850CAA9BCB5C}"/>
    <hyperlink ref="J4" location="'LinReg_Output'!$B$59:$B$59" display="Predictor Screening" xr:uid="{D32E4970-CA62-4E8F-9D65-012A3EBC3B18}"/>
    <hyperlink ref="B5" location="'LinReg_Output'!$B$68:$B$68" display="Coefficients" xr:uid="{1424AEF5-BDC6-4E4A-842C-E4D697DE050B}"/>
    <hyperlink ref="D5" location="'LinReg_Output'!$B$74:$B$74" display="Variance-Covariance Matrix of Coefficients" xr:uid="{DE8F4973-EC30-41D4-8402-75A132A5730E}"/>
    <hyperlink ref="F5" location="'LinReg_ResidInfluence'!$B$10:$B$10" display="Residuals" xr:uid="{ED63F254-AB15-42D2-8E1D-C8667B0D6263}"/>
    <hyperlink ref="H5" location="'LinReg_ResidInfluence'!$B$115:$B$115" display="Influence Diagnostics" xr:uid="{6FFB87A8-AA5D-42FF-8794-4C28504C3C49}"/>
    <hyperlink ref="J5" location="'LinReg_Stored'!$B$10:$B$10" display="PMML Model" xr:uid="{0A5A3412-CF12-40D4-A3C0-C82A8A36EA69}"/>
    <hyperlink ref="B6" location="'LinReg_TrainingScore'!$B$10:$B$10" display="Training: Prediction Summary" xr:uid="{9B81680E-8FB4-44E8-882C-5A6340809687}"/>
    <hyperlink ref="D6" location="'LinReg_TrainingScore'!$B$19:$B$19" display="Training: Prediction Details" xr:uid="{5E197CDA-A12F-45E0-ACF5-44DE60DEB7A4}"/>
    <hyperlink ref="F6" location="'LinReg_ValidationScore'!$B$10:$B$10" display="Validation: Prediction Summary" xr:uid="{50CAAB63-9813-4229-8672-8C5D9850014C}"/>
    <hyperlink ref="H6" location="'LinReg_ValidationScore'!$B$19:$B$19" display="Validation: Prediction Details" xr:uid="{F5B91C08-064F-4637-937E-D655D32A8F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No of calls for Seasonality </vt:lpstr>
      <vt:lpstr>Forecasting for upcoming month </vt:lpstr>
      <vt:lpstr>TSPartition1</vt:lpstr>
      <vt:lpstr>LinReg_Output2</vt:lpstr>
      <vt:lpstr>LinReg_ResidInfluence2</vt:lpstr>
      <vt:lpstr>LinReg_Intervals2</vt:lpstr>
      <vt:lpstr>LinReg_TrainingScore2</vt:lpstr>
      <vt:lpstr>LinReg_ValidationScore1</vt:lpstr>
      <vt:lpstr>LinReg_NewScore</vt:lpstr>
      <vt:lpstr>LinReg_Stored2</vt:lpstr>
      <vt:lpstr>LinReg_Output1</vt:lpstr>
      <vt:lpstr>LinReg_ResidInfluence1</vt:lpstr>
      <vt:lpstr>LinReg_Intervals1</vt:lpstr>
      <vt:lpstr>LinReg_TrainingScore1</vt:lpstr>
      <vt:lpstr>LinReg_Stored1</vt:lpstr>
      <vt:lpstr>No of calls DS</vt:lpstr>
      <vt:lpstr>TSPartition</vt:lpstr>
      <vt:lpstr>LinReg_Output</vt:lpstr>
      <vt:lpstr>LinReg_ResidInfluence</vt:lpstr>
      <vt:lpstr>LinReg_Intervals</vt:lpstr>
      <vt:lpstr>LinReg_TrainingScore</vt:lpstr>
      <vt:lpstr>LinReg_ValidationScore</vt:lpstr>
      <vt:lpstr>LinReg_Stored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Guduru Teja</dc:creator>
  <cp:lastModifiedBy>ambuj singh</cp:lastModifiedBy>
  <dcterms:created xsi:type="dcterms:W3CDTF">2019-08-12T08:45:24Z</dcterms:created>
  <dcterms:modified xsi:type="dcterms:W3CDTF">2022-08-04T11:48:10Z</dcterms:modified>
</cp:coreProperties>
</file>