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eanasad/Desktop/"/>
    </mc:Choice>
  </mc:AlternateContent>
  <xr:revisionPtr revIDLastSave="0" documentId="13_ncr:1_{C3B1FE6C-2B8F-A74A-98C3-97E7EA213183}" xr6:coauthVersionLast="45" xr6:coauthVersionMax="45" xr10:uidLastSave="{00000000-0000-0000-0000-000000000000}"/>
  <bookViews>
    <workbookView xWindow="0" yWindow="460" windowWidth="25520" windowHeight="14580" xr2:uid="{7EE05CA8-0FA8-9E4A-8CCF-B12636EBAB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2" i="1"/>
  <c r="D8" i="1"/>
  <c r="D12" i="1"/>
  <c r="E12" i="1" s="1"/>
  <c r="F12" i="1" s="1"/>
  <c r="C12" i="1"/>
  <c r="D11" i="1"/>
  <c r="D10" i="1"/>
  <c r="D6" i="1"/>
  <c r="D9" i="1"/>
  <c r="D7" i="1"/>
  <c r="A7" i="1"/>
  <c r="A6" i="1"/>
  <c r="D5" i="1"/>
  <c r="D4" i="1"/>
  <c r="E4" i="1" s="1"/>
  <c r="F4" i="1" s="1"/>
  <c r="D3" i="1"/>
  <c r="E3" i="1"/>
  <c r="F3" i="1" s="1"/>
  <c r="C8" i="1"/>
  <c r="C3" i="1"/>
  <c r="C4" i="1"/>
  <c r="C5" i="1"/>
  <c r="C6" i="1"/>
  <c r="C7" i="1"/>
  <c r="C9" i="1"/>
  <c r="C10" i="1"/>
  <c r="C11" i="1"/>
  <c r="C2" i="1"/>
  <c r="A8" i="1"/>
  <c r="E8" i="1" s="1"/>
  <c r="F8" i="1" s="1"/>
  <c r="E2" i="1"/>
  <c r="F2" i="1" s="1"/>
  <c r="E9" i="1" l="1"/>
  <c r="F9" i="1" s="1"/>
  <c r="E11" i="1"/>
  <c r="F11" i="1" s="1"/>
  <c r="E6" i="1"/>
  <c r="F6" i="1" s="1"/>
  <c r="E7" i="1"/>
  <c r="F7" i="1" s="1"/>
  <c r="E10" i="1"/>
  <c r="F10" i="1" s="1"/>
  <c r="E5" i="1"/>
  <c r="F5" i="1" s="1"/>
</calcChain>
</file>

<file path=xl/sharedStrings.xml><?xml version="1.0" encoding="utf-8"?>
<sst xmlns="http://schemas.openxmlformats.org/spreadsheetml/2006/main" count="7" uniqueCount="7">
  <si>
    <t>Omega</t>
  </si>
  <si>
    <t>Magnitude</t>
  </si>
  <si>
    <t>Gain(dB)</t>
  </si>
  <si>
    <t>Zero-Time Difference</t>
  </si>
  <si>
    <t>Phase (Rad)</t>
  </si>
  <si>
    <t>Phase (deg)</t>
  </si>
  <si>
    <t>Log(W)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</si>
</sst>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Sheet1!$C$2:$C$12</c:f>
              <c:numCache>
                <c:formatCode>General</c:formatCode>
                <c:ptCount val="11"/>
                <c:pt idx="0">
                  <c:v>17.650490759097611</c:v>
                </c:pt>
                <c:pt idx="1">
                  <c:v>17.33755628674998</c:v>
                </c:pt>
                <c:pt idx="2">
                  <c:v>17.524356811832845</c:v>
                </c:pt>
                <c:pt idx="3">
                  <c:v>17.134577807657653</c:v>
                </c:pt>
                <c:pt idx="4">
                  <c:v>16.662942238255702</c:v>
                </c:pt>
                <c:pt idx="5">
                  <c:v>15.689492875250329</c:v>
                </c:pt>
                <c:pt idx="6">
                  <c:v>15.086966714220377</c:v>
                </c:pt>
                <c:pt idx="7">
                  <c:v>12.392300114856127</c:v>
                </c:pt>
                <c:pt idx="8">
                  <c:v>7.9917440003615159</c:v>
                </c:pt>
                <c:pt idx="9">
                  <c:v>3.2291569394350161</c:v>
                </c:pt>
                <c:pt idx="10">
                  <c:v>1.2749212322688688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87-F74B-BC4E-F0E4C13DD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539311"/>
        <c:axId val="2041374751"/>
      </c:scatterChart>
      <c:valAx>
        <c:axId val="204653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374751"/>
        <c:crosses val="autoZero"/>
        <c:crossBetween val="midCat"/>
      </c:valAx>
      <c:valAx>
        <c:axId val="204137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53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7058784419137E-2"/>
          <c:y val="6.0246278521754126E-2"/>
          <c:w val="0.94349315653999222"/>
          <c:h val="0.9197080291970802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Sheet1!$F$2:$F$12</c:f>
              <c:numCache>
                <c:formatCode>General</c:formatCode>
                <c:ptCount val="11"/>
                <c:pt idx="0">
                  <c:v>6.9900851005960432</c:v>
                </c:pt>
                <c:pt idx="1">
                  <c:v>7.39115555718762</c:v>
                </c:pt>
                <c:pt idx="2">
                  <c:v>4.5836623610465903</c:v>
                </c:pt>
                <c:pt idx="3">
                  <c:v>-1.4323944878270594</c:v>
                </c:pt>
                <c:pt idx="4">
                  <c:v>-11.287268564077214</c:v>
                </c:pt>
                <c:pt idx="5">
                  <c:v>-22.918311805232918</c:v>
                </c:pt>
                <c:pt idx="6">
                  <c:v>-30.681889929256098</c:v>
                </c:pt>
                <c:pt idx="7">
                  <c:v>-51.566201561774101</c:v>
                </c:pt>
                <c:pt idx="8">
                  <c:v>-61.879441874127181</c:v>
                </c:pt>
                <c:pt idx="9">
                  <c:v>-79.068175728052537</c:v>
                </c:pt>
                <c:pt idx="10">
                  <c:v>-109.83600932658084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C-EB4F-A7DC-2B11DAEE6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707343"/>
        <c:axId val="2046617695"/>
      </c:scatterChart>
      <c:valAx>
        <c:axId val="204670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617695"/>
        <c:crosses val="autoZero"/>
        <c:crossBetween val="midCat"/>
      </c:valAx>
      <c:valAx>
        <c:axId val="204661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70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16</xdr:row>
      <xdr:rowOff>76200</xdr:rowOff>
    </xdr:from>
    <xdr:to>
      <xdr:col>14</xdr:col>
      <xdr:colOff>812800</xdr:colOff>
      <xdr:row>28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27F5F2-6085-D949-B2EE-2FC541CC2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266700</xdr:colOff>
      <xdr:row>16</xdr:row>
      <xdr:rowOff>0</xdr:rowOff>
    </xdr:from>
    <xdr:to>
      <xdr:col>7</xdr:col>
      <xdr:colOff>139700</xdr:colOff>
      <xdr:row>28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89CB73-A682-014B-A0A2-6B7A9ADE5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A694F-0C8E-F547-B8B1-656894E10341}">
  <dimension ref="A1:G12"/>
  <sheetViews>
    <sheetView tabSelected="1" workbookViewId="0">
      <selection activeCell="J10" sqref="J10"/>
    </sheetView>
  </sheetViews>
  <sheetFormatPr baseColWidth="10" defaultRowHeight="16" x14ac:dyDescent="0.2"/>
  <cols>
    <col min="3" max="3" width="14.1640625" customWidth="1"/>
    <col min="4" max="4" width="20.5" customWidth="1"/>
    <col min="5" max="5" width="24.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0.5</v>
      </c>
      <c r="B2">
        <v>7.63</v>
      </c>
      <c r="C2">
        <f>20*LOG(B2)</f>
        <v>17.650490759097611</v>
      </c>
      <c r="D2">
        <v>0.24399999999999999</v>
      </c>
      <c r="E2">
        <f>A2*D2</f>
        <v>0.122</v>
      </c>
      <c r="F2">
        <f>DEGREES(E2)</f>
        <v>6.9900851005960432</v>
      </c>
      <c r="G2">
        <f>LOG(A2)</f>
        <v>-0.3010299956639812</v>
      </c>
    </row>
    <row r="3" spans="1:7" x14ac:dyDescent="0.2">
      <c r="A3">
        <v>1</v>
      </c>
      <c r="B3">
        <v>7.36</v>
      </c>
      <c r="C3">
        <f t="shared" ref="C3:C12" si="0">20*LOG(B3)</f>
        <v>17.33755628674998</v>
      </c>
      <c r="D3">
        <f xml:space="preserve"> 3.17-3.041</f>
        <v>0.129</v>
      </c>
      <c r="E3">
        <f t="shared" ref="E3:E12" si="1">A3*D3</f>
        <v>0.129</v>
      </c>
      <c r="F3">
        <f t="shared" ref="F3:F12" si="2">DEGREES(E3)</f>
        <v>7.39115555718762</v>
      </c>
      <c r="G3">
        <f t="shared" ref="G3:G12" si="3">LOG(A3)</f>
        <v>0</v>
      </c>
    </row>
    <row r="4" spans="1:7" x14ac:dyDescent="0.2">
      <c r="A4">
        <v>2</v>
      </c>
      <c r="B4">
        <v>7.52</v>
      </c>
      <c r="C4">
        <f t="shared" si="0"/>
        <v>17.524356811832845</v>
      </c>
      <c r="D4">
        <f xml:space="preserve"> 1.572-1.532</f>
        <v>4.0000000000000036E-2</v>
      </c>
      <c r="E4">
        <f t="shared" si="1"/>
        <v>8.0000000000000071E-2</v>
      </c>
      <c r="F4">
        <f t="shared" si="2"/>
        <v>4.5836623610465903</v>
      </c>
      <c r="G4">
        <f t="shared" si="3"/>
        <v>0.3010299956639812</v>
      </c>
    </row>
    <row r="5" spans="1:7" x14ac:dyDescent="0.2">
      <c r="A5">
        <v>5</v>
      </c>
      <c r="B5">
        <v>7.19</v>
      </c>
      <c r="C5">
        <f t="shared" si="0"/>
        <v>17.134577807657653</v>
      </c>
      <c r="D5">
        <f>0.628-0.633</f>
        <v>-5.0000000000000044E-3</v>
      </c>
      <c r="E5">
        <f t="shared" si="1"/>
        <v>-2.5000000000000022E-2</v>
      </c>
      <c r="F5">
        <f t="shared" si="2"/>
        <v>-1.4323944878270594</v>
      </c>
      <c r="G5">
        <f t="shared" si="3"/>
        <v>0.69897000433601886</v>
      </c>
    </row>
    <row r="6" spans="1:7" x14ac:dyDescent="0.2">
      <c r="A6">
        <f>10</f>
        <v>10</v>
      </c>
      <c r="B6">
        <v>6.81</v>
      </c>
      <c r="C6">
        <f t="shared" si="0"/>
        <v>16.662942238255702</v>
      </c>
      <c r="D6">
        <f>0.0134-0.0331</f>
        <v>-1.9699999999999995E-2</v>
      </c>
      <c r="E6">
        <f t="shared" si="1"/>
        <v>-0.19699999999999995</v>
      </c>
      <c r="F6">
        <f t="shared" si="2"/>
        <v>-11.287268564077214</v>
      </c>
      <c r="G6">
        <f t="shared" si="3"/>
        <v>1</v>
      </c>
    </row>
    <row r="7" spans="1:7" x14ac:dyDescent="0.2">
      <c r="A7">
        <f>20</f>
        <v>20</v>
      </c>
      <c r="B7">
        <v>6.0880000000000001</v>
      </c>
      <c r="C7">
        <f t="shared" si="0"/>
        <v>15.689492875250329</v>
      </c>
      <c r="D7">
        <f>0.157-0.177</f>
        <v>-1.999999999999999E-2</v>
      </c>
      <c r="E7">
        <f t="shared" si="1"/>
        <v>-0.3999999999999998</v>
      </c>
      <c r="F7">
        <f t="shared" si="2"/>
        <v>-22.918311805232918</v>
      </c>
      <c r="G7">
        <f t="shared" si="3"/>
        <v>1.3010299956639813</v>
      </c>
    </row>
    <row r="8" spans="1:7" x14ac:dyDescent="0.2">
      <c r="A8">
        <f>A2+25</f>
        <v>25.5</v>
      </c>
      <c r="B8">
        <v>5.68</v>
      </c>
      <c r="C8">
        <f>20*LOG(B8)</f>
        <v>15.086966714220377</v>
      </c>
      <c r="D8">
        <f>2.094-2.115</f>
        <v>-2.1000000000000352E-2</v>
      </c>
      <c r="E8">
        <f>A8*D8</f>
        <v>-0.53550000000000897</v>
      </c>
      <c r="F8">
        <f>DEGREES(E8)</f>
        <v>-30.681889929256098</v>
      </c>
      <c r="G8">
        <f t="shared" si="3"/>
        <v>1.4065401804339552</v>
      </c>
    </row>
    <row r="9" spans="1:7" x14ac:dyDescent="0.2">
      <c r="A9">
        <v>50</v>
      </c>
      <c r="B9">
        <v>4.165</v>
      </c>
      <c r="C9">
        <f t="shared" si="0"/>
        <v>12.392300114856127</v>
      </c>
      <c r="D9">
        <f>0.063-0.081</f>
        <v>-1.8000000000000002E-2</v>
      </c>
      <c r="E9">
        <f t="shared" si="1"/>
        <v>-0.90000000000000013</v>
      </c>
      <c r="F9">
        <f t="shared" si="2"/>
        <v>-51.566201561774101</v>
      </c>
      <c r="G9">
        <f t="shared" si="3"/>
        <v>1.6989700043360187</v>
      </c>
    </row>
    <row r="10" spans="1:7" x14ac:dyDescent="0.2">
      <c r="A10">
        <v>100</v>
      </c>
      <c r="B10">
        <v>2.5095000000000001</v>
      </c>
      <c r="C10">
        <f t="shared" si="0"/>
        <v>7.9917440003615159</v>
      </c>
      <c r="D10">
        <f>3.2985-3.3093</f>
        <v>-1.0799999999999699E-2</v>
      </c>
      <c r="E10">
        <f t="shared" si="1"/>
        <v>-1.0799999999999699</v>
      </c>
      <c r="F10">
        <f t="shared" si="2"/>
        <v>-61.879441874127181</v>
      </c>
      <c r="G10">
        <f t="shared" si="3"/>
        <v>2</v>
      </c>
    </row>
    <row r="11" spans="1:7" x14ac:dyDescent="0.2">
      <c r="A11">
        <v>200</v>
      </c>
      <c r="B11">
        <v>1.4502999999999999</v>
      </c>
      <c r="C11">
        <f t="shared" si="0"/>
        <v>3.2291569394350161</v>
      </c>
      <c r="D11">
        <f>5.5605-5.5674</f>
        <v>-6.8999999999999062E-3</v>
      </c>
      <c r="E11">
        <f t="shared" si="1"/>
        <v>-1.3799999999999812</v>
      </c>
      <c r="F11">
        <f t="shared" si="2"/>
        <v>-79.068175728052537</v>
      </c>
      <c r="G11">
        <f t="shared" si="3"/>
        <v>2.3010299956639813</v>
      </c>
    </row>
    <row r="12" spans="1:7" x14ac:dyDescent="0.2">
      <c r="A12">
        <v>300</v>
      </c>
      <c r="B12">
        <v>1.1580999999999999</v>
      </c>
      <c r="C12">
        <f t="shared" si="0"/>
        <v>1.2749212322688688</v>
      </c>
      <c r="D12">
        <f>3.08921-3.0956</f>
        <v>-6.3900000000001178E-3</v>
      </c>
      <c r="E12">
        <f t="shared" si="1"/>
        <v>-1.9170000000000353</v>
      </c>
      <c r="F12">
        <f t="shared" si="2"/>
        <v>-109.83600932658084</v>
      </c>
      <c r="G12">
        <f t="shared" si="3"/>
        <v>2.4771212547196626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2020-01-21T19:31:39Z</dcterms:created>
  <dcterms:modified xsi:type="dcterms:W3CDTF">2020-01-22T01:24:06Z</dcterms:modified>
</cp:coreProperties>
</file>