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soe365-my.sharepoint.com/personal/syeda_msoe_edu/Documents/"/>
    </mc:Choice>
  </mc:AlternateContent>
  <xr:revisionPtr revIDLastSave="223" documentId="8_{6BA8563D-1FE0-432F-A88B-104F40E2CF9A}" xr6:coauthVersionLast="47" xr6:coauthVersionMax="47" xr10:uidLastSave="{C2142BA1-AF07-484E-A6FF-39AEC55F9F2A}"/>
  <bookViews>
    <workbookView xWindow="-110" yWindow="-110" windowWidth="19420" windowHeight="10300" activeTab="2" xr2:uid="{5ADB843F-CA56-4864-8706-E6A00D695246}"/>
  </bookViews>
  <sheets>
    <sheet name="Pivot Table" sheetId="7" r:id="rId1"/>
    <sheet name="Ring Inventory" sheetId="6" r:id="rId2"/>
    <sheet name="Chart" sheetId="8" r:id="rId3"/>
    <sheet name="Monthly Sales" sheetId="1" r:id="rId4"/>
  </sheets>
  <definedNames>
    <definedName name="_xlnm._FilterDatabase" localSheetId="3" hidden="1">'Monthly Sales'!$G$1:$G$17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3" i="1"/>
  <c r="C9" i="1"/>
  <c r="C11" i="1"/>
  <c r="C12" i="1"/>
  <c r="C13" i="1"/>
  <c r="C10" i="1"/>
  <c r="C4" i="1"/>
  <c r="C2" i="1"/>
  <c r="C8" i="1"/>
  <c r="C5" i="1"/>
  <c r="E14" i="1"/>
  <c r="F7" i="1"/>
  <c r="G7" i="1" s="1"/>
  <c r="F6" i="1"/>
  <c r="G6" i="1" s="1"/>
  <c r="F3" i="1"/>
  <c r="G3" i="1" s="1"/>
  <c r="F9" i="1"/>
  <c r="G9" i="1" s="1"/>
  <c r="F11" i="1"/>
  <c r="G11" i="1" s="1"/>
  <c r="F12" i="1"/>
  <c r="G12" i="1" s="1"/>
  <c r="F13" i="1"/>
  <c r="G13" i="1" s="1"/>
  <c r="F10" i="1"/>
  <c r="G10" i="1" s="1"/>
  <c r="F4" i="1"/>
  <c r="G4" i="1" s="1"/>
  <c r="F2" i="1"/>
  <c r="G2" i="1" s="1"/>
  <c r="F8" i="1"/>
  <c r="G8" i="1" s="1"/>
  <c r="F5" i="1"/>
  <c r="G5" i="1" s="1"/>
  <c r="D14" i="1"/>
  <c r="B14" i="1"/>
  <c r="B16" i="1" s="1"/>
  <c r="B15" i="1" l="1"/>
  <c r="C14" i="1"/>
  <c r="G14" i="1"/>
  <c r="F14" i="1"/>
</calcChain>
</file>

<file path=xl/sharedStrings.xml><?xml version="1.0" encoding="utf-8"?>
<sst xmlns="http://schemas.openxmlformats.org/spreadsheetml/2006/main" count="67" uniqueCount="41">
  <si>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</si>
  <si>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</si>
  <si>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</si>
  <si>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</si>
  <si>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</si>
  <si>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</si>
  <si>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</si>
  <si>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</si>
  <si>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</si>
  <si>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</si>
  <si>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</si>
  <si>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</si>
  <si>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</si>
  <si>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</si>
  <si>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Rent</t>
  </si>
  <si>
    <t>Supply cost</t>
  </si>
  <si>
    <t>Profit</t>
  </si>
  <si>
    <t>Profit percent</t>
  </si>
  <si>
    <t>Total</t>
  </si>
  <si>
    <t>Best Month Sale</t>
  </si>
  <si>
    <t>Worst Month Sale</t>
  </si>
  <si>
    <t>Sales After Tax</t>
  </si>
  <si>
    <t>Sales Tax</t>
  </si>
  <si>
    <t>Row Labels</t>
  </si>
  <si>
    <t>Grand Total</t>
  </si>
  <si>
    <t>Sterling men rings</t>
  </si>
  <si>
    <t>Stainless steel men rings</t>
  </si>
  <si>
    <t>Stainless steel ladies’ rings</t>
  </si>
  <si>
    <t>Gold ladies’ rings</t>
  </si>
  <si>
    <t>Gold men rings</t>
  </si>
  <si>
    <t>Gold single bands</t>
  </si>
  <si>
    <t>Gold double rings</t>
  </si>
  <si>
    <t>Tungsten bands</t>
  </si>
  <si>
    <t>Sterling Double rings</t>
  </si>
  <si>
    <t>Stainless Steel Single bands</t>
  </si>
  <si>
    <t xml:space="preserve"> Sterling ladies’ rings</t>
  </si>
  <si>
    <r>
      <rPr>
        <sz val="7"/>
        <color theme="4" tint="-0.249977111117893"/>
        <rFont val="Times New Roman"/>
        <family val="1"/>
      </rPr>
      <t xml:space="preserve"> </t>
    </r>
    <r>
      <rPr>
        <sz val="10"/>
        <color theme="4" tint="-0.249977111117893"/>
        <rFont val="Agency FB"/>
        <family val="2"/>
      </rPr>
      <t>Sterling ladies’ rings</t>
    </r>
  </si>
  <si>
    <t>RING</t>
  </si>
  <si>
    <t>PRICE</t>
  </si>
  <si>
    <t>Sum of PRICE</t>
  </si>
  <si>
    <t>This pivot table summarized the total price for each type of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</si>
</sst>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gency FB"/>
      <family val="2"/>
    </font>
    <font>
      <sz val="10"/>
      <color theme="4" tint="-0.249977111117893"/>
      <name val="Symbol"/>
      <family val="1"/>
      <charset val="2"/>
    </font>
    <font>
      <sz val="7"/>
      <color theme="4" tint="-0.249977111117893"/>
      <name val="Times New Roman"/>
      <family val="1"/>
    </font>
    <font>
      <sz val="10"/>
      <color theme="4" tint="-0.249977111117893"/>
      <name val="Agency FB"/>
      <family val="2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9" fontId="0" fillId="0" borderId="0" xfId="2" applyFont="1" applyAlignment="1">
      <alignment horizontal="center" vertical="center"/>
    </xf>
    <xf numFmtId="164" fontId="0" fillId="0" borderId="0" xfId="0" applyNumberFormat="1"/>
    <xf numFmtId="165" fontId="0" fillId="0" borderId="0" xfId="1" applyNumberFormat="1" applyFont="1" applyAlignment="1">
      <alignment horizontal="center" vertical="center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/>
    <xf numFmtId="9" fontId="0" fillId="3" borderId="0" xfId="2" applyFont="1" applyFill="1" applyAlignment="1">
      <alignment horizontal="center" vertical="center"/>
    </xf>
    <xf numFmtId="10" fontId="0" fillId="3" borderId="0" xfId="2" applyNumberFormat="1" applyFont="1" applyFill="1"/>
    <xf numFmtId="165" fontId="0" fillId="0" borderId="0" xfId="1" applyNumberFormat="1" applyFont="1" applyFill="1"/>
    <xf numFmtId="9" fontId="0" fillId="0" borderId="0" xfId="2" applyFont="1" applyFill="1"/>
    <xf numFmtId="0" fontId="3" fillId="0" borderId="0" xfId="0" applyFont="1" applyAlignment="1">
      <alignment horizontal="left" vertical="center" indent="4"/>
    </xf>
    <xf numFmtId="165" fontId="3" fillId="0" borderId="0" xfId="0" applyNumberFormat="1" applyFont="1"/>
    <xf numFmtId="0" fontId="0" fillId="0" borderId="0" xfId="0" applyAlignment="1">
      <alignment wrapText="1"/>
    </xf>
    <xf numFmtId="0" fontId="4" fillId="4" borderId="0" xfId="0" applyFont="1" applyFill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2" borderId="9" xfId="3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4">
    <cellStyle name="20% - Accent3" xfId="3" builtinId="38"/>
    <cellStyle name="Currency" xfId="1" builtinId="4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gency FB"/>
        <family val="2"/>
        <scheme val="none"/>
      </font>
      <numFmt numFmtId="165" formatCode="&quot;$&quot;#,##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gency FB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Sales'!$B$2:$B$8</c:f>
              <c:numCache>
                <c:formatCode>"$"#,##0.00</c:formatCode>
                <c:ptCount val="7"/>
                <c:pt idx="0">
                  <c:v>8459.23</c:v>
                </c:pt>
                <c:pt idx="1">
                  <c:v>7549.04</c:v>
                </c:pt>
                <c:pt idx="2">
                  <c:v>6535.38</c:v>
                </c:pt>
                <c:pt idx="3">
                  <c:v>6875.94</c:v>
                </c:pt>
                <c:pt idx="4">
                  <c:v>5686.92</c:v>
                </c:pt>
                <c:pt idx="5">
                  <c:v>5324.45</c:v>
                </c:pt>
                <c:pt idx="6">
                  <c:v>9867.35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E-4914-8FF0-7970D02B75EC}"/>
            </c:ext>
          </c:extLst>
        </c:ser>
        <c:ser>
          <c:idx val="1"/>
          <c:order val="1"/>
          <c:tx>
            <c:strRef>
              <c:f>'Monthly Sales'!$C$1</c:f>
              <c:strCache>
                <c:ptCount val="1"/>
                <c:pt idx="0">
                  <c:v>Sales After Tax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Sales'!$C$2:$C$8</c:f>
              <c:numCache>
                <c:formatCode>"$"#,##0.00</c:formatCode>
                <c:ptCount val="7"/>
                <c:pt idx="0">
                  <c:v>7988.896812</c:v>
                </c:pt>
                <c:pt idx="1">
                  <c:v>7549.04</c:v>
                </c:pt>
                <c:pt idx="2">
                  <c:v>6535.38</c:v>
                </c:pt>
                <c:pt idx="3">
                  <c:v>6875.94</c:v>
                </c:pt>
                <c:pt idx="4">
                  <c:v>5686.92</c:v>
                </c:pt>
                <c:pt idx="5">
                  <c:v>5324.45</c:v>
                </c:pt>
                <c:pt idx="6">
                  <c:v>9867.35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E-4914-8FF0-7970D02B75EC}"/>
            </c:ext>
          </c:extLst>
        </c:ser>
        <c:ser>
          <c:idx val="2"/>
          <c:order val="2"/>
          <c:tx>
            <c:strRef>
              <c:f>'Monthly Sales'!$D$1</c:f>
              <c:strCache>
                <c:ptCount val="1"/>
                <c:pt idx="0">
                  <c:v>Supply cost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Sales'!$D$2:$D$8</c:f>
              <c:numCache>
                <c:formatCode>"$"#,##0.00</c:formatCode>
                <c:ptCount val="7"/>
                <c:pt idx="0">
                  <c:v>2439.5300000000002</c:v>
                </c:pt>
                <c:pt idx="1">
                  <c:v>2495.8200000000002</c:v>
                </c:pt>
                <c:pt idx="2">
                  <c:v>1794.34</c:v>
                </c:pt>
                <c:pt idx="3">
                  <c:v>2322.35</c:v>
                </c:pt>
                <c:pt idx="4">
                  <c:v>1734.68</c:v>
                </c:pt>
                <c:pt idx="5">
                  <c:v>1539.45</c:v>
                </c:pt>
                <c:pt idx="6">
                  <c:v>3952.34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E-4914-8FF0-7970D02B75EC}"/>
            </c:ext>
          </c:extLst>
        </c:ser>
        <c:ser>
          <c:idx val="3"/>
          <c:order val="3"/>
          <c:tx>
            <c:strRef>
              <c:f>'Monthly Sales'!$E$1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Sales'!$E$2:$E$8</c:f>
              <c:numCache>
                <c:formatCode>"$"#,##0.00</c:formatCode>
                <c:ptCount val="7"/>
                <c:pt idx="0">
                  <c:v>1800</c:v>
                </c:pt>
                <c:pt idx="1">
                  <c:v>1500</c:v>
                </c:pt>
                <c:pt idx="2">
                  <c:v>1800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E-4914-8FF0-7970D02B75EC}"/>
            </c:ext>
          </c:extLst>
        </c:ser>
        <c:ser>
          <c:idx val="4"/>
          <c:order val="4"/>
          <c:tx>
            <c:strRef>
              <c:f>'Monthly Sales'!$F$1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Sales'!$F$2:$F$8</c:f>
              <c:numCache>
                <c:formatCode>"$"#,##0.00</c:formatCode>
                <c:ptCount val="7"/>
                <c:pt idx="0">
                  <c:v>4219.6999999999989</c:v>
                </c:pt>
                <c:pt idx="1">
                  <c:v>3553.2199999999993</c:v>
                </c:pt>
                <c:pt idx="2">
                  <c:v>2941.04</c:v>
                </c:pt>
                <c:pt idx="3">
                  <c:v>3053.59</c:v>
                </c:pt>
                <c:pt idx="4">
                  <c:v>2452.2399999999998</c:v>
                </c:pt>
                <c:pt idx="5">
                  <c:v>2285</c:v>
                </c:pt>
                <c:pt idx="6">
                  <c:v>3915.01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E-4914-8FF0-7970D02B75EC}"/>
            </c:ext>
          </c:extLst>
        </c:ser>
        <c:ser>
          <c:idx val="5"/>
          <c:order val="5"/>
          <c:tx>
            <c:strRef>
              <c:f>'Monthly Sales'!$G$1</c:f>
              <c:strCache>
                <c:ptCount val="1"/>
                <c:pt idx="0">
                  <c:v>Profit percent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'Monthly Sales'!$A$2:$A$8</c:f>
              <c:strCache>
                <c:ptCount val="7"/>
                <c:pt idx="0">
                  <c:v>November</c:v>
                </c:pt>
                <c:pt idx="1">
                  <c:v>April</c:v>
                </c:pt>
                <c:pt idx="2">
                  <c:v>October</c:v>
                </c:pt>
                <c:pt idx="3">
                  <c:v>January</c:v>
                </c:pt>
                <c:pt idx="4">
                  <c:v>March</c:v>
                </c:pt>
                <c:pt idx="5">
                  <c:v>February</c:v>
                </c:pt>
                <c:pt idx="6">
                  <c:v>December</c:v>
                </c:pt>
              </c:strCache>
            </c:strRef>
          </c:cat>
          <c:val>
            <c:numRef>
              <c:f>'Monthly Sales'!$G$2:$G$8</c:f>
              <c:numCache>
                <c:formatCode>0%</c:formatCode>
                <c:ptCount val="7"/>
                <c:pt idx="0">
                  <c:v>0.49882790750458367</c:v>
                </c:pt>
                <c:pt idx="1">
                  <c:v>0.47068501425346793</c:v>
                </c:pt>
                <c:pt idx="2">
                  <c:v>0.45001820858159741</c:v>
                </c:pt>
                <c:pt idx="3">
                  <c:v>0.44409782517008589</c:v>
                </c:pt>
                <c:pt idx="4">
                  <c:v>0.43120705056515651</c:v>
                </c:pt>
                <c:pt idx="5">
                  <c:v>0.42915230681103211</c:v>
                </c:pt>
                <c:pt idx="6">
                  <c:v>0.39676407546099002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E-4914-8FF0-7970D02B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338815"/>
        <c:axId val="1404830767"/>
      </c:barChart>
      <c:catAx>
        <c:axId val="1270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30767"/>
        <c:crosses val="autoZero"/>
        <c:auto val="1"/>
        <c:lblAlgn val="ctr"/>
        <c:lblOffset val="100"/>
        <c:noMultiLvlLbl val="0"/>
      </c:catAx>
      <c:valAx>
        <c:axId val="14048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BE8AD-5316-444D-8AD8-B174FB4B157C}">
  <sheetPr>
    <tabColor theme="4" tint="-0.249977111117893"/>
  </sheetPr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20EA9-F1F9-0DAA-E584-4A6A952835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, Ameera" refreshedDate="45346.09163761574" createdVersion="8" refreshedVersion="8" minRefreshableVersion="3" recordCount="28" xr:uid="{64710311-C8AB-4D53-9F47-7A44D64A2686}">
  <cacheSource type="worksheet">
    <worksheetSource name="Table4"/>
  </cacheSource>
  <cacheFields count="2">
    <cacheField name="RING" numFmtId="0">
      <sharedItems count="11">
        <s v=" Sterling ladies’ rings"/>
        <s v="Sterling men rings"/>
        <s v="Stainless steel men rings"/>
        <s v="Stainless steel ladies’ rings"/>
        <s v="Gold ladies’ rings"/>
        <s v="Gold men rings"/>
        <s v="Gold double rings"/>
        <s v="Gold single bands"/>
        <s v="Stainless Steel Single bands"/>
        <s v="Tungsten bands"/>
        <s v="Sterling Double rings"/>
      </sharedItems>
    </cacheField>
    <cacheField name="PRICE" numFmtId="165">
      <sharedItems containsSemiMixedTypes="0" containsString="0" containsNumber="1" minValue="49.99" maxValue="62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29.99"/>
  </r>
  <r>
    <x v="1"/>
    <n v="249.99"/>
  </r>
  <r>
    <x v="2"/>
    <n v="79.989999999999995"/>
  </r>
  <r>
    <x v="3"/>
    <n v="69.989999999999995"/>
  </r>
  <r>
    <x v="4"/>
    <n v="349.99"/>
  </r>
  <r>
    <x v="5"/>
    <n v="219.99"/>
  </r>
  <r>
    <x v="6"/>
    <n v="289.99"/>
  </r>
  <r>
    <x v="7"/>
    <n v="199.99"/>
  </r>
  <r>
    <x v="8"/>
    <n v="69.989999999999995"/>
  </r>
  <r>
    <x v="9"/>
    <n v="119.99"/>
  </r>
  <r>
    <x v="10"/>
    <n v="169.99"/>
  </r>
  <r>
    <x v="8"/>
    <n v="49.99"/>
  </r>
  <r>
    <x v="0"/>
    <n v="324.99"/>
  </r>
  <r>
    <x v="4"/>
    <n v="214.99"/>
  </r>
  <r>
    <x v="1"/>
    <n v="179.99"/>
  </r>
  <r>
    <x v="5"/>
    <n v="129.99"/>
  </r>
  <r>
    <x v="9"/>
    <n v="134.99"/>
  </r>
  <r>
    <x v="4"/>
    <n v="429.99"/>
  </r>
  <r>
    <x v="4"/>
    <n v="629.99"/>
  </r>
  <r>
    <x v="1"/>
    <n v="89.99"/>
  </r>
  <r>
    <x v="8"/>
    <n v="104.99"/>
  </r>
  <r>
    <x v="5"/>
    <n v="149.99"/>
  </r>
  <r>
    <x v="1"/>
    <n v="179.99"/>
  </r>
  <r>
    <x v="5"/>
    <n v="239.99"/>
  </r>
  <r>
    <x v="0"/>
    <n v="259.99"/>
  </r>
  <r>
    <x v="4"/>
    <n v="279.99"/>
  </r>
  <r>
    <x v="0"/>
    <n v="294.99"/>
  </r>
  <r>
    <x v="10"/>
    <n v="16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E46FE-E402-4BB2-AA44-144E6730B74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axis="axisRow" showAll="0" sortType="descending">
      <items count="12">
        <item x="0"/>
        <item x="6"/>
        <item x="4"/>
        <item x="5"/>
        <item x="7"/>
        <item x="3"/>
        <item x="2"/>
        <item x="8"/>
        <item x="10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2">
    <i>
      <x v="2"/>
    </i>
    <i>
      <x/>
    </i>
    <i>
      <x v="3"/>
    </i>
    <i>
      <x v="9"/>
    </i>
    <i>
      <x v="8"/>
    </i>
    <i>
      <x v="1"/>
    </i>
    <i>
      <x v="10"/>
    </i>
    <i>
      <x v="7"/>
    </i>
    <i>
      <x v="4"/>
    </i>
    <i>
      <x v="6"/>
    </i>
    <i>
      <x v="5"/>
    </i>
    <i t="grand">
      <x/>
    </i>
  </rowItems>
  <colItems count="1">
    <i/>
  </colItems>
  <dataFields count="1">
    <dataField name="Sum of PRICE" fld="1" baseField="0" baseItem="0" numFmtId="165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6A391B-A65C-47E6-B94C-F1FFEDA58110}" name="Table4" displayName="Table4" ref="A1:B28" totalsRowShown="0" headerRowBorderDxfId="14" tableBorderDxfId="13">
  <autoFilter ref="A1:B28" xr:uid="{F36A391B-A65C-47E6-B94C-F1FFEDA58110}"/>
  <tableColumns count="2">
    <tableColumn id="1" xr3:uid="{0B5A9B53-155C-4CEE-85C7-FDAF9A09371C}" name="RING" dataDxfId="12"/>
    <tableColumn id="2" xr3:uid="{D4BC6914-05B1-4149-A556-8F8D33ECD4B3}" name="PRICE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F9CD0-37D4-416E-9320-8C0AC8E57A64}" name="Table2" displayName="Table2" ref="A1:G13" totalsRowShown="0" headerRowDxfId="10" dataDxfId="9" headerRowCellStyle="Currency" dataCellStyle="Currency">
  <autoFilter ref="A1:G13" xr:uid="{016F9CD0-37D4-416E-9320-8C0AC8E57A64}">
    <filterColumn colId="6">
      <filters>
        <filter val="40%"/>
        <filter val="43%"/>
        <filter val="44%"/>
        <filter val="45%"/>
        <filter val="47%"/>
        <filter val="50%"/>
      </filters>
    </filterColumn>
  </autoFilter>
  <tableColumns count="7">
    <tableColumn id="1" xr3:uid="{70E1EF04-6F71-4116-8158-E67B2F2B3FF1}" name="Month" dataDxfId="8" dataCellStyle="Currency"/>
    <tableColumn id="2" xr3:uid="{06BC925F-EFCA-4FC6-94CF-9751CCD68B07}" name="Sales" dataDxfId="7" dataCellStyle="Currency"/>
    <tableColumn id="3" xr3:uid="{D9C3A894-4913-4EEE-9896-00C13A812FD7}" name="Sales After Tax" dataDxfId="6" dataCellStyle="Currency">
      <calculatedColumnFormula>B2-(B2*$B18)</calculatedColumnFormula>
    </tableColumn>
    <tableColumn id="4" xr3:uid="{A3F262F1-433F-42ED-9E3F-C7BDC19EF7C5}" name="Supply cost" dataDxfId="5" dataCellStyle="Currency"/>
    <tableColumn id="5" xr3:uid="{F7A85B80-F48E-4981-9117-711AA5C18018}" name="Rent" dataDxfId="4" dataCellStyle="Currency"/>
    <tableColumn id="6" xr3:uid="{76293A8E-249E-4B4C-ABE9-13964A0F0D1F}" name="Profit" dataDxfId="3" dataCellStyle="Currency">
      <calculatedColumnFormula>B2-D2-E2</calculatedColumnFormula>
    </tableColumn>
    <tableColumn id="7" xr3:uid="{A840D9CC-EB0E-4EC7-AB99-EC7692B0AC0C}" name="Profit percent" dataDxfId="2" dataCellStyle="Percent">
      <calculatedColumnFormula>F2/B2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6B39-3819-4EAF-BF31-FB6C9A165F3F}">
  <dimension ref="A1:D15"/>
  <sheetViews>
    <sheetView workbookViewId="0">
      <selection activeCell="N7" sqref="N7"/>
    </sheetView>
  </sheetViews>
  <sheetFormatPr defaultRowHeight="14.5" x14ac:dyDescent="0.35"/>
  <cols>
    <col min="1" max="1" width="23.54296875" bestFit="1" customWidth="1"/>
    <col min="2" max="2" width="11.90625" bestFit="1" customWidth="1"/>
  </cols>
  <sheetData>
    <row r="1" spans="1:4" x14ac:dyDescent="0.35">
      <c r="A1" s="34" t="s">
        <v>40</v>
      </c>
      <c r="B1" s="34"/>
      <c r="C1" s="34"/>
      <c r="D1" s="34"/>
    </row>
    <row r="3" spans="1:4" x14ac:dyDescent="0.35">
      <c r="A3" s="7" t="s">
        <v>23</v>
      </c>
      <c r="B3" t="s">
        <v>39</v>
      </c>
    </row>
    <row r="4" spans="1:4" x14ac:dyDescent="0.35">
      <c r="A4" s="8" t="s">
        <v>28</v>
      </c>
      <c r="B4" s="33">
        <v>1904.95</v>
      </c>
    </row>
    <row r="5" spans="1:4" x14ac:dyDescent="0.35">
      <c r="A5" s="8" t="s">
        <v>35</v>
      </c>
      <c r="B5" s="33">
        <v>1009.96</v>
      </c>
    </row>
    <row r="6" spans="1:4" x14ac:dyDescent="0.35">
      <c r="A6" s="8" t="s">
        <v>29</v>
      </c>
      <c r="B6" s="33">
        <v>739.96</v>
      </c>
    </row>
    <row r="7" spans="1:4" x14ac:dyDescent="0.35">
      <c r="A7" s="8" t="s">
        <v>25</v>
      </c>
      <c r="B7" s="33">
        <v>699.96</v>
      </c>
    </row>
    <row r="8" spans="1:4" x14ac:dyDescent="0.35">
      <c r="A8" s="8" t="s">
        <v>33</v>
      </c>
      <c r="B8" s="33">
        <v>334.98</v>
      </c>
    </row>
    <row r="9" spans="1:4" x14ac:dyDescent="0.35">
      <c r="A9" s="8" t="s">
        <v>31</v>
      </c>
      <c r="B9" s="33">
        <v>289.99</v>
      </c>
    </row>
    <row r="10" spans="1:4" x14ac:dyDescent="0.35">
      <c r="A10" s="8" t="s">
        <v>32</v>
      </c>
      <c r="B10" s="33">
        <v>254.98000000000002</v>
      </c>
    </row>
    <row r="11" spans="1:4" x14ac:dyDescent="0.35">
      <c r="A11" s="8" t="s">
        <v>34</v>
      </c>
      <c r="B11" s="33">
        <v>224.96999999999997</v>
      </c>
    </row>
    <row r="12" spans="1:4" x14ac:dyDescent="0.35">
      <c r="A12" s="8" t="s">
        <v>30</v>
      </c>
      <c r="B12" s="33">
        <v>199.99</v>
      </c>
    </row>
    <row r="13" spans="1:4" x14ac:dyDescent="0.35">
      <c r="A13" s="8" t="s">
        <v>26</v>
      </c>
      <c r="B13" s="33">
        <v>79.989999999999995</v>
      </c>
    </row>
    <row r="14" spans="1:4" x14ac:dyDescent="0.35">
      <c r="A14" s="8" t="s">
        <v>27</v>
      </c>
      <c r="B14" s="33">
        <v>69.989999999999995</v>
      </c>
    </row>
    <row r="15" spans="1:4" x14ac:dyDescent="0.35">
      <c r="A15" s="8" t="s">
        <v>24</v>
      </c>
      <c r="B15" s="33">
        <v>5809.7200000000012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6349-1143-4310-9A58-7EA04F79215A}">
  <dimension ref="A1:G28"/>
  <sheetViews>
    <sheetView workbookViewId="0">
      <selection activeCell="A2" sqref="A2"/>
    </sheetView>
  </sheetViews>
  <sheetFormatPr defaultRowHeight="14.5" x14ac:dyDescent="0.35"/>
  <cols>
    <col min="1" max="1" width="21.26953125" bestFit="1" customWidth="1"/>
    <col min="2" max="2" width="7.54296875" style="25" customWidth="1"/>
  </cols>
  <sheetData>
    <row r="1" spans="1:7" ht="15" thickBot="1" x14ac:dyDescent="0.4">
      <c r="A1" s="32" t="s">
        <v>37</v>
      </c>
      <c r="B1" s="32" t="s">
        <v>38</v>
      </c>
    </row>
    <row r="2" spans="1:7" ht="15" thickTop="1" x14ac:dyDescent="0.35">
      <c r="A2" s="27" t="s">
        <v>36</v>
      </c>
      <c r="B2" s="28">
        <v>129.99</v>
      </c>
    </row>
    <row r="3" spans="1:7" x14ac:dyDescent="0.35">
      <c r="A3" s="29" t="s">
        <v>25</v>
      </c>
      <c r="B3" s="30">
        <v>249.99</v>
      </c>
      <c r="G3" s="26"/>
    </row>
    <row r="4" spans="1:7" x14ac:dyDescent="0.35">
      <c r="A4" s="31" t="s">
        <v>26</v>
      </c>
      <c r="B4" s="28">
        <v>79.989999999999995</v>
      </c>
    </row>
    <row r="5" spans="1:7" x14ac:dyDescent="0.35">
      <c r="A5" s="29" t="s">
        <v>27</v>
      </c>
      <c r="B5" s="30">
        <v>69.989999999999995</v>
      </c>
    </row>
    <row r="6" spans="1:7" x14ac:dyDescent="0.35">
      <c r="A6" s="31" t="s">
        <v>28</v>
      </c>
      <c r="B6" s="28">
        <v>349.99</v>
      </c>
    </row>
    <row r="7" spans="1:7" x14ac:dyDescent="0.35">
      <c r="A7" s="29" t="s">
        <v>29</v>
      </c>
      <c r="B7" s="30">
        <v>219.99</v>
      </c>
    </row>
    <row r="8" spans="1:7" x14ac:dyDescent="0.35">
      <c r="A8" s="31" t="s">
        <v>31</v>
      </c>
      <c r="B8" s="28">
        <v>289.99</v>
      </c>
    </row>
    <row r="9" spans="1:7" x14ac:dyDescent="0.35">
      <c r="A9" s="29" t="s">
        <v>30</v>
      </c>
      <c r="B9" s="30">
        <v>199.99</v>
      </c>
    </row>
    <row r="10" spans="1:7" x14ac:dyDescent="0.35">
      <c r="A10" s="31" t="s">
        <v>34</v>
      </c>
      <c r="B10" s="28">
        <v>69.989999999999995</v>
      </c>
    </row>
    <row r="11" spans="1:7" x14ac:dyDescent="0.35">
      <c r="A11" s="29" t="s">
        <v>32</v>
      </c>
      <c r="B11" s="30">
        <v>119.99</v>
      </c>
    </row>
    <row r="12" spans="1:7" x14ac:dyDescent="0.35">
      <c r="A12" s="31" t="s">
        <v>33</v>
      </c>
      <c r="B12" s="28">
        <v>169.99</v>
      </c>
    </row>
    <row r="13" spans="1:7" x14ac:dyDescent="0.35">
      <c r="A13" s="29" t="s">
        <v>34</v>
      </c>
      <c r="B13" s="30">
        <v>49.99</v>
      </c>
    </row>
    <row r="14" spans="1:7" x14ac:dyDescent="0.35">
      <c r="A14" s="31" t="s">
        <v>35</v>
      </c>
      <c r="B14" s="28">
        <v>324.99</v>
      </c>
    </row>
    <row r="15" spans="1:7" x14ac:dyDescent="0.35">
      <c r="A15" s="29" t="s">
        <v>28</v>
      </c>
      <c r="B15" s="30">
        <v>214.99</v>
      </c>
    </row>
    <row r="16" spans="1:7" x14ac:dyDescent="0.35">
      <c r="A16" s="31" t="s">
        <v>25</v>
      </c>
      <c r="B16" s="28">
        <v>179.99</v>
      </c>
    </row>
    <row r="17" spans="1:4" x14ac:dyDescent="0.35">
      <c r="A17" s="29" t="s">
        <v>29</v>
      </c>
      <c r="B17" s="30">
        <v>129.99</v>
      </c>
    </row>
    <row r="18" spans="1:4" x14ac:dyDescent="0.35">
      <c r="A18" s="31" t="s">
        <v>32</v>
      </c>
      <c r="B18" s="28">
        <v>134.99</v>
      </c>
    </row>
    <row r="19" spans="1:4" x14ac:dyDescent="0.35">
      <c r="A19" s="29" t="s">
        <v>28</v>
      </c>
      <c r="B19" s="30">
        <v>429.99</v>
      </c>
    </row>
    <row r="20" spans="1:4" x14ac:dyDescent="0.35">
      <c r="A20" s="31" t="s">
        <v>28</v>
      </c>
      <c r="B20" s="28">
        <v>629.99</v>
      </c>
    </row>
    <row r="21" spans="1:4" x14ac:dyDescent="0.35">
      <c r="A21" s="29" t="s">
        <v>25</v>
      </c>
      <c r="B21" s="30">
        <v>89.99</v>
      </c>
      <c r="D21" s="24"/>
    </row>
    <row r="22" spans="1:4" x14ac:dyDescent="0.35">
      <c r="A22" s="31" t="s">
        <v>34</v>
      </c>
      <c r="B22" s="28">
        <v>104.99</v>
      </c>
    </row>
    <row r="23" spans="1:4" x14ac:dyDescent="0.35">
      <c r="A23" s="29" t="s">
        <v>29</v>
      </c>
      <c r="B23" s="30">
        <v>149.99</v>
      </c>
    </row>
    <row r="24" spans="1:4" x14ac:dyDescent="0.35">
      <c r="A24" s="31" t="s">
        <v>25</v>
      </c>
      <c r="B24" s="28">
        <v>179.99</v>
      </c>
    </row>
    <row r="25" spans="1:4" x14ac:dyDescent="0.35">
      <c r="A25" s="29" t="s">
        <v>29</v>
      </c>
      <c r="B25" s="30">
        <v>239.99</v>
      </c>
    </row>
    <row r="26" spans="1:4" x14ac:dyDescent="0.35">
      <c r="A26" s="31" t="s">
        <v>35</v>
      </c>
      <c r="B26" s="28">
        <v>259.99</v>
      </c>
    </row>
    <row r="27" spans="1:4" x14ac:dyDescent="0.35">
      <c r="A27" s="29" t="s">
        <v>28</v>
      </c>
      <c r="B27" s="30">
        <v>279.99</v>
      </c>
    </row>
    <row r="28" spans="1:4" x14ac:dyDescent="0.35">
      <c r="A28" s="31" t="s">
        <v>35</v>
      </c>
      <c r="B28" s="28">
        <v>294.99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9CFF-35A1-47BE-BAF8-2B7F5136ECDA}">
  <dimension ref="A1:H17"/>
  <sheetViews>
    <sheetView workbookViewId="0">
      <selection activeCell="E23" sqref="E23"/>
    </sheetView>
  </sheetViews>
  <sheetFormatPr defaultRowHeight="14.5" x14ac:dyDescent="0.35"/>
  <cols>
    <col min="1" max="1" width="15.90625" style="1" bestFit="1" customWidth="1"/>
    <col min="2" max="2" width="11.1796875" style="2" bestFit="1" customWidth="1"/>
    <col min="3" max="3" width="15" style="2" customWidth="1"/>
    <col min="4" max="4" width="12.1796875" customWidth="1"/>
    <col min="5" max="5" width="11.08984375" bestFit="1" customWidth="1"/>
    <col min="6" max="6" width="11.1796875" bestFit="1" customWidth="1"/>
    <col min="7" max="7" width="14.1796875" style="6" customWidth="1"/>
  </cols>
  <sheetData>
    <row r="1" spans="1:8" x14ac:dyDescent="0.35">
      <c r="A1" s="9" t="s">
        <v>0</v>
      </c>
      <c r="B1" s="10" t="s">
        <v>13</v>
      </c>
      <c r="C1" s="10" t="s">
        <v>21</v>
      </c>
      <c r="D1" s="10" t="s">
        <v>15</v>
      </c>
      <c r="E1" s="10" t="s">
        <v>14</v>
      </c>
      <c r="F1" s="10" t="s">
        <v>16</v>
      </c>
      <c r="G1" s="11" t="s">
        <v>17</v>
      </c>
    </row>
    <row r="2" spans="1:8" x14ac:dyDescent="0.35">
      <c r="A2" s="12" t="s">
        <v>11</v>
      </c>
      <c r="B2" s="13">
        <v>8459.23</v>
      </c>
      <c r="C2" s="13">
        <f t="shared" ref="C2:C7" si="0">B2-(B2*$B17)</f>
        <v>7988.896812</v>
      </c>
      <c r="D2" s="13">
        <v>2439.5300000000002</v>
      </c>
      <c r="E2" s="13">
        <v>1800</v>
      </c>
      <c r="F2" s="13">
        <f t="shared" ref="F2:F13" si="1">B2-D2-E2</f>
        <v>4219.6999999999989</v>
      </c>
      <c r="G2" s="14">
        <f t="shared" ref="G2:G13" si="2">F2/B2</f>
        <v>0.49882790750458367</v>
      </c>
    </row>
    <row r="3" spans="1:8" x14ac:dyDescent="0.35">
      <c r="A3" s="12" t="s">
        <v>4</v>
      </c>
      <c r="B3" s="13">
        <v>7549.04</v>
      </c>
      <c r="C3" s="13">
        <f t="shared" si="0"/>
        <v>7549.04</v>
      </c>
      <c r="D3" s="13">
        <v>2495.8200000000002</v>
      </c>
      <c r="E3" s="13">
        <v>1500</v>
      </c>
      <c r="F3" s="13">
        <f t="shared" si="1"/>
        <v>3553.2199999999993</v>
      </c>
      <c r="G3" s="14">
        <f t="shared" si="2"/>
        <v>0.47068501425346793</v>
      </c>
    </row>
    <row r="4" spans="1:8" x14ac:dyDescent="0.35">
      <c r="A4" s="12" t="s">
        <v>10</v>
      </c>
      <c r="B4" s="13">
        <v>6535.38</v>
      </c>
      <c r="C4" s="13">
        <f t="shared" si="0"/>
        <v>6535.38</v>
      </c>
      <c r="D4" s="13">
        <v>1794.34</v>
      </c>
      <c r="E4" s="13">
        <v>1800</v>
      </c>
      <c r="F4" s="13">
        <f t="shared" si="1"/>
        <v>2941.04</v>
      </c>
      <c r="G4" s="14">
        <f t="shared" si="2"/>
        <v>0.45001820858159741</v>
      </c>
    </row>
    <row r="5" spans="1:8" x14ac:dyDescent="0.35">
      <c r="A5" s="12" t="s">
        <v>1</v>
      </c>
      <c r="B5" s="13">
        <v>6875.94</v>
      </c>
      <c r="C5" s="13">
        <f t="shared" si="0"/>
        <v>6875.94</v>
      </c>
      <c r="D5" s="13">
        <v>2322.35</v>
      </c>
      <c r="E5" s="13">
        <v>1500</v>
      </c>
      <c r="F5" s="13">
        <f t="shared" si="1"/>
        <v>3053.59</v>
      </c>
      <c r="G5" s="14">
        <f t="shared" si="2"/>
        <v>0.44409782517008589</v>
      </c>
    </row>
    <row r="6" spans="1:8" x14ac:dyDescent="0.35">
      <c r="A6" s="12" t="s">
        <v>3</v>
      </c>
      <c r="B6" s="13">
        <v>5686.92</v>
      </c>
      <c r="C6" s="13">
        <f t="shared" si="0"/>
        <v>5686.92</v>
      </c>
      <c r="D6" s="13">
        <v>1734.68</v>
      </c>
      <c r="E6" s="13">
        <v>1500</v>
      </c>
      <c r="F6" s="13">
        <f t="shared" si="1"/>
        <v>2452.2399999999998</v>
      </c>
      <c r="G6" s="14">
        <f t="shared" si="2"/>
        <v>0.43120705056515651</v>
      </c>
    </row>
    <row r="7" spans="1:8" x14ac:dyDescent="0.35">
      <c r="A7" s="12" t="s">
        <v>2</v>
      </c>
      <c r="B7" s="13">
        <v>5324.45</v>
      </c>
      <c r="C7" s="13">
        <f t="shared" si="0"/>
        <v>5324.45</v>
      </c>
      <c r="D7" s="13">
        <v>1539.45</v>
      </c>
      <c r="E7" s="13">
        <v>1500</v>
      </c>
      <c r="F7" s="13">
        <f t="shared" si="1"/>
        <v>2285</v>
      </c>
      <c r="G7" s="14">
        <f t="shared" si="2"/>
        <v>0.42915230681103211</v>
      </c>
    </row>
    <row r="8" spans="1:8" ht="15" thickBot="1" x14ac:dyDescent="0.4">
      <c r="A8" s="15" t="s">
        <v>12</v>
      </c>
      <c r="B8" s="16">
        <v>9867.35</v>
      </c>
      <c r="C8" s="16">
        <f t="shared" ref="C8:C13" si="3">B8-(B8*$B24)</f>
        <v>9867.35</v>
      </c>
      <c r="D8" s="16">
        <v>3952.34</v>
      </c>
      <c r="E8" s="16">
        <v>2000</v>
      </c>
      <c r="F8" s="16">
        <f t="shared" si="1"/>
        <v>3915.01</v>
      </c>
      <c r="G8" s="17">
        <f t="shared" si="2"/>
        <v>0.39676407546099002</v>
      </c>
    </row>
    <row r="9" spans="1:8" hidden="1" x14ac:dyDescent="0.35">
      <c r="A9" s="5" t="s">
        <v>5</v>
      </c>
      <c r="B9" s="5">
        <v>6341.72</v>
      </c>
      <c r="C9" s="5">
        <f t="shared" si="3"/>
        <v>6341.72</v>
      </c>
      <c r="D9" s="5">
        <v>2378.4299999999998</v>
      </c>
      <c r="E9" s="5">
        <v>1500</v>
      </c>
      <c r="F9" s="5">
        <f t="shared" si="1"/>
        <v>2463.2900000000004</v>
      </c>
      <c r="G9" s="3">
        <f t="shared" si="2"/>
        <v>0.38842616829503673</v>
      </c>
    </row>
    <row r="10" spans="1:8" hidden="1" x14ac:dyDescent="0.35">
      <c r="A10" s="5" t="s">
        <v>9</v>
      </c>
      <c r="B10" s="5">
        <v>5384.43</v>
      </c>
      <c r="C10" s="5">
        <f t="shared" si="3"/>
        <v>5384.43</v>
      </c>
      <c r="D10" s="5">
        <v>1836.94</v>
      </c>
      <c r="E10" s="5">
        <v>1500</v>
      </c>
      <c r="F10" s="5">
        <f t="shared" si="1"/>
        <v>2047.4900000000002</v>
      </c>
      <c r="G10" s="3">
        <f t="shared" si="2"/>
        <v>0.38026123470822354</v>
      </c>
    </row>
    <row r="11" spans="1:8" hidden="1" x14ac:dyDescent="0.35">
      <c r="A11" s="5" t="s">
        <v>6</v>
      </c>
      <c r="B11" s="5">
        <v>5394.57</v>
      </c>
      <c r="C11" s="5">
        <f t="shared" si="3"/>
        <v>5394.57</v>
      </c>
      <c r="D11" s="5">
        <v>1893.53</v>
      </c>
      <c r="E11" s="5">
        <v>1500</v>
      </c>
      <c r="F11" s="5">
        <f t="shared" si="1"/>
        <v>2001.04</v>
      </c>
      <c r="G11" s="3">
        <f t="shared" si="2"/>
        <v>0.37093595967797249</v>
      </c>
    </row>
    <row r="12" spans="1:8" hidden="1" x14ac:dyDescent="0.35">
      <c r="A12" s="5" t="s">
        <v>7</v>
      </c>
      <c r="B12" s="5">
        <v>5347.54</v>
      </c>
      <c r="C12" s="5">
        <f t="shared" si="3"/>
        <v>5347.54</v>
      </c>
      <c r="D12" s="5">
        <v>1924.74</v>
      </c>
      <c r="E12" s="5">
        <v>1500</v>
      </c>
      <c r="F12" s="5">
        <f t="shared" si="1"/>
        <v>1922.8000000000002</v>
      </c>
      <c r="G12" s="3">
        <f t="shared" si="2"/>
        <v>0.35956720286337274</v>
      </c>
    </row>
    <row r="13" spans="1:8" hidden="1" x14ac:dyDescent="0.35">
      <c r="A13" s="5" t="s">
        <v>8</v>
      </c>
      <c r="B13" s="5">
        <v>4372.22</v>
      </c>
      <c r="C13" s="5">
        <f t="shared" si="3"/>
        <v>4372.22</v>
      </c>
      <c r="D13" s="5">
        <v>1436.84</v>
      </c>
      <c r="E13" s="5">
        <v>1500</v>
      </c>
      <c r="F13" s="5">
        <f t="shared" si="1"/>
        <v>1435.38</v>
      </c>
      <c r="G13" s="3">
        <f t="shared" si="2"/>
        <v>0.32829546546148181</v>
      </c>
      <c r="H13" s="4"/>
    </row>
    <row r="14" spans="1:8" x14ac:dyDescent="0.35">
      <c r="A14" s="18" t="s">
        <v>18</v>
      </c>
      <c r="B14" s="19">
        <f>SUM(B1:B7)</f>
        <v>40430.959999999999</v>
      </c>
      <c r="C14" s="18">
        <f>SUM(C1:C7)</f>
        <v>39960.626811999995</v>
      </c>
      <c r="D14" s="19">
        <f>SUM(D1:D7)</f>
        <v>12326.170000000002</v>
      </c>
      <c r="E14" s="19">
        <f>SUM(E1:E7)</f>
        <v>9600</v>
      </c>
      <c r="F14" s="19">
        <f>SUM(F1:F7)</f>
        <v>18504.79</v>
      </c>
      <c r="G14" s="20">
        <f>AVERAGE(G1:G7)</f>
        <v>0.45399805214765393</v>
      </c>
    </row>
    <row r="15" spans="1:8" x14ac:dyDescent="0.35">
      <c r="A15" s="18" t="s">
        <v>19</v>
      </c>
      <c r="B15" s="19">
        <f>MAX(B2:B12)</f>
        <v>9867.35</v>
      </c>
      <c r="C15" s="22"/>
      <c r="D15" s="22"/>
      <c r="E15" s="22"/>
      <c r="F15" s="22"/>
      <c r="G15" s="23"/>
    </row>
    <row r="16" spans="1:8" x14ac:dyDescent="0.35">
      <c r="A16" s="18" t="s">
        <v>20</v>
      </c>
      <c r="B16" s="19">
        <f>MIN(B2:B12)</f>
        <v>5324.45</v>
      </c>
      <c r="C16" s="22"/>
      <c r="D16" s="22"/>
      <c r="E16" s="22"/>
      <c r="F16" s="22"/>
      <c r="G16" s="23"/>
    </row>
    <row r="17" spans="1:7" x14ac:dyDescent="0.35">
      <c r="A17" s="18" t="s">
        <v>22</v>
      </c>
      <c r="B17" s="21">
        <v>5.5599999999999997E-2</v>
      </c>
      <c r="C17" s="22"/>
      <c r="D17" s="22"/>
      <c r="E17" s="22"/>
      <c r="F17" s="22"/>
      <c r="G17" s="23"/>
    </row>
  </sheetData>
  <phoneticPr fontId="2" type="noConversion"/>
  <conditionalFormatting sqref="B1:B12 B18:B1048576">
    <cfRule type="cellIs" dxfId="1" priority="2" operator="greaterThan">
      <formula>6000</formula>
    </cfRule>
  </conditionalFormatting>
  <conditionalFormatting sqref="C1:C12 C18:C1048576">
    <cfRule type="cellIs" dxfId="0" priority="1" operator="greaterThan">
      <formula>6000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Pivot Table</vt:lpstr>
      <vt:lpstr>Ring Inventory</vt:lpstr>
      <vt:lpstr>Monthly Sales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Syed, Ameera</dc:creator>
  <cp:lastModifiedBy>Syed, Ameera</cp:lastModifiedBy>
  <dcterms:created xsi:type="dcterms:W3CDTF">2024-02-24T06:44:55Z</dcterms:created>
  <dcterms:modified xsi:type="dcterms:W3CDTF">2024-04-23T15:31:58Z</dcterms:modified>
</cp:coreProperties>
</file>