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7AFC9120-4E4D-4858-A6E6-A3A24C9B18C9}" xr6:coauthVersionLast="47" xr6:coauthVersionMax="47" xr10:uidLastSave="{00000000-0000-0000-0000-000000000000}"/>
  <bookViews>
    <workbookView xWindow="-120" yWindow="-120" windowWidth="29040" windowHeight="15720" activeTab="2" xr2:uid="{00000000-000D-0000-FFFF-FFFF00000000}"/>
  </bookViews>
  <sheets>
    <sheet name="Referencias" sheetId="20" r:id="rId1"/>
    <sheet name="Reglas Utilizadas" sheetId="14" r:id="rId2"/>
    <sheet name="Resultados-&gt; Cap.Deteccion" sheetId="37" r:id="rId3"/>
    <sheet name="Detección_Ataques-&gt;SIDs " sheetId="21" r:id="rId4"/>
    <sheet name="Deteccion_Trafico_Legitimo" sheetId="23" r:id="rId5"/>
    <sheet name="Resultados_Snort_TALOS" sheetId="32" r:id="rId6"/>
    <sheet name="Resultados_Snort_ETopen" sheetId="33" r:id="rId7"/>
    <sheet name="Resultados_Snort_QuickDraw" sheetId="34" r:id="rId8"/>
    <sheet name="Resultados_Snort_Conjunto" sheetId="3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9" i="21" l="1"/>
  <c r="AT9" i="21" s="1"/>
  <c r="BG9" i="21"/>
  <c r="BI9" i="21"/>
  <c r="BJ9" i="21"/>
  <c r="BK9" i="21"/>
  <c r="BL9" i="21"/>
  <c r="BM9" i="21"/>
  <c r="BN9" i="21"/>
  <c r="BO9" i="21"/>
  <c r="BP9" i="21"/>
  <c r="BQ9" i="21"/>
  <c r="BR9" i="21"/>
  <c r="BS9" i="21"/>
  <c r="BT9" i="21"/>
  <c r="C52" i="37"/>
  <c r="C51" i="37"/>
  <c r="EI39" i="21"/>
  <c r="E52" i="37"/>
  <c r="D52" i="37"/>
  <c r="F51" i="37"/>
  <c r="E51" i="37"/>
  <c r="D51" i="37"/>
  <c r="BI4" i="21"/>
  <c r="CX4" i="21"/>
  <c r="CY4" i="21"/>
  <c r="CY6" i="21"/>
  <c r="EL9" i="21"/>
  <c r="FY21" i="21"/>
  <c r="FY7" i="21"/>
  <c r="FU5" i="21"/>
  <c r="FV5" i="21"/>
  <c r="FW5" i="21"/>
  <c r="FX5" i="21"/>
  <c r="FY5" i="21"/>
  <c r="FU6" i="21"/>
  <c r="FV6" i="21"/>
  <c r="FW6" i="21"/>
  <c r="FX6" i="21"/>
  <c r="FY6" i="21"/>
  <c r="FU7" i="21"/>
  <c r="FV7" i="21"/>
  <c r="FW7" i="21"/>
  <c r="FX7" i="21"/>
  <c r="FU8" i="21"/>
  <c r="FV8" i="21"/>
  <c r="FW8" i="21"/>
  <c r="FX8" i="21"/>
  <c r="FY8" i="21"/>
  <c r="FU9" i="21"/>
  <c r="FV9" i="21"/>
  <c r="FW9" i="21"/>
  <c r="FX9" i="21"/>
  <c r="FY9" i="21"/>
  <c r="FU10" i="21"/>
  <c r="FV10" i="21"/>
  <c r="FW10" i="21"/>
  <c r="FX10" i="21"/>
  <c r="FY10" i="21"/>
  <c r="FU11" i="21"/>
  <c r="FV11" i="21"/>
  <c r="FW11" i="21"/>
  <c r="FX11" i="21"/>
  <c r="FY11" i="21"/>
  <c r="FU12" i="21"/>
  <c r="FV12" i="21"/>
  <c r="FW12" i="21"/>
  <c r="FX12" i="21"/>
  <c r="FY12" i="21"/>
  <c r="FU13" i="21"/>
  <c r="FV13" i="21"/>
  <c r="FW13" i="21"/>
  <c r="FX13" i="21"/>
  <c r="FY13" i="21"/>
  <c r="FU14" i="21"/>
  <c r="FV14" i="21"/>
  <c r="FW14" i="21"/>
  <c r="FX14" i="21"/>
  <c r="FY14" i="21"/>
  <c r="FU15" i="21"/>
  <c r="FV15" i="21"/>
  <c r="FW15" i="21"/>
  <c r="FX15" i="21"/>
  <c r="FY15" i="21"/>
  <c r="FU16" i="21"/>
  <c r="FV16" i="21"/>
  <c r="FW16" i="21"/>
  <c r="FX16" i="21"/>
  <c r="FY16" i="21"/>
  <c r="FU17" i="21"/>
  <c r="FV17" i="21"/>
  <c r="FW17" i="21"/>
  <c r="FX17" i="21"/>
  <c r="FY17" i="21"/>
  <c r="FU18" i="21"/>
  <c r="FV18" i="21"/>
  <c r="FW18" i="21"/>
  <c r="FX18" i="21"/>
  <c r="FY18" i="21"/>
  <c r="FU19" i="21"/>
  <c r="FV19" i="21"/>
  <c r="FW19" i="21"/>
  <c r="FX19" i="21"/>
  <c r="FY19" i="21"/>
  <c r="FU20" i="21"/>
  <c r="FV20" i="21"/>
  <c r="FW20" i="21"/>
  <c r="FX20" i="21"/>
  <c r="FY20" i="21"/>
  <c r="FU21" i="21"/>
  <c r="FV21" i="21"/>
  <c r="FW21" i="21"/>
  <c r="FX21" i="21"/>
  <c r="FU22" i="21"/>
  <c r="FV22" i="21"/>
  <c r="FW22" i="21"/>
  <c r="FX22" i="21"/>
  <c r="FY22" i="21"/>
  <c r="FU23" i="21"/>
  <c r="FV23" i="21"/>
  <c r="FW23" i="21"/>
  <c r="FX23" i="21"/>
  <c r="FY23" i="21"/>
  <c r="FU24" i="21"/>
  <c r="FV24" i="21"/>
  <c r="FW24" i="21"/>
  <c r="FX24" i="21"/>
  <c r="FY24" i="21"/>
  <c r="FU25" i="21"/>
  <c r="FV25" i="21"/>
  <c r="FW25" i="21"/>
  <c r="FX25" i="21"/>
  <c r="FY25" i="21"/>
  <c r="FU26" i="21"/>
  <c r="FV26" i="21"/>
  <c r="FW26" i="21"/>
  <c r="FX26" i="21"/>
  <c r="FY26" i="21"/>
  <c r="FU27" i="21"/>
  <c r="FV27" i="21"/>
  <c r="FW27" i="21"/>
  <c r="FX27" i="21"/>
  <c r="FY27" i="21"/>
  <c r="FU28" i="21"/>
  <c r="FV28" i="21"/>
  <c r="FW28" i="21"/>
  <c r="FX28" i="21"/>
  <c r="FY28" i="21"/>
  <c r="FU29" i="21"/>
  <c r="FV29" i="21"/>
  <c r="FW29" i="21"/>
  <c r="FX29" i="21"/>
  <c r="FY29" i="21"/>
  <c r="FU30" i="21"/>
  <c r="FV30" i="21"/>
  <c r="FW30" i="21"/>
  <c r="FX30" i="21"/>
  <c r="FY30" i="21"/>
  <c r="FU31" i="21"/>
  <c r="FV31" i="21"/>
  <c r="FW31" i="21"/>
  <c r="FX31" i="21"/>
  <c r="FY31" i="21"/>
  <c r="FU32" i="21"/>
  <c r="FV32" i="21"/>
  <c r="FW32" i="21"/>
  <c r="FX32" i="21"/>
  <c r="FY32" i="21"/>
  <c r="FU33" i="21"/>
  <c r="FV33" i="21"/>
  <c r="FW33" i="21"/>
  <c r="FX33" i="21"/>
  <c r="FY33" i="21"/>
  <c r="FU34" i="21"/>
  <c r="FV34" i="21"/>
  <c r="FW34" i="21"/>
  <c r="FX34" i="21"/>
  <c r="FY34" i="21"/>
  <c r="FU35" i="21"/>
  <c r="FV35" i="21"/>
  <c r="FW35" i="21"/>
  <c r="FX35" i="21"/>
  <c r="FY35" i="21"/>
  <c r="FU36" i="21"/>
  <c r="FV36" i="21"/>
  <c r="FW36" i="21"/>
  <c r="FX36" i="21"/>
  <c r="FY36" i="21"/>
  <c r="FU37" i="21"/>
  <c r="FV37" i="21"/>
  <c r="FW37" i="21"/>
  <c r="FX37" i="21"/>
  <c r="FY37" i="21"/>
  <c r="FU38" i="21"/>
  <c r="FV38" i="21"/>
  <c r="FW38" i="21"/>
  <c r="FX38" i="21"/>
  <c r="FY38" i="21"/>
  <c r="FU39" i="21"/>
  <c r="FV39" i="21"/>
  <c r="FW39" i="21"/>
  <c r="FX39" i="21"/>
  <c r="FY39" i="21"/>
  <c r="FU40" i="21"/>
  <c r="FV40" i="21"/>
  <c r="FW40" i="21"/>
  <c r="FX40" i="21"/>
  <c r="FY40" i="21"/>
  <c r="FU41" i="21"/>
  <c r="FV41" i="21"/>
  <c r="FW41" i="21"/>
  <c r="FX41" i="21"/>
  <c r="FY41" i="21"/>
  <c r="FU42" i="21"/>
  <c r="FV42" i="21"/>
  <c r="FW42" i="21"/>
  <c r="FX42" i="21"/>
  <c r="FY42" i="21"/>
  <c r="FU43" i="21"/>
  <c r="FV43" i="21"/>
  <c r="FW43" i="21"/>
  <c r="FX43" i="21"/>
  <c r="FY43" i="21"/>
  <c r="FU44" i="21"/>
  <c r="FV44" i="21"/>
  <c r="FW44" i="21"/>
  <c r="FX44" i="21"/>
  <c r="FY44" i="21"/>
  <c r="FU45" i="21"/>
  <c r="FV45" i="21"/>
  <c r="FW45" i="21"/>
  <c r="FX45" i="21"/>
  <c r="FY45" i="21"/>
  <c r="FU46" i="21"/>
  <c r="FV46" i="21"/>
  <c r="FW46" i="21"/>
  <c r="FX46" i="21"/>
  <c r="FY46" i="21"/>
  <c r="FY4" i="21"/>
  <c r="FX4" i="21"/>
  <c r="FW4" i="21"/>
  <c r="FV4" i="21"/>
  <c r="FU4" i="21"/>
  <c r="EI5" i="21"/>
  <c r="EI6" i="21"/>
  <c r="EI7" i="21"/>
  <c r="EI8" i="21"/>
  <c r="EI9" i="21"/>
  <c r="EI10" i="21"/>
  <c r="EI11" i="21"/>
  <c r="EI12" i="21"/>
  <c r="EI13" i="21"/>
  <c r="EI14" i="21"/>
  <c r="EI15" i="21"/>
  <c r="EI16" i="21"/>
  <c r="EI17" i="21"/>
  <c r="EI18" i="21"/>
  <c r="EI19" i="21"/>
  <c r="EI20" i="21"/>
  <c r="EI21" i="21"/>
  <c r="EI22" i="21"/>
  <c r="EI23" i="21"/>
  <c r="EI24" i="21"/>
  <c r="EI25" i="21"/>
  <c r="EI26" i="21"/>
  <c r="EI27" i="21"/>
  <c r="EI28" i="21"/>
  <c r="EI29" i="21"/>
  <c r="EI30" i="21"/>
  <c r="EI31" i="21"/>
  <c r="EI32" i="21"/>
  <c r="EI33" i="21"/>
  <c r="EI34" i="21"/>
  <c r="EI35" i="21"/>
  <c r="EI36" i="21"/>
  <c r="EI37" i="21"/>
  <c r="EI38" i="21"/>
  <c r="EI40" i="21"/>
  <c r="EI41" i="21"/>
  <c r="EI42" i="21"/>
  <c r="EI43" i="21"/>
  <c r="EI44" i="21"/>
  <c r="EI45" i="21"/>
  <c r="EI46" i="21"/>
  <c r="EI4" i="21"/>
  <c r="BM6" i="21"/>
  <c r="BJ6" i="21"/>
  <c r="BM5" i="21"/>
  <c r="BK5" i="21"/>
  <c r="ER5" i="21"/>
  <c r="EJ5" i="21"/>
  <c r="EK5" i="21"/>
  <c r="EL5" i="21"/>
  <c r="EJ6" i="21"/>
  <c r="EK6" i="21"/>
  <c r="EL6" i="21"/>
  <c r="EJ7" i="21"/>
  <c r="EK7" i="21"/>
  <c r="EL7" i="21"/>
  <c r="EJ8" i="21"/>
  <c r="EK8" i="21"/>
  <c r="EL8" i="21"/>
  <c r="EJ9" i="21"/>
  <c r="EK9" i="21"/>
  <c r="EJ10" i="21"/>
  <c r="EK10" i="21"/>
  <c r="EL10" i="21"/>
  <c r="EJ11" i="21"/>
  <c r="EK11" i="21"/>
  <c r="EL11" i="21"/>
  <c r="EJ12" i="21"/>
  <c r="EK12" i="21"/>
  <c r="EL12" i="21"/>
  <c r="EJ13" i="21"/>
  <c r="EK13" i="21"/>
  <c r="EL13" i="21"/>
  <c r="EJ14" i="21"/>
  <c r="EK14" i="21"/>
  <c r="EL14" i="21"/>
  <c r="EJ15" i="21"/>
  <c r="EK15" i="21"/>
  <c r="EL15" i="21"/>
  <c r="EJ16" i="21"/>
  <c r="EK16" i="21"/>
  <c r="EL16" i="21"/>
  <c r="EJ17" i="21"/>
  <c r="EK17" i="21"/>
  <c r="EL17" i="21"/>
  <c r="EJ18" i="21"/>
  <c r="EK18" i="21"/>
  <c r="EL18" i="21"/>
  <c r="EJ19" i="21"/>
  <c r="EK19" i="21"/>
  <c r="EL19" i="21"/>
  <c r="EJ20" i="21"/>
  <c r="EK20" i="21"/>
  <c r="EL20" i="21"/>
  <c r="EJ21" i="21"/>
  <c r="EK21" i="21"/>
  <c r="EL21" i="21"/>
  <c r="EJ22" i="21"/>
  <c r="EK22" i="21"/>
  <c r="EL22" i="21"/>
  <c r="EJ23" i="21"/>
  <c r="EK23" i="21"/>
  <c r="EL23" i="21"/>
  <c r="EJ24" i="21"/>
  <c r="EK24" i="21"/>
  <c r="EL24" i="21"/>
  <c r="EJ25" i="21"/>
  <c r="EK25" i="21"/>
  <c r="EL25" i="21"/>
  <c r="EJ26" i="21"/>
  <c r="EK26" i="21"/>
  <c r="EL26" i="21"/>
  <c r="EJ27" i="21"/>
  <c r="EK27" i="21"/>
  <c r="EL27" i="21"/>
  <c r="EJ28" i="21"/>
  <c r="EK28" i="21"/>
  <c r="EL28" i="21"/>
  <c r="EJ29" i="21"/>
  <c r="EK29" i="21"/>
  <c r="EL29" i="21"/>
  <c r="EJ30" i="21"/>
  <c r="EK30" i="21"/>
  <c r="EL30" i="21"/>
  <c r="EJ31" i="21"/>
  <c r="EK31" i="21"/>
  <c r="EL31" i="21"/>
  <c r="EJ32" i="21"/>
  <c r="EK32" i="21"/>
  <c r="EL32" i="21"/>
  <c r="EJ33" i="21"/>
  <c r="EK33" i="21"/>
  <c r="EL33" i="21"/>
  <c r="EJ34" i="21"/>
  <c r="EK34" i="21"/>
  <c r="EL34" i="21"/>
  <c r="EJ35" i="21"/>
  <c r="EK35" i="21"/>
  <c r="EL35" i="21"/>
  <c r="EJ36" i="21"/>
  <c r="EK36" i="21"/>
  <c r="EL36" i="21"/>
  <c r="EJ37" i="21"/>
  <c r="EK37" i="21"/>
  <c r="EL37" i="21"/>
  <c r="EJ38" i="21"/>
  <c r="EK38" i="21"/>
  <c r="EL38" i="21"/>
  <c r="EJ39" i="21"/>
  <c r="EK39" i="21"/>
  <c r="EL39" i="21"/>
  <c r="EJ40" i="21"/>
  <c r="EK40" i="21"/>
  <c r="EL40" i="21"/>
  <c r="EJ41" i="21"/>
  <c r="EK41" i="21"/>
  <c r="EL41" i="21"/>
  <c r="EJ42" i="21"/>
  <c r="EK42" i="21"/>
  <c r="EL42" i="21"/>
  <c r="EJ43" i="21"/>
  <c r="EK43" i="21"/>
  <c r="EL43" i="21"/>
  <c r="EJ44" i="21"/>
  <c r="EK44" i="21"/>
  <c r="EL44" i="21"/>
  <c r="EJ45" i="21"/>
  <c r="EK45" i="21"/>
  <c r="EL45" i="21"/>
  <c r="EJ46" i="21"/>
  <c r="EK46" i="21"/>
  <c r="EL46" i="21"/>
  <c r="EL4" i="21"/>
  <c r="EK4" i="21"/>
  <c r="EJ4" i="21"/>
  <c r="DQ10" i="21"/>
  <c r="EH10" i="21" s="1"/>
  <c r="DQ11" i="21"/>
  <c r="EH11" i="21" s="1"/>
  <c r="DQ12" i="21"/>
  <c r="EH12" i="21" s="1"/>
  <c r="DQ13" i="21"/>
  <c r="EH13" i="21" s="1"/>
  <c r="DQ14" i="21"/>
  <c r="EH14" i="21" s="1"/>
  <c r="DQ15" i="21"/>
  <c r="EH15" i="21" s="1"/>
  <c r="DQ16" i="21"/>
  <c r="EH16" i="21" s="1"/>
  <c r="DQ17" i="21"/>
  <c r="EH17" i="21" s="1"/>
  <c r="DQ18" i="21"/>
  <c r="EH18" i="21" s="1"/>
  <c r="DQ19" i="21"/>
  <c r="EH19" i="21" s="1"/>
  <c r="DQ20" i="21"/>
  <c r="EH20" i="21" s="1"/>
  <c r="DQ21" i="21"/>
  <c r="EH21" i="21" s="1"/>
  <c r="DQ22" i="21"/>
  <c r="EH22" i="21" s="1"/>
  <c r="DQ23" i="21"/>
  <c r="EH23" i="21" s="1"/>
  <c r="DQ24" i="21"/>
  <c r="EH24" i="21" s="1"/>
  <c r="DQ25" i="21"/>
  <c r="EH25" i="21" s="1"/>
  <c r="DQ26" i="21"/>
  <c r="EH26" i="21" s="1"/>
  <c r="DQ27" i="21"/>
  <c r="EH27" i="21" s="1"/>
  <c r="DQ28" i="21"/>
  <c r="EH28" i="21" s="1"/>
  <c r="DQ29" i="21"/>
  <c r="EH29" i="21" s="1"/>
  <c r="DQ30" i="21"/>
  <c r="EH30" i="21" s="1"/>
  <c r="DQ31" i="21"/>
  <c r="EH31" i="21" s="1"/>
  <c r="DQ32" i="21"/>
  <c r="EH32" i="21" s="1"/>
  <c r="DQ33" i="21"/>
  <c r="EH33" i="21" s="1"/>
  <c r="DQ34" i="21"/>
  <c r="EH34" i="21" s="1"/>
  <c r="DQ35" i="21"/>
  <c r="EH35" i="21" s="1"/>
  <c r="DQ36" i="21"/>
  <c r="EH36" i="21" s="1"/>
  <c r="DQ37" i="21"/>
  <c r="EH37" i="21" s="1"/>
  <c r="DQ38" i="21"/>
  <c r="EH38" i="21" s="1"/>
  <c r="DQ39" i="21"/>
  <c r="EH39" i="21" s="1"/>
  <c r="DQ40" i="21"/>
  <c r="EH40" i="21" s="1"/>
  <c r="DQ41" i="21"/>
  <c r="EH41" i="21" s="1"/>
  <c r="DQ42" i="21"/>
  <c r="EH42" i="21" s="1"/>
  <c r="DQ43" i="21"/>
  <c r="EH43" i="21" s="1"/>
  <c r="DQ44" i="21"/>
  <c r="EH44" i="21" s="1"/>
  <c r="DQ45" i="21"/>
  <c r="EH45" i="21" s="1"/>
  <c r="DQ46" i="21"/>
  <c r="EH46" i="21" s="1"/>
  <c r="DQ5" i="21"/>
  <c r="EH5" i="21" s="1"/>
  <c r="DQ6" i="21"/>
  <c r="EH6" i="21" s="1"/>
  <c r="DQ7" i="21"/>
  <c r="EH7" i="21" s="1"/>
  <c r="DQ8" i="21"/>
  <c r="EH8" i="21" s="1"/>
  <c r="DQ9" i="21"/>
  <c r="EH9" i="21" s="1"/>
  <c r="DQ4" i="21"/>
  <c r="EH4" i="21" s="1"/>
  <c r="CW5" i="21"/>
  <c r="CX5" i="21"/>
  <c r="CY5" i="21"/>
  <c r="CW6" i="21"/>
  <c r="CX6" i="21"/>
  <c r="CW7" i="21"/>
  <c r="CX7" i="21"/>
  <c r="CY7" i="21"/>
  <c r="CW8" i="21"/>
  <c r="CX8" i="21"/>
  <c r="CY8" i="21"/>
  <c r="CW9" i="21"/>
  <c r="CX9" i="21"/>
  <c r="CY9" i="21"/>
  <c r="CW10" i="21"/>
  <c r="CX10" i="21"/>
  <c r="CY10" i="21"/>
  <c r="CW11" i="21"/>
  <c r="CX11" i="21"/>
  <c r="CY11" i="21"/>
  <c r="CW12" i="21"/>
  <c r="CX12" i="21"/>
  <c r="CY12" i="21"/>
  <c r="CW13" i="21"/>
  <c r="CX13" i="21"/>
  <c r="CY13" i="21"/>
  <c r="CW14" i="21"/>
  <c r="CX14" i="21"/>
  <c r="CY14" i="21"/>
  <c r="CW15" i="21"/>
  <c r="CX15" i="21"/>
  <c r="CY15" i="21"/>
  <c r="CW16" i="21"/>
  <c r="CX16" i="21"/>
  <c r="CY16" i="21"/>
  <c r="CW17" i="21"/>
  <c r="CX17" i="21"/>
  <c r="CY17" i="21"/>
  <c r="CW18" i="21"/>
  <c r="CX18" i="21"/>
  <c r="CY18" i="21"/>
  <c r="CW19" i="21"/>
  <c r="CX19" i="21"/>
  <c r="CY19" i="21"/>
  <c r="CW20" i="21"/>
  <c r="CX20" i="21"/>
  <c r="CY20" i="21"/>
  <c r="CW21" i="21"/>
  <c r="CX21" i="21"/>
  <c r="CY21" i="21"/>
  <c r="CW22" i="21"/>
  <c r="CX22" i="21"/>
  <c r="CY22" i="21"/>
  <c r="CW23" i="21"/>
  <c r="CX23" i="21"/>
  <c r="CY23" i="21"/>
  <c r="CW24" i="21"/>
  <c r="CX24" i="21"/>
  <c r="CY24" i="21"/>
  <c r="CW25" i="21"/>
  <c r="CX25" i="21"/>
  <c r="CY25" i="21"/>
  <c r="CW26" i="21"/>
  <c r="CX26" i="21"/>
  <c r="CY26" i="21"/>
  <c r="CW27" i="21"/>
  <c r="CX27" i="21"/>
  <c r="CY27" i="21"/>
  <c r="CW28" i="21"/>
  <c r="CX28" i="21"/>
  <c r="CY28" i="21"/>
  <c r="CW29" i="21"/>
  <c r="CX29" i="21"/>
  <c r="CY29" i="21"/>
  <c r="CW30" i="21"/>
  <c r="CX30" i="21"/>
  <c r="CY30" i="21"/>
  <c r="CW31" i="21"/>
  <c r="CX31" i="21"/>
  <c r="CY31" i="21"/>
  <c r="CW32" i="21"/>
  <c r="CX32" i="21"/>
  <c r="CY32" i="21"/>
  <c r="CW33" i="21"/>
  <c r="CX33" i="21"/>
  <c r="CY33" i="21"/>
  <c r="CW34" i="21"/>
  <c r="CX34" i="21"/>
  <c r="CY34" i="21"/>
  <c r="CW35" i="21"/>
  <c r="CX35" i="21"/>
  <c r="CY35" i="21"/>
  <c r="CW36" i="21"/>
  <c r="CX36" i="21"/>
  <c r="CY36" i="21"/>
  <c r="CW37" i="21"/>
  <c r="CX37" i="21"/>
  <c r="CY37" i="21"/>
  <c r="CW38" i="21"/>
  <c r="CX38" i="21"/>
  <c r="CY38" i="21"/>
  <c r="CW39" i="21"/>
  <c r="CX39" i="21"/>
  <c r="CY39" i="21"/>
  <c r="CW40" i="21"/>
  <c r="CX40" i="21"/>
  <c r="CY40" i="21"/>
  <c r="CW41" i="21"/>
  <c r="CX41" i="21"/>
  <c r="CY41" i="21"/>
  <c r="CW42" i="21"/>
  <c r="CX42" i="21"/>
  <c r="CY42" i="21"/>
  <c r="CW43" i="21"/>
  <c r="CX43" i="21"/>
  <c r="CY43" i="21"/>
  <c r="CW44" i="21"/>
  <c r="CX44" i="21"/>
  <c r="CY44" i="21"/>
  <c r="CW45" i="21"/>
  <c r="CX45" i="21"/>
  <c r="CY45" i="21"/>
  <c r="CW46" i="21"/>
  <c r="CX46" i="21"/>
  <c r="CY46" i="21"/>
  <c r="CV5" i="21"/>
  <c r="CV6" i="21"/>
  <c r="CV7" i="21"/>
  <c r="CV8" i="21"/>
  <c r="CV9" i="21"/>
  <c r="CV10" i="21"/>
  <c r="CV11" i="21"/>
  <c r="CV12" i="21"/>
  <c r="CV13" i="21"/>
  <c r="CV14" i="21"/>
  <c r="CV15" i="21"/>
  <c r="CV16" i="21"/>
  <c r="CV17" i="21"/>
  <c r="CV18" i="21"/>
  <c r="CV19" i="21"/>
  <c r="CV20" i="21"/>
  <c r="CV21" i="21"/>
  <c r="CV22" i="21"/>
  <c r="CV23" i="21"/>
  <c r="CV24" i="21"/>
  <c r="CV25" i="21"/>
  <c r="CV26" i="21"/>
  <c r="CV27" i="21"/>
  <c r="CV28" i="21"/>
  <c r="CV29" i="21"/>
  <c r="CV30" i="21"/>
  <c r="CV31" i="21"/>
  <c r="CV32" i="21"/>
  <c r="CV33" i="21"/>
  <c r="CV34" i="21"/>
  <c r="CV35" i="21"/>
  <c r="CV36" i="21"/>
  <c r="CV37" i="21"/>
  <c r="CV38" i="21"/>
  <c r="CV39" i="21"/>
  <c r="CV40" i="21"/>
  <c r="CV41" i="21"/>
  <c r="CV42" i="21"/>
  <c r="CV43" i="21"/>
  <c r="CV44" i="21"/>
  <c r="CV45" i="21"/>
  <c r="CV46" i="21"/>
  <c r="CV4" i="21"/>
  <c r="CD11" i="21"/>
  <c r="CU11" i="21" s="1"/>
  <c r="CD12" i="21"/>
  <c r="CU12" i="21" s="1"/>
  <c r="CD13" i="21"/>
  <c r="CU13" i="21" s="1"/>
  <c r="CD14" i="21"/>
  <c r="CU14" i="21" s="1"/>
  <c r="CD15" i="21"/>
  <c r="CU15" i="21" s="1"/>
  <c r="CD16" i="21"/>
  <c r="CU16" i="21" s="1"/>
  <c r="CD17" i="21"/>
  <c r="CU17" i="21" s="1"/>
  <c r="CD18" i="21"/>
  <c r="CU18" i="21" s="1"/>
  <c r="CD19" i="21"/>
  <c r="CU19" i="21" s="1"/>
  <c r="CD20" i="21"/>
  <c r="CU20" i="21" s="1"/>
  <c r="CD21" i="21"/>
  <c r="CU21" i="21" s="1"/>
  <c r="CD22" i="21"/>
  <c r="CU22" i="21" s="1"/>
  <c r="CD23" i="21"/>
  <c r="CU23" i="21" s="1"/>
  <c r="CD24" i="21"/>
  <c r="CU24" i="21" s="1"/>
  <c r="CD25" i="21"/>
  <c r="CU25" i="21" s="1"/>
  <c r="CD26" i="21"/>
  <c r="CU26" i="21" s="1"/>
  <c r="CD27" i="21"/>
  <c r="CU27" i="21" s="1"/>
  <c r="CD28" i="21"/>
  <c r="CU28" i="21" s="1"/>
  <c r="CD29" i="21"/>
  <c r="CU29" i="21" s="1"/>
  <c r="CD30" i="21"/>
  <c r="CU30" i="21" s="1"/>
  <c r="CD31" i="21"/>
  <c r="CU31" i="21" s="1"/>
  <c r="CD32" i="21"/>
  <c r="CU32" i="21" s="1"/>
  <c r="CD33" i="21"/>
  <c r="CU33" i="21" s="1"/>
  <c r="CD34" i="21"/>
  <c r="CU34" i="21" s="1"/>
  <c r="CD35" i="21"/>
  <c r="CU35" i="21" s="1"/>
  <c r="CD36" i="21"/>
  <c r="CU36" i="21" s="1"/>
  <c r="CD37" i="21"/>
  <c r="CU37" i="21" s="1"/>
  <c r="CD38" i="21"/>
  <c r="CU38" i="21" s="1"/>
  <c r="CD39" i="21"/>
  <c r="CU39" i="21" s="1"/>
  <c r="CD40" i="21"/>
  <c r="CU40" i="21" s="1"/>
  <c r="CD41" i="21"/>
  <c r="CU41" i="21" s="1"/>
  <c r="CD42" i="21"/>
  <c r="CU42" i="21" s="1"/>
  <c r="CD43" i="21"/>
  <c r="CU43" i="21" s="1"/>
  <c r="CD44" i="21"/>
  <c r="CU44" i="21" s="1"/>
  <c r="CD45" i="21"/>
  <c r="CU45" i="21" s="1"/>
  <c r="CD46" i="21"/>
  <c r="CU46" i="21" s="1"/>
  <c r="CD5" i="21"/>
  <c r="CU5" i="21" s="1"/>
  <c r="CD6" i="21"/>
  <c r="CU6" i="21" s="1"/>
  <c r="CD7" i="21"/>
  <c r="CU7" i="21" s="1"/>
  <c r="CD8" i="21"/>
  <c r="CU8" i="21" s="1"/>
  <c r="CD9" i="21"/>
  <c r="CU9" i="21" s="1"/>
  <c r="CD10" i="21"/>
  <c r="CU10" i="21" s="1"/>
  <c r="CD4" i="21"/>
  <c r="CU4" i="21" s="1"/>
  <c r="CW4" i="21"/>
  <c r="BI11" i="21"/>
  <c r="BI12" i="21"/>
  <c r="BI13" i="21"/>
  <c r="BI14" i="21"/>
  <c r="BI15" i="21"/>
  <c r="BI16" i="21"/>
  <c r="BI17" i="21"/>
  <c r="BI18" i="21"/>
  <c r="BI19" i="21"/>
  <c r="BI20" i="21"/>
  <c r="BI21" i="21"/>
  <c r="BI22" i="21"/>
  <c r="BI23" i="21"/>
  <c r="BI24" i="21"/>
  <c r="BI25" i="21"/>
  <c r="BI26" i="21"/>
  <c r="BI27" i="21"/>
  <c r="BI28" i="21"/>
  <c r="BI29" i="21"/>
  <c r="BI30" i="21"/>
  <c r="BI31" i="21"/>
  <c r="BI32" i="21"/>
  <c r="BI33" i="21"/>
  <c r="BI34" i="21"/>
  <c r="BI35" i="21"/>
  <c r="BI36" i="21"/>
  <c r="BI37" i="21"/>
  <c r="BI38" i="21"/>
  <c r="BI39" i="21"/>
  <c r="BI40" i="21"/>
  <c r="BI41" i="21"/>
  <c r="BI42" i="21"/>
  <c r="BI43" i="21"/>
  <c r="BI44" i="21"/>
  <c r="BI45" i="21"/>
  <c r="BI46" i="21"/>
  <c r="BI5" i="21"/>
  <c r="BI6" i="21"/>
  <c r="BI7" i="21"/>
  <c r="BI8" i="21"/>
  <c r="BI10" i="21"/>
  <c r="BL42" i="21"/>
  <c r="BK41" i="21"/>
  <c r="BL24" i="21"/>
  <c r="BL25" i="21"/>
  <c r="BL26" i="21"/>
  <c r="BL27" i="21"/>
  <c r="BL28" i="21"/>
  <c r="BL29" i="21"/>
  <c r="BL30" i="21"/>
  <c r="BL31" i="21"/>
  <c r="BL32" i="21"/>
  <c r="BL33" i="21"/>
  <c r="BL34" i="21"/>
  <c r="BL35" i="21"/>
  <c r="BL36" i="21"/>
  <c r="BL37" i="21"/>
  <c r="BL38" i="21"/>
  <c r="BL39" i="21"/>
  <c r="BL40" i="21"/>
  <c r="BL41" i="21"/>
  <c r="BL43" i="21"/>
  <c r="BL44" i="21"/>
  <c r="BL45" i="21"/>
  <c r="BL46" i="21"/>
  <c r="BL5" i="21"/>
  <c r="BL6" i="21"/>
  <c r="BL7" i="21"/>
  <c r="BL8" i="21"/>
  <c r="BL10" i="21"/>
  <c r="BL11" i="21"/>
  <c r="BL12" i="21"/>
  <c r="BL13" i="21"/>
  <c r="BL14" i="21"/>
  <c r="BL15" i="21"/>
  <c r="BL16" i="21"/>
  <c r="BL17" i="21"/>
  <c r="BL18" i="21"/>
  <c r="BL19" i="21"/>
  <c r="BL20" i="21"/>
  <c r="BL21" i="21"/>
  <c r="BL22" i="21"/>
  <c r="BL23" i="21"/>
  <c r="BL4" i="21"/>
  <c r="BK6" i="21"/>
  <c r="BK7" i="21"/>
  <c r="BK8" i="21"/>
  <c r="BK10" i="21"/>
  <c r="BK11" i="21"/>
  <c r="BK12" i="21"/>
  <c r="BK13" i="21"/>
  <c r="BK14" i="21"/>
  <c r="BK15" i="21"/>
  <c r="BK16" i="21"/>
  <c r="BK17" i="21"/>
  <c r="BK18" i="21"/>
  <c r="BK19" i="21"/>
  <c r="BK20" i="21"/>
  <c r="BK21" i="21"/>
  <c r="BK22" i="21"/>
  <c r="BK23" i="21"/>
  <c r="BK24" i="21"/>
  <c r="BK25" i="21"/>
  <c r="BK26" i="21"/>
  <c r="BK27" i="21"/>
  <c r="BK28" i="21"/>
  <c r="BK29" i="21"/>
  <c r="BK30" i="21"/>
  <c r="BK31" i="21"/>
  <c r="BK32" i="21"/>
  <c r="BK33" i="21"/>
  <c r="BK34" i="21"/>
  <c r="BK35" i="21"/>
  <c r="BK36" i="21"/>
  <c r="BK37" i="21"/>
  <c r="BK38" i="21"/>
  <c r="BK39" i="21"/>
  <c r="BK40" i="21"/>
  <c r="BK42" i="21"/>
  <c r="BK43" i="21"/>
  <c r="BK44" i="21"/>
  <c r="BK45" i="21"/>
  <c r="BK46" i="21"/>
  <c r="BK4" i="21"/>
  <c r="BJ12" i="21"/>
  <c r="BJ13" i="21"/>
  <c r="BJ14" i="21"/>
  <c r="BJ15" i="21"/>
  <c r="BJ16" i="21"/>
  <c r="BJ17" i="21"/>
  <c r="BJ18" i="21"/>
  <c r="BJ19" i="21"/>
  <c r="BJ20" i="21"/>
  <c r="BJ21" i="21"/>
  <c r="BJ22" i="21"/>
  <c r="BJ23" i="21"/>
  <c r="BJ24" i="21"/>
  <c r="BJ25" i="21"/>
  <c r="BJ26" i="21"/>
  <c r="BJ27" i="21"/>
  <c r="BJ28" i="21"/>
  <c r="BJ29" i="21"/>
  <c r="BJ30" i="21"/>
  <c r="BJ31" i="21"/>
  <c r="BJ32" i="21"/>
  <c r="BJ33" i="21"/>
  <c r="BJ34" i="21"/>
  <c r="BJ35" i="21"/>
  <c r="BJ36" i="21"/>
  <c r="BJ37" i="21"/>
  <c r="BJ38" i="21"/>
  <c r="BJ39" i="21"/>
  <c r="BJ40" i="21"/>
  <c r="BJ41" i="21"/>
  <c r="BJ42" i="21"/>
  <c r="BJ43" i="21"/>
  <c r="BJ44" i="21"/>
  <c r="BJ45" i="21"/>
  <c r="BJ46" i="21"/>
  <c r="BJ10" i="21"/>
  <c r="BJ11" i="21"/>
  <c r="BJ5" i="21"/>
  <c r="BJ7" i="21"/>
  <c r="BJ8" i="21"/>
  <c r="BJ4" i="21"/>
  <c r="AP4" i="21"/>
  <c r="AQ4" i="21" s="1"/>
  <c r="BH4" i="21" s="1"/>
  <c r="BT4" i="21"/>
  <c r="D64" i="32"/>
  <c r="C64" i="32"/>
  <c r="FT5" i="21"/>
  <c r="FZ5" i="21"/>
  <c r="GA5" i="21"/>
  <c r="GB5" i="21"/>
  <c r="GC5" i="21"/>
  <c r="GD5" i="21"/>
  <c r="GE5" i="21"/>
  <c r="GF5" i="21"/>
  <c r="GG5" i="21"/>
  <c r="FT6" i="21"/>
  <c r="FZ6" i="21"/>
  <c r="GA6" i="21"/>
  <c r="GB6" i="21"/>
  <c r="GC6" i="21"/>
  <c r="GD6" i="21"/>
  <c r="GE6" i="21"/>
  <c r="GF6" i="21"/>
  <c r="GG6" i="21"/>
  <c r="FT7" i="21"/>
  <c r="FZ7" i="21"/>
  <c r="GA7" i="21"/>
  <c r="GB7" i="21"/>
  <c r="GC7" i="21"/>
  <c r="GD7" i="21"/>
  <c r="GE7" i="21"/>
  <c r="GF7" i="21"/>
  <c r="GG7" i="21"/>
  <c r="FT8" i="21"/>
  <c r="FZ8" i="21"/>
  <c r="GA8" i="21"/>
  <c r="GB8" i="21"/>
  <c r="GC8" i="21"/>
  <c r="GD8" i="21"/>
  <c r="GE8" i="21"/>
  <c r="GF8" i="21"/>
  <c r="GG8" i="21"/>
  <c r="FT9" i="21"/>
  <c r="FZ9" i="21"/>
  <c r="GA9" i="21"/>
  <c r="GB9" i="21"/>
  <c r="GC9" i="21"/>
  <c r="GD9" i="21"/>
  <c r="GE9" i="21"/>
  <c r="GF9" i="21"/>
  <c r="GG9" i="21"/>
  <c r="FT11" i="21"/>
  <c r="FZ11" i="21"/>
  <c r="GA11" i="21"/>
  <c r="GB11" i="21"/>
  <c r="GC11" i="21"/>
  <c r="GD11" i="21"/>
  <c r="GE11" i="21"/>
  <c r="GF11" i="21"/>
  <c r="GG11" i="21"/>
  <c r="FT12" i="21"/>
  <c r="FZ12" i="21"/>
  <c r="GA12" i="21"/>
  <c r="GB12" i="21"/>
  <c r="GC12" i="21"/>
  <c r="GD12" i="21"/>
  <c r="GE12" i="21"/>
  <c r="GF12" i="21"/>
  <c r="GG12" i="21"/>
  <c r="FT13" i="21"/>
  <c r="FZ13" i="21"/>
  <c r="GA13" i="21"/>
  <c r="GB13" i="21"/>
  <c r="GC13" i="21"/>
  <c r="GD13" i="21"/>
  <c r="GE13" i="21"/>
  <c r="GF13" i="21"/>
  <c r="GG13" i="21"/>
  <c r="FT14" i="21"/>
  <c r="FZ14" i="21"/>
  <c r="GA14" i="21"/>
  <c r="GB14" i="21"/>
  <c r="GC14" i="21"/>
  <c r="GD14" i="21"/>
  <c r="GE14" i="21"/>
  <c r="GF14" i="21"/>
  <c r="GG14" i="21"/>
  <c r="FT15" i="21"/>
  <c r="FZ15" i="21"/>
  <c r="GA15" i="21"/>
  <c r="GB15" i="21"/>
  <c r="GC15" i="21"/>
  <c r="GD15" i="21"/>
  <c r="GE15" i="21"/>
  <c r="GF15" i="21"/>
  <c r="GG15" i="21"/>
  <c r="FT16" i="21"/>
  <c r="FZ16" i="21"/>
  <c r="GA16" i="21"/>
  <c r="GB16" i="21"/>
  <c r="GC16" i="21"/>
  <c r="GD16" i="21"/>
  <c r="GE16" i="21"/>
  <c r="GF16" i="21"/>
  <c r="GG16" i="21"/>
  <c r="FT18" i="21"/>
  <c r="FZ18" i="21"/>
  <c r="GA18" i="21"/>
  <c r="GB18" i="21"/>
  <c r="GC18" i="21"/>
  <c r="GD18" i="21"/>
  <c r="GE18" i="21"/>
  <c r="GF18" i="21"/>
  <c r="GG18" i="21"/>
  <c r="FT21" i="21"/>
  <c r="FZ21" i="21"/>
  <c r="GA21" i="21"/>
  <c r="GB21" i="21"/>
  <c r="GC21" i="21"/>
  <c r="GD21" i="21"/>
  <c r="GE21" i="21"/>
  <c r="GF21" i="21"/>
  <c r="GG21" i="21"/>
  <c r="FT22" i="21"/>
  <c r="FZ22" i="21"/>
  <c r="GA22" i="21"/>
  <c r="GB22" i="21"/>
  <c r="GC22" i="21"/>
  <c r="GD22" i="21"/>
  <c r="GE22" i="21"/>
  <c r="GF22" i="21"/>
  <c r="GG22" i="21"/>
  <c r="FT24" i="21"/>
  <c r="FZ24" i="21"/>
  <c r="GA24" i="21"/>
  <c r="GB24" i="21"/>
  <c r="GC24" i="21"/>
  <c r="GD24" i="21"/>
  <c r="GE24" i="21"/>
  <c r="GF24" i="21"/>
  <c r="GG24" i="21"/>
  <c r="FT25" i="21"/>
  <c r="FZ25" i="21"/>
  <c r="GA25" i="21"/>
  <c r="GB25" i="21"/>
  <c r="GC25" i="21"/>
  <c r="GD25" i="21"/>
  <c r="GE25" i="21"/>
  <c r="GF25" i="21"/>
  <c r="GG25" i="21"/>
  <c r="FT27" i="21"/>
  <c r="FZ27" i="21"/>
  <c r="GA27" i="21"/>
  <c r="GB27" i="21"/>
  <c r="GC27" i="21"/>
  <c r="GD27" i="21"/>
  <c r="GE27" i="21"/>
  <c r="GF27" i="21"/>
  <c r="GG27" i="21"/>
  <c r="FT28" i="21"/>
  <c r="FZ28" i="21"/>
  <c r="GA28" i="21"/>
  <c r="GB28" i="21"/>
  <c r="GC28" i="21"/>
  <c r="GD28" i="21"/>
  <c r="GE28" i="21"/>
  <c r="GF28" i="21"/>
  <c r="GG28" i="21"/>
  <c r="FT29" i="21"/>
  <c r="FZ29" i="21"/>
  <c r="GA29" i="21"/>
  <c r="GB29" i="21"/>
  <c r="GC29" i="21"/>
  <c r="GD29" i="21"/>
  <c r="GE29" i="21"/>
  <c r="GF29" i="21"/>
  <c r="GG29" i="21"/>
  <c r="FT31" i="21"/>
  <c r="FZ31" i="21"/>
  <c r="GA31" i="21"/>
  <c r="GB31" i="21"/>
  <c r="GC31" i="21"/>
  <c r="GD31" i="21"/>
  <c r="GE31" i="21"/>
  <c r="GF31" i="21"/>
  <c r="GG31" i="21"/>
  <c r="FT32" i="21"/>
  <c r="FZ32" i="21"/>
  <c r="GA32" i="21"/>
  <c r="GB32" i="21"/>
  <c r="GC32" i="21"/>
  <c r="GD32" i="21"/>
  <c r="GE32" i="21"/>
  <c r="GF32" i="21"/>
  <c r="GG32" i="21"/>
  <c r="FT33" i="21"/>
  <c r="FZ33" i="21"/>
  <c r="GA33" i="21"/>
  <c r="GB33" i="21"/>
  <c r="GC33" i="21"/>
  <c r="GD33" i="21"/>
  <c r="GE33" i="21"/>
  <c r="GF33" i="21"/>
  <c r="GG33" i="21"/>
  <c r="FT34" i="21"/>
  <c r="FZ34" i="21"/>
  <c r="GA34" i="21"/>
  <c r="GB34" i="21"/>
  <c r="GC34" i="21"/>
  <c r="GD34" i="21"/>
  <c r="GE34" i="21"/>
  <c r="GF34" i="21"/>
  <c r="GG34" i="21"/>
  <c r="FT35" i="21"/>
  <c r="FZ35" i="21"/>
  <c r="GA35" i="21"/>
  <c r="GB35" i="21"/>
  <c r="GC35" i="21"/>
  <c r="GD35" i="21"/>
  <c r="GE35" i="21"/>
  <c r="GF35" i="21"/>
  <c r="GG35" i="21"/>
  <c r="FT36" i="21"/>
  <c r="FZ36" i="21"/>
  <c r="GA36" i="21"/>
  <c r="GB36" i="21"/>
  <c r="GC36" i="21"/>
  <c r="GD36" i="21"/>
  <c r="GE36" i="21"/>
  <c r="GF36" i="21"/>
  <c r="GG36" i="21"/>
  <c r="FT37" i="21"/>
  <c r="FZ37" i="21"/>
  <c r="GA37" i="21"/>
  <c r="GB37" i="21"/>
  <c r="GC37" i="21"/>
  <c r="GD37" i="21"/>
  <c r="GE37" i="21"/>
  <c r="GF37" i="21"/>
  <c r="GG37" i="21"/>
  <c r="FT39" i="21"/>
  <c r="FZ39" i="21"/>
  <c r="GA39" i="21"/>
  <c r="GB39" i="21"/>
  <c r="GC39" i="21"/>
  <c r="GD39" i="21"/>
  <c r="GE39" i="21"/>
  <c r="GF39" i="21"/>
  <c r="GG39" i="21"/>
  <c r="FT40" i="21"/>
  <c r="FZ40" i="21"/>
  <c r="GA40" i="21"/>
  <c r="GB40" i="21"/>
  <c r="GC40" i="21"/>
  <c r="GD40" i="21"/>
  <c r="GE40" i="21"/>
  <c r="GF40" i="21"/>
  <c r="GG40" i="21"/>
  <c r="FT41" i="21"/>
  <c r="FZ41" i="21"/>
  <c r="GA41" i="21"/>
  <c r="GB41" i="21"/>
  <c r="GC41" i="21"/>
  <c r="GD41" i="21"/>
  <c r="GE41" i="21"/>
  <c r="GF41" i="21"/>
  <c r="GG41" i="21"/>
  <c r="FT42" i="21"/>
  <c r="FZ42" i="21"/>
  <c r="GA42" i="21"/>
  <c r="GB42" i="21"/>
  <c r="GC42" i="21"/>
  <c r="GD42" i="21"/>
  <c r="GE42" i="21"/>
  <c r="GF42" i="21"/>
  <c r="GG42" i="21"/>
  <c r="FT43" i="21"/>
  <c r="FZ43" i="21"/>
  <c r="GA43" i="21"/>
  <c r="GB43" i="21"/>
  <c r="GC43" i="21"/>
  <c r="GD43" i="21"/>
  <c r="GE43" i="21"/>
  <c r="GF43" i="21"/>
  <c r="GG43" i="21"/>
  <c r="FT44" i="21"/>
  <c r="FZ44" i="21"/>
  <c r="GA44" i="21"/>
  <c r="GB44" i="21"/>
  <c r="GC44" i="21"/>
  <c r="GD44" i="21"/>
  <c r="GE44" i="21"/>
  <c r="GF44" i="21"/>
  <c r="GG44" i="21"/>
  <c r="FT45" i="21"/>
  <c r="FZ45" i="21"/>
  <c r="GA45" i="21"/>
  <c r="GB45" i="21"/>
  <c r="GC45" i="21"/>
  <c r="GD45" i="21"/>
  <c r="GE45" i="21"/>
  <c r="GF45" i="21"/>
  <c r="GG45" i="21"/>
  <c r="FT46" i="21"/>
  <c r="FZ46" i="21"/>
  <c r="GA46" i="21"/>
  <c r="GB46" i="21"/>
  <c r="GC46" i="21"/>
  <c r="GD46" i="21"/>
  <c r="GE46" i="21"/>
  <c r="GF46" i="21"/>
  <c r="GG46" i="21"/>
  <c r="GG4" i="21"/>
  <c r="GF4" i="21"/>
  <c r="GE4" i="21"/>
  <c r="GD4" i="21"/>
  <c r="GC4" i="21"/>
  <c r="GB4" i="21"/>
  <c r="GA4" i="21"/>
  <c r="FZ4" i="21"/>
  <c r="FT4" i="21"/>
  <c r="EQ4" i="21"/>
  <c r="ER4" i="21"/>
  <c r="ES4" i="21"/>
  <c r="ET4" i="21"/>
  <c r="EQ5" i="21"/>
  <c r="EQ6" i="21"/>
  <c r="EQ7" i="21"/>
  <c r="EQ8" i="21"/>
  <c r="EQ9" i="21"/>
  <c r="EQ10" i="21"/>
  <c r="EQ11" i="21"/>
  <c r="EQ12" i="21"/>
  <c r="EQ13" i="21"/>
  <c r="EQ14" i="21"/>
  <c r="EQ15" i="21"/>
  <c r="EQ16" i="21"/>
  <c r="EQ17" i="21"/>
  <c r="EQ18" i="21"/>
  <c r="EQ19" i="21"/>
  <c r="EQ20" i="21"/>
  <c r="EQ21" i="21"/>
  <c r="EQ22" i="21"/>
  <c r="EQ23" i="21"/>
  <c r="EQ24" i="21"/>
  <c r="EQ25" i="21"/>
  <c r="EQ26" i="21"/>
  <c r="EQ27" i="21"/>
  <c r="EQ28" i="21"/>
  <c r="EQ29" i="21"/>
  <c r="EQ30" i="21"/>
  <c r="EQ31" i="21"/>
  <c r="EQ32" i="21"/>
  <c r="EQ33" i="21"/>
  <c r="EQ34" i="21"/>
  <c r="EQ35" i="21"/>
  <c r="EQ36" i="21"/>
  <c r="EQ37" i="21"/>
  <c r="EQ38" i="21"/>
  <c r="EQ39" i="21"/>
  <c r="EQ40" i="21"/>
  <c r="EQ41" i="21"/>
  <c r="EQ42" i="21"/>
  <c r="EQ43" i="21"/>
  <c r="EQ44" i="21"/>
  <c r="EQ45" i="21"/>
  <c r="EQ46" i="21"/>
  <c r="ES5" i="21"/>
  <c r="ET5" i="21"/>
  <c r="ES6" i="21"/>
  <c r="ET6" i="21"/>
  <c r="ES7" i="21"/>
  <c r="ET7" i="21"/>
  <c r="ES8" i="21"/>
  <c r="ET8" i="21"/>
  <c r="ES9" i="21"/>
  <c r="ET9" i="21"/>
  <c r="ES10" i="21"/>
  <c r="ET10" i="21"/>
  <c r="ES11" i="21"/>
  <c r="ET11" i="21"/>
  <c r="ES12" i="21"/>
  <c r="ET12" i="21"/>
  <c r="ES13" i="21"/>
  <c r="ET13" i="21"/>
  <c r="ES14" i="21"/>
  <c r="ET14" i="21"/>
  <c r="ES15" i="21"/>
  <c r="ET15" i="21"/>
  <c r="ES16" i="21"/>
  <c r="ET16" i="21"/>
  <c r="ES17" i="21"/>
  <c r="ET17" i="21"/>
  <c r="ES18" i="21"/>
  <c r="ET18" i="21"/>
  <c r="ES19" i="21"/>
  <c r="ET19" i="21"/>
  <c r="ES20" i="21"/>
  <c r="ET20" i="21"/>
  <c r="ES21" i="21"/>
  <c r="ET21" i="21"/>
  <c r="ES22" i="21"/>
  <c r="ET22" i="21"/>
  <c r="ES23" i="21"/>
  <c r="ET23" i="21"/>
  <c r="ES24" i="21"/>
  <c r="ET24" i="21"/>
  <c r="ES25" i="21"/>
  <c r="ET25" i="21"/>
  <c r="ES26" i="21"/>
  <c r="ET26" i="21"/>
  <c r="ES27" i="21"/>
  <c r="ET27" i="21"/>
  <c r="ES28" i="21"/>
  <c r="ET28" i="21"/>
  <c r="ES29" i="21"/>
  <c r="ET29" i="21"/>
  <c r="ES30" i="21"/>
  <c r="ET30" i="21"/>
  <c r="ES31" i="21"/>
  <c r="ET31" i="21"/>
  <c r="ES32" i="21"/>
  <c r="ET32" i="21"/>
  <c r="ES33" i="21"/>
  <c r="ET33" i="21"/>
  <c r="ES34" i="21"/>
  <c r="ET34" i="21"/>
  <c r="ES35" i="21"/>
  <c r="ET35" i="21"/>
  <c r="ES36" i="21"/>
  <c r="ET36" i="21"/>
  <c r="ES37" i="21"/>
  <c r="ET37" i="21"/>
  <c r="ES38" i="21"/>
  <c r="ET38" i="21"/>
  <c r="ES39" i="21"/>
  <c r="ET39" i="21"/>
  <c r="ES40" i="21"/>
  <c r="ET40" i="21"/>
  <c r="ES41" i="21"/>
  <c r="ET41" i="21"/>
  <c r="ES42" i="21"/>
  <c r="ET42" i="21"/>
  <c r="ES43" i="21"/>
  <c r="ET43" i="21"/>
  <c r="ES44" i="21"/>
  <c r="ET44" i="21"/>
  <c r="ES45" i="21"/>
  <c r="ET45" i="21"/>
  <c r="ES46" i="21"/>
  <c r="ET46" i="21"/>
  <c r="ER6" i="21"/>
  <c r="ER7" i="21"/>
  <c r="ER8" i="21"/>
  <c r="ER9" i="21"/>
  <c r="ER10" i="21"/>
  <c r="ER11" i="21"/>
  <c r="ER12" i="21"/>
  <c r="ER13" i="21"/>
  <c r="ER14" i="21"/>
  <c r="ER15" i="21"/>
  <c r="ER16" i="21"/>
  <c r="ER17" i="21"/>
  <c r="ER18" i="21"/>
  <c r="ER19" i="21"/>
  <c r="ER20" i="21"/>
  <c r="ER21" i="21"/>
  <c r="ER22" i="21"/>
  <c r="ER23" i="21"/>
  <c r="ER24" i="21"/>
  <c r="ER25" i="21"/>
  <c r="ER26" i="21"/>
  <c r="ER27" i="21"/>
  <c r="ER28" i="21"/>
  <c r="ER29" i="21"/>
  <c r="ER30" i="21"/>
  <c r="ER31" i="21"/>
  <c r="ER32" i="21"/>
  <c r="ER33" i="21"/>
  <c r="ER34" i="21"/>
  <c r="ER35" i="21"/>
  <c r="ER36" i="21"/>
  <c r="ER37" i="21"/>
  <c r="ER38" i="21"/>
  <c r="ER39" i="21"/>
  <c r="ER40" i="21"/>
  <c r="ER41" i="21"/>
  <c r="ER42" i="21"/>
  <c r="ER43" i="21"/>
  <c r="ER44" i="21"/>
  <c r="ER45" i="21"/>
  <c r="ER46" i="21"/>
  <c r="EO5" i="21"/>
  <c r="EP5" i="21"/>
  <c r="EO6" i="21"/>
  <c r="EP6" i="21"/>
  <c r="EO7" i="21"/>
  <c r="EP7" i="21"/>
  <c r="EO8" i="21"/>
  <c r="EP8" i="21"/>
  <c r="EO9" i="21"/>
  <c r="EP9" i="21"/>
  <c r="EO10" i="21"/>
  <c r="EP10" i="21"/>
  <c r="EO11" i="21"/>
  <c r="EP11" i="21"/>
  <c r="EO12" i="21"/>
  <c r="EP12" i="21"/>
  <c r="EO13" i="21"/>
  <c r="EP13" i="21"/>
  <c r="EO14" i="21"/>
  <c r="EP14" i="21"/>
  <c r="EO15" i="21"/>
  <c r="EP15" i="21"/>
  <c r="EO16" i="21"/>
  <c r="EP16" i="21"/>
  <c r="EO17" i="21"/>
  <c r="EP17" i="21"/>
  <c r="EO18" i="21"/>
  <c r="EP18" i="21"/>
  <c r="EO19" i="21"/>
  <c r="EP19" i="21"/>
  <c r="EO20" i="21"/>
  <c r="EP20" i="21"/>
  <c r="EO21" i="21"/>
  <c r="EP21" i="21"/>
  <c r="EO22" i="21"/>
  <c r="EP22" i="21"/>
  <c r="EO23" i="21"/>
  <c r="EP23" i="21"/>
  <c r="EO24" i="21"/>
  <c r="EP24" i="21"/>
  <c r="EO25" i="21"/>
  <c r="EP25" i="21"/>
  <c r="EO26" i="21"/>
  <c r="EP26" i="21"/>
  <c r="EO27" i="21"/>
  <c r="EP27" i="21"/>
  <c r="EO28" i="21"/>
  <c r="EP28" i="21"/>
  <c r="EO29" i="21"/>
  <c r="EP29" i="21"/>
  <c r="EO30" i="21"/>
  <c r="EP30" i="21"/>
  <c r="EO31" i="21"/>
  <c r="EP31" i="21"/>
  <c r="EO32" i="21"/>
  <c r="EP32" i="21"/>
  <c r="EO33" i="21"/>
  <c r="EP33" i="21"/>
  <c r="EO34" i="21"/>
  <c r="EP34" i="21"/>
  <c r="EO35" i="21"/>
  <c r="EP35" i="21"/>
  <c r="EO36" i="21"/>
  <c r="EP36" i="21"/>
  <c r="EO37" i="21"/>
  <c r="EP37" i="21"/>
  <c r="EO38" i="21"/>
  <c r="EP38" i="21"/>
  <c r="EO39" i="21"/>
  <c r="EP39" i="21"/>
  <c r="EO40" i="21"/>
  <c r="EP40" i="21"/>
  <c r="EO41" i="21"/>
  <c r="EP41" i="21"/>
  <c r="EO42" i="21"/>
  <c r="EP42" i="21"/>
  <c r="EO43" i="21"/>
  <c r="EP43" i="21"/>
  <c r="EO44" i="21"/>
  <c r="EP44" i="21"/>
  <c r="EO45" i="21"/>
  <c r="EP45" i="21"/>
  <c r="EO46" i="21"/>
  <c r="EP46" i="21"/>
  <c r="EO4" i="21"/>
  <c r="EP4" i="21"/>
  <c r="EN4" i="21"/>
  <c r="EN42" i="21"/>
  <c r="EN43" i="21"/>
  <c r="EN44" i="21"/>
  <c r="EN45" i="21"/>
  <c r="EN46" i="21"/>
  <c r="EN34" i="21"/>
  <c r="EN35" i="21"/>
  <c r="EN36" i="21"/>
  <c r="EN37" i="21"/>
  <c r="EN38" i="21"/>
  <c r="EN39" i="21"/>
  <c r="EN40" i="21"/>
  <c r="EN41" i="21"/>
  <c r="EN25" i="21"/>
  <c r="EN26" i="21"/>
  <c r="EN27" i="21"/>
  <c r="EN28" i="21"/>
  <c r="EN29" i="21"/>
  <c r="EN30" i="21"/>
  <c r="EN31" i="21"/>
  <c r="EN32" i="21"/>
  <c r="EN33" i="21"/>
  <c r="EN13" i="21"/>
  <c r="EN14" i="21"/>
  <c r="EN15" i="21"/>
  <c r="EN16" i="21"/>
  <c r="EN17" i="21"/>
  <c r="EN18" i="21"/>
  <c r="EN19" i="21"/>
  <c r="EN20" i="21"/>
  <c r="EN21" i="21"/>
  <c r="EN22" i="21"/>
  <c r="EN23" i="21"/>
  <c r="EN24" i="21"/>
  <c r="EN5" i="21"/>
  <c r="EN6" i="21"/>
  <c r="EN7" i="21"/>
  <c r="EN8" i="21"/>
  <c r="EN9" i="21"/>
  <c r="EN10" i="21"/>
  <c r="EN11" i="21"/>
  <c r="EN12" i="21"/>
  <c r="EG38" i="21"/>
  <c r="EM38" i="21"/>
  <c r="EG39" i="21"/>
  <c r="EM39" i="21"/>
  <c r="EG40" i="21"/>
  <c r="EM40" i="21"/>
  <c r="EG41" i="21"/>
  <c r="EM41" i="21"/>
  <c r="EG42" i="21"/>
  <c r="EM42" i="21"/>
  <c r="EG43" i="21"/>
  <c r="EM43" i="21"/>
  <c r="EG44" i="21"/>
  <c r="EM44" i="21"/>
  <c r="EG45" i="21"/>
  <c r="EM45" i="21"/>
  <c r="EG46" i="21"/>
  <c r="EM46" i="21"/>
  <c r="EG26" i="21"/>
  <c r="EM26" i="21"/>
  <c r="EG27" i="21"/>
  <c r="EM27" i="21"/>
  <c r="EG28" i="21"/>
  <c r="EM28" i="21"/>
  <c r="EG29" i="21"/>
  <c r="EM29" i="21"/>
  <c r="EG30" i="21"/>
  <c r="EM30" i="21"/>
  <c r="EG31" i="21"/>
  <c r="EM31" i="21"/>
  <c r="EG32" i="21"/>
  <c r="EM32" i="21"/>
  <c r="EG33" i="21"/>
  <c r="EM33" i="21"/>
  <c r="EG34" i="21"/>
  <c r="EM34" i="21"/>
  <c r="EG35" i="21"/>
  <c r="EM35" i="21"/>
  <c r="EG36" i="21"/>
  <c r="EM36" i="21"/>
  <c r="EG37" i="21"/>
  <c r="EM37" i="21"/>
  <c r="EG13" i="21"/>
  <c r="EM13" i="21"/>
  <c r="EG14" i="21"/>
  <c r="EM14" i="21"/>
  <c r="EG15" i="21"/>
  <c r="EM15" i="21"/>
  <c r="EG16" i="21"/>
  <c r="EM16" i="21"/>
  <c r="EG17" i="21"/>
  <c r="EM17" i="21"/>
  <c r="EG18" i="21"/>
  <c r="EM18" i="21"/>
  <c r="EG19" i="21"/>
  <c r="EM19" i="21"/>
  <c r="EG20" i="21"/>
  <c r="EM20" i="21"/>
  <c r="EG21" i="21"/>
  <c r="EM21" i="21"/>
  <c r="EG22" i="21"/>
  <c r="EM22" i="21"/>
  <c r="EG23" i="21"/>
  <c r="EM23" i="21"/>
  <c r="EG24" i="21"/>
  <c r="EM24" i="21"/>
  <c r="EG25" i="21"/>
  <c r="EM25" i="21"/>
  <c r="EG6" i="21"/>
  <c r="EM6" i="21"/>
  <c r="EG7" i="21"/>
  <c r="EM7" i="21"/>
  <c r="EG8" i="21"/>
  <c r="EM8" i="21"/>
  <c r="EG9" i="21"/>
  <c r="EM9" i="21"/>
  <c r="EG10" i="21"/>
  <c r="EM10" i="21"/>
  <c r="EG11" i="21"/>
  <c r="EM11" i="21"/>
  <c r="EG12" i="21"/>
  <c r="EM12" i="21"/>
  <c r="EG5" i="21"/>
  <c r="EM5" i="21"/>
  <c r="EM4" i="21"/>
  <c r="EG4" i="21"/>
  <c r="DG41" i="21"/>
  <c r="DG42" i="21"/>
  <c r="DG43" i="21"/>
  <c r="DG44" i="21"/>
  <c r="DG45" i="21"/>
  <c r="DG46" i="21"/>
  <c r="DG35" i="21"/>
  <c r="DG36" i="21"/>
  <c r="DG37" i="21"/>
  <c r="DG38" i="21"/>
  <c r="DG39" i="21"/>
  <c r="DG40" i="21"/>
  <c r="DG29" i="21"/>
  <c r="DG30" i="21"/>
  <c r="DG31" i="21"/>
  <c r="DG32" i="21"/>
  <c r="DG33" i="21"/>
  <c r="DG34" i="21"/>
  <c r="DG23" i="21"/>
  <c r="DG24" i="21"/>
  <c r="DG25" i="21"/>
  <c r="DG26" i="21"/>
  <c r="DG27" i="21"/>
  <c r="DG28" i="21"/>
  <c r="DG19" i="21"/>
  <c r="DG20" i="21"/>
  <c r="DG21" i="21"/>
  <c r="DG22" i="21"/>
  <c r="DG9" i="21"/>
  <c r="DG10" i="21"/>
  <c r="DG11" i="21"/>
  <c r="DG12" i="21"/>
  <c r="DG13" i="21"/>
  <c r="DG14" i="21"/>
  <c r="DG15" i="21"/>
  <c r="DG16" i="21"/>
  <c r="DG17" i="21"/>
  <c r="DG18" i="21"/>
  <c r="DG5" i="21"/>
  <c r="DG6" i="21"/>
  <c r="DG7" i="21"/>
  <c r="DG8" i="21"/>
  <c r="DG4" i="21"/>
  <c r="DF36" i="21"/>
  <c r="DF37" i="21"/>
  <c r="DF38" i="21"/>
  <c r="DF39" i="21"/>
  <c r="DF40" i="21"/>
  <c r="DF41" i="21"/>
  <c r="DF42" i="21"/>
  <c r="DF43" i="21"/>
  <c r="DF44" i="21"/>
  <c r="DF45" i="21"/>
  <c r="DF46" i="21"/>
  <c r="DF23" i="21"/>
  <c r="DF24" i="21"/>
  <c r="DF25" i="21"/>
  <c r="DF26" i="21"/>
  <c r="DF27" i="21"/>
  <c r="DF28" i="21"/>
  <c r="DF29" i="21"/>
  <c r="DF30" i="21"/>
  <c r="DF31" i="21"/>
  <c r="DF32" i="21"/>
  <c r="DF33" i="21"/>
  <c r="DF34" i="21"/>
  <c r="DF35" i="21"/>
  <c r="DF12" i="21"/>
  <c r="DF13" i="21"/>
  <c r="DF14" i="21"/>
  <c r="DF15" i="21"/>
  <c r="DF16" i="21"/>
  <c r="DF17" i="21"/>
  <c r="DF18" i="21"/>
  <c r="DF19" i="21"/>
  <c r="DF20" i="21"/>
  <c r="DF21" i="21"/>
  <c r="DF22" i="21"/>
  <c r="DF5" i="21"/>
  <c r="DF6" i="21"/>
  <c r="DF7" i="21"/>
  <c r="DF8" i="21"/>
  <c r="DF9" i="21"/>
  <c r="DF10" i="21"/>
  <c r="DF11" i="21"/>
  <c r="DF4" i="21"/>
  <c r="DC4" i="21"/>
  <c r="DE45" i="21"/>
  <c r="DE46" i="21"/>
  <c r="DE35" i="21"/>
  <c r="DE36" i="21"/>
  <c r="DE37" i="21"/>
  <c r="DE38" i="21"/>
  <c r="DE39" i="21"/>
  <c r="DE40" i="21"/>
  <c r="DE41" i="21"/>
  <c r="DE42" i="21"/>
  <c r="DE43" i="21"/>
  <c r="DE44" i="21"/>
  <c r="DE26" i="21"/>
  <c r="DE27" i="21"/>
  <c r="DE28" i="21"/>
  <c r="DE29" i="21"/>
  <c r="DE30" i="21"/>
  <c r="DE31" i="21"/>
  <c r="DE32" i="21"/>
  <c r="DE33" i="21"/>
  <c r="DE34" i="21"/>
  <c r="DE16" i="21"/>
  <c r="DE17" i="21"/>
  <c r="DE18" i="21"/>
  <c r="DE19" i="21"/>
  <c r="DE20" i="21"/>
  <c r="DE21" i="21"/>
  <c r="DE22" i="21"/>
  <c r="DE23" i="21"/>
  <c r="DE24" i="21"/>
  <c r="DE25" i="21"/>
  <c r="DE5" i="21"/>
  <c r="DE6" i="21"/>
  <c r="DE7" i="21"/>
  <c r="DE8" i="21"/>
  <c r="DE9" i="21"/>
  <c r="DE10" i="21"/>
  <c r="DE11" i="21"/>
  <c r="DE12" i="21"/>
  <c r="DE13" i="21"/>
  <c r="DE14" i="21"/>
  <c r="DE15" i="21"/>
  <c r="DE4" i="21"/>
  <c r="DD34" i="21"/>
  <c r="DD35" i="21"/>
  <c r="DD36" i="21"/>
  <c r="DD37" i="21"/>
  <c r="DD38" i="21"/>
  <c r="DD39" i="21"/>
  <c r="DD40" i="21"/>
  <c r="DD41" i="21"/>
  <c r="DD42" i="21"/>
  <c r="DD43" i="21"/>
  <c r="DD44" i="21"/>
  <c r="DD45" i="21"/>
  <c r="DD46" i="21"/>
  <c r="DD19" i="21"/>
  <c r="DD20" i="21"/>
  <c r="DD21" i="21"/>
  <c r="DD22" i="21"/>
  <c r="DD23" i="21"/>
  <c r="DD24" i="21"/>
  <c r="DD25" i="21"/>
  <c r="DD26" i="21"/>
  <c r="DD27" i="21"/>
  <c r="DD28" i="21"/>
  <c r="DD29" i="21"/>
  <c r="DD30" i="21"/>
  <c r="DD31" i="21"/>
  <c r="DD32" i="21"/>
  <c r="DD33" i="21"/>
  <c r="DD5" i="21"/>
  <c r="DD6" i="21"/>
  <c r="DD7" i="21"/>
  <c r="DD8" i="21"/>
  <c r="DD9" i="21"/>
  <c r="DD10" i="21"/>
  <c r="DD11" i="21"/>
  <c r="DD12" i="21"/>
  <c r="DD13" i="21"/>
  <c r="DD14" i="21"/>
  <c r="DD15" i="21"/>
  <c r="DD16" i="21"/>
  <c r="DD17" i="21"/>
  <c r="DD18" i="21"/>
  <c r="DD4" i="21"/>
  <c r="DC13" i="21"/>
  <c r="DC14" i="21"/>
  <c r="DC15" i="21"/>
  <c r="DC16" i="21"/>
  <c r="DC17" i="21"/>
  <c r="DC18" i="21"/>
  <c r="DC19" i="21"/>
  <c r="DC20" i="21"/>
  <c r="DC21" i="21"/>
  <c r="DC22" i="21"/>
  <c r="DC23" i="21"/>
  <c r="DC24" i="21"/>
  <c r="DC25" i="21"/>
  <c r="DC26" i="21"/>
  <c r="DC27" i="21"/>
  <c r="DC28" i="21"/>
  <c r="DC29" i="21"/>
  <c r="DC30" i="21"/>
  <c r="DC31" i="21"/>
  <c r="DC32" i="21"/>
  <c r="DC33" i="21"/>
  <c r="DC34" i="21"/>
  <c r="DC35" i="21"/>
  <c r="DC36" i="21"/>
  <c r="DC37" i="21"/>
  <c r="DC38" i="21"/>
  <c r="DC39" i="21"/>
  <c r="DC40" i="21"/>
  <c r="DC41" i="21"/>
  <c r="DC42" i="21"/>
  <c r="DC43" i="21"/>
  <c r="DC44" i="21"/>
  <c r="DC45" i="21"/>
  <c r="DC46" i="21"/>
  <c r="DC5" i="21"/>
  <c r="DC6" i="21"/>
  <c r="DC7" i="21"/>
  <c r="DC8" i="21"/>
  <c r="DC9" i="21"/>
  <c r="DC10" i="21"/>
  <c r="DC11" i="21"/>
  <c r="DC12" i="21"/>
  <c r="DB43" i="21"/>
  <c r="DB44" i="21"/>
  <c r="DB45" i="21"/>
  <c r="DB46" i="21"/>
  <c r="DB34" i="21"/>
  <c r="DB35" i="21"/>
  <c r="DB36" i="21"/>
  <c r="DB37" i="21"/>
  <c r="DB38" i="21"/>
  <c r="DB39" i="21"/>
  <c r="DB40" i="21"/>
  <c r="DB41" i="21"/>
  <c r="DB42" i="21"/>
  <c r="DB19" i="21"/>
  <c r="DB20" i="21"/>
  <c r="DB21" i="21"/>
  <c r="DB22" i="21"/>
  <c r="DB23" i="21"/>
  <c r="DB24" i="21"/>
  <c r="DB25" i="21"/>
  <c r="DB26" i="21"/>
  <c r="DB27" i="21"/>
  <c r="DB28" i="21"/>
  <c r="DB29" i="21"/>
  <c r="DB30" i="21"/>
  <c r="DB31" i="21"/>
  <c r="DB32" i="21"/>
  <c r="DB33" i="21"/>
  <c r="DB11" i="21"/>
  <c r="DB12" i="21"/>
  <c r="DB13" i="21"/>
  <c r="DB14" i="21"/>
  <c r="DB15" i="21"/>
  <c r="DB16" i="21"/>
  <c r="DB17" i="21"/>
  <c r="DB18" i="21"/>
  <c r="DB5" i="21"/>
  <c r="DB6" i="21"/>
  <c r="DB7" i="21"/>
  <c r="DB8" i="21"/>
  <c r="DB9" i="21"/>
  <c r="DB10" i="21"/>
  <c r="DB4" i="21"/>
  <c r="DA43" i="21"/>
  <c r="DA44" i="21"/>
  <c r="DA45" i="21"/>
  <c r="DA46" i="21"/>
  <c r="DA32" i="21"/>
  <c r="DA33" i="21"/>
  <c r="DA34" i="21"/>
  <c r="DA35" i="21"/>
  <c r="DA36" i="21"/>
  <c r="DA37" i="21"/>
  <c r="DA38" i="21"/>
  <c r="DA39" i="21"/>
  <c r="DA40" i="21"/>
  <c r="DA41" i="21"/>
  <c r="DA42" i="21"/>
  <c r="DA18" i="21"/>
  <c r="DA19" i="21"/>
  <c r="DA20" i="21"/>
  <c r="DA21" i="21"/>
  <c r="DA22" i="21"/>
  <c r="DA23" i="21"/>
  <c r="DA24" i="21"/>
  <c r="DA25" i="21"/>
  <c r="DA26" i="21"/>
  <c r="DA27" i="21"/>
  <c r="DA28" i="21"/>
  <c r="DA29" i="21"/>
  <c r="DA30" i="21"/>
  <c r="DA31" i="21"/>
  <c r="DA13" i="21"/>
  <c r="DA14" i="21"/>
  <c r="DA15" i="21"/>
  <c r="DA16" i="21"/>
  <c r="DA17" i="21"/>
  <c r="DA5" i="21"/>
  <c r="DA6" i="21"/>
  <c r="DA7" i="21"/>
  <c r="DA8" i="21"/>
  <c r="DA9" i="21"/>
  <c r="DA10" i="21"/>
  <c r="DA11" i="21"/>
  <c r="DA12" i="21"/>
  <c r="DA4" i="21"/>
  <c r="CZ10" i="21"/>
  <c r="CZ11" i="21"/>
  <c r="CZ12" i="21"/>
  <c r="CZ13" i="21"/>
  <c r="CZ14" i="21"/>
  <c r="CZ15" i="21"/>
  <c r="CZ16" i="21"/>
  <c r="CZ17" i="21"/>
  <c r="CZ18" i="21"/>
  <c r="CZ19" i="21"/>
  <c r="CZ20" i="21"/>
  <c r="CZ21" i="21"/>
  <c r="CZ22" i="21"/>
  <c r="CZ23" i="21"/>
  <c r="CZ24" i="21"/>
  <c r="CZ25" i="21"/>
  <c r="CZ26" i="21"/>
  <c r="CZ27" i="21"/>
  <c r="CZ28" i="21"/>
  <c r="CZ29" i="21"/>
  <c r="CZ30" i="21"/>
  <c r="CZ31" i="21"/>
  <c r="CZ32" i="21"/>
  <c r="CZ33" i="21"/>
  <c r="CZ34" i="21"/>
  <c r="CZ35" i="21"/>
  <c r="CZ36" i="21"/>
  <c r="CZ37" i="21"/>
  <c r="CZ38" i="21"/>
  <c r="CZ39" i="21"/>
  <c r="CZ40" i="21"/>
  <c r="CZ41" i="21"/>
  <c r="CZ42" i="21"/>
  <c r="CZ43" i="21"/>
  <c r="CZ44" i="21"/>
  <c r="CZ45" i="21"/>
  <c r="CZ46" i="21"/>
  <c r="CZ9" i="21"/>
  <c r="CZ6" i="21"/>
  <c r="CZ7" i="21"/>
  <c r="CZ8" i="21"/>
  <c r="CZ5" i="21"/>
  <c r="CZ4" i="21"/>
  <c r="CT43" i="21"/>
  <c r="CT38" i="21"/>
  <c r="CT39" i="21"/>
  <c r="CT40" i="21"/>
  <c r="CT41" i="21"/>
  <c r="CT42" i="21"/>
  <c r="CT44" i="21"/>
  <c r="CT45" i="21"/>
  <c r="CT46" i="21"/>
  <c r="CT31" i="21"/>
  <c r="CT32" i="21"/>
  <c r="CT33" i="21"/>
  <c r="CT34" i="21"/>
  <c r="CT35" i="21"/>
  <c r="CT36" i="21"/>
  <c r="CT37" i="21"/>
  <c r="CT22" i="21"/>
  <c r="CT23" i="21"/>
  <c r="CT24" i="21"/>
  <c r="CT25" i="21"/>
  <c r="CT26" i="21"/>
  <c r="CT27" i="21"/>
  <c r="CT28" i="21"/>
  <c r="CT29" i="21"/>
  <c r="CT30" i="21"/>
  <c r="CT11" i="21"/>
  <c r="CT12" i="21"/>
  <c r="CT13" i="21"/>
  <c r="CT14" i="21"/>
  <c r="CT15" i="21"/>
  <c r="CT16" i="21"/>
  <c r="CT17" i="21"/>
  <c r="CT18" i="21"/>
  <c r="CT19" i="21"/>
  <c r="CT20" i="21"/>
  <c r="CT21" i="21"/>
  <c r="CT5" i="21"/>
  <c r="CT6" i="21"/>
  <c r="CT7" i="21"/>
  <c r="CT8" i="21"/>
  <c r="CT9" i="21"/>
  <c r="CT10" i="21"/>
  <c r="CT4" i="21"/>
  <c r="BN5" i="21"/>
  <c r="BG5" i="21"/>
  <c r="BT5" i="21"/>
  <c r="BO11" i="21"/>
  <c r="BG4" i="21"/>
  <c r="BM44" i="21"/>
  <c r="BM43" i="21"/>
  <c r="BG43" i="21"/>
  <c r="BG34" i="21"/>
  <c r="BR46" i="21"/>
  <c r="BT36" i="21"/>
  <c r="BT37" i="21"/>
  <c r="BT38" i="21"/>
  <c r="BT39" i="21"/>
  <c r="BT40" i="21"/>
  <c r="BT41" i="21"/>
  <c r="BT42" i="21"/>
  <c r="BT43" i="21"/>
  <c r="BT44" i="21"/>
  <c r="BT45" i="21"/>
  <c r="BT46" i="21"/>
  <c r="BT25" i="21"/>
  <c r="BT26" i="21"/>
  <c r="BT27" i="21"/>
  <c r="BT28" i="21"/>
  <c r="BT29" i="21"/>
  <c r="BT30" i="21"/>
  <c r="BT31" i="21"/>
  <c r="BT32" i="21"/>
  <c r="BT33" i="21"/>
  <c r="BT34" i="21"/>
  <c r="BT35" i="21"/>
  <c r="BT18" i="21"/>
  <c r="BT19" i="21"/>
  <c r="BT20" i="21"/>
  <c r="BT21" i="21"/>
  <c r="BT22" i="21"/>
  <c r="BT23" i="21"/>
  <c r="BT24" i="21"/>
  <c r="BT14" i="21"/>
  <c r="BT15" i="21"/>
  <c r="BT16" i="21"/>
  <c r="BT17" i="21"/>
  <c r="BT10" i="21"/>
  <c r="BT11" i="21"/>
  <c r="BT12" i="21"/>
  <c r="BT13" i="21"/>
  <c r="BT6" i="21"/>
  <c r="BT7" i="21"/>
  <c r="BT8" i="21"/>
  <c r="BS44" i="21"/>
  <c r="BS45" i="21"/>
  <c r="BS46" i="21"/>
  <c r="BS36" i="21"/>
  <c r="BS37" i="21"/>
  <c r="BS38" i="21"/>
  <c r="BS39" i="21"/>
  <c r="BS40" i="21"/>
  <c r="BS41" i="21"/>
  <c r="BS42" i="21"/>
  <c r="BS43" i="21"/>
  <c r="BS29" i="21"/>
  <c r="BS30" i="21"/>
  <c r="BS31" i="21"/>
  <c r="BS32" i="21"/>
  <c r="BS33" i="21"/>
  <c r="BS34" i="21"/>
  <c r="BS35" i="21"/>
  <c r="BS19" i="21"/>
  <c r="BS20" i="21"/>
  <c r="BS21" i="21"/>
  <c r="BS22" i="21"/>
  <c r="BS23" i="21"/>
  <c r="BS24" i="21"/>
  <c r="BS25" i="21"/>
  <c r="BS26" i="21"/>
  <c r="BS27" i="21"/>
  <c r="BS28" i="21"/>
  <c r="BS10" i="21"/>
  <c r="BS11" i="21"/>
  <c r="BS12" i="21"/>
  <c r="BS13" i="21"/>
  <c r="BS14" i="21"/>
  <c r="BS15" i="21"/>
  <c r="BS16" i="21"/>
  <c r="BS17" i="21"/>
  <c r="BS18" i="21"/>
  <c r="BS5" i="21"/>
  <c r="BS6" i="21"/>
  <c r="BS7" i="21"/>
  <c r="BS8" i="21"/>
  <c r="BS4" i="21"/>
  <c r="BR31" i="21"/>
  <c r="BR40" i="21"/>
  <c r="BR41" i="21"/>
  <c r="BR42" i="21"/>
  <c r="BR43" i="21"/>
  <c r="BR44" i="21"/>
  <c r="BR45" i="21"/>
  <c r="BR28" i="21"/>
  <c r="BR29" i="21"/>
  <c r="BR30" i="21"/>
  <c r="BR32" i="21"/>
  <c r="BR33" i="21"/>
  <c r="BR34" i="21"/>
  <c r="BR35" i="21"/>
  <c r="BR36" i="21"/>
  <c r="BR37" i="21"/>
  <c r="BR38" i="21"/>
  <c r="BR39" i="21"/>
  <c r="BR18" i="21"/>
  <c r="BR19" i="21"/>
  <c r="BR20" i="21"/>
  <c r="BR21" i="21"/>
  <c r="BR22" i="21"/>
  <c r="BR23" i="21"/>
  <c r="BR24" i="21"/>
  <c r="BR25" i="21"/>
  <c r="BR26" i="21"/>
  <c r="BR27" i="21"/>
  <c r="BR10" i="21"/>
  <c r="BR11" i="21"/>
  <c r="BR12" i="21"/>
  <c r="BR13" i="21"/>
  <c r="BR14" i="21"/>
  <c r="BR15" i="21"/>
  <c r="BR16" i="21"/>
  <c r="BR17" i="21"/>
  <c r="BR5" i="21"/>
  <c r="BR6" i="21"/>
  <c r="BR7" i="21"/>
  <c r="BR8" i="21"/>
  <c r="BR4" i="21"/>
  <c r="BG44" i="21"/>
  <c r="BM4" i="21"/>
  <c r="BQ37" i="21"/>
  <c r="BQ38" i="21"/>
  <c r="BQ39" i="21"/>
  <c r="BQ40" i="21"/>
  <c r="BQ41" i="21"/>
  <c r="BQ42" i="21"/>
  <c r="BQ43" i="21"/>
  <c r="BQ44" i="21"/>
  <c r="BQ45" i="21"/>
  <c r="BQ46" i="21"/>
  <c r="BQ27" i="21"/>
  <c r="BQ28" i="21"/>
  <c r="BQ29" i="21"/>
  <c r="BQ30" i="21"/>
  <c r="BQ31" i="21"/>
  <c r="BQ32" i="21"/>
  <c r="BQ33" i="21"/>
  <c r="BQ34" i="21"/>
  <c r="BQ35" i="21"/>
  <c r="BQ36" i="21"/>
  <c r="BQ19" i="21"/>
  <c r="BQ20" i="21"/>
  <c r="BQ21" i="21"/>
  <c r="BQ22" i="21"/>
  <c r="BQ23" i="21"/>
  <c r="BQ24" i="21"/>
  <c r="BQ25" i="21"/>
  <c r="BQ26" i="21"/>
  <c r="BQ11" i="21"/>
  <c r="BQ12" i="21"/>
  <c r="BQ13" i="21"/>
  <c r="BQ14" i="21"/>
  <c r="BQ15" i="21"/>
  <c r="BQ16" i="21"/>
  <c r="BQ17" i="21"/>
  <c r="BQ18" i="21"/>
  <c r="BQ5" i="21"/>
  <c r="BQ6" i="21"/>
  <c r="BQ7" i="21"/>
  <c r="BQ8" i="21"/>
  <c r="BQ10" i="21"/>
  <c r="BQ4" i="21"/>
  <c r="BP15" i="21"/>
  <c r="BP16" i="21"/>
  <c r="BP17" i="21"/>
  <c r="BP18" i="21"/>
  <c r="BP19" i="21"/>
  <c r="BP20" i="21"/>
  <c r="BP21" i="21"/>
  <c r="BP22" i="21"/>
  <c r="BP23" i="21"/>
  <c r="BP24" i="21"/>
  <c r="BP25" i="21"/>
  <c r="BP26" i="21"/>
  <c r="BP27" i="21"/>
  <c r="BP28" i="21"/>
  <c r="BP29" i="21"/>
  <c r="BP30" i="21"/>
  <c r="BP31" i="21"/>
  <c r="BP32" i="21"/>
  <c r="BP33" i="21"/>
  <c r="BP34" i="21"/>
  <c r="BP35" i="21"/>
  <c r="BP36" i="21"/>
  <c r="BP37" i="21"/>
  <c r="BP38" i="21"/>
  <c r="BP39" i="21"/>
  <c r="BP40" i="21"/>
  <c r="BP41" i="21"/>
  <c r="BP42" i="21"/>
  <c r="BP43" i="21"/>
  <c r="BP44" i="21"/>
  <c r="BP45" i="21"/>
  <c r="BP46" i="21"/>
  <c r="BP13" i="21"/>
  <c r="BP14" i="21"/>
  <c r="BP5" i="21"/>
  <c r="BP6" i="21"/>
  <c r="BP7" i="21"/>
  <c r="BP8" i="21"/>
  <c r="BP10" i="21"/>
  <c r="BP11" i="21"/>
  <c r="BP12" i="21"/>
  <c r="BP4" i="21"/>
  <c r="BM39" i="21"/>
  <c r="BM38" i="21"/>
  <c r="BN39" i="21"/>
  <c r="BO46" i="21"/>
  <c r="BO10" i="21"/>
  <c r="BO12" i="21"/>
  <c r="BO13" i="21"/>
  <c r="BO14" i="21"/>
  <c r="BO15" i="21"/>
  <c r="BO16" i="21"/>
  <c r="BO17" i="21"/>
  <c r="BO18" i="21"/>
  <c r="BO19" i="21"/>
  <c r="BO20" i="21"/>
  <c r="BO21" i="21"/>
  <c r="BO22" i="21"/>
  <c r="BO23" i="21"/>
  <c r="BO24" i="21"/>
  <c r="BO25" i="21"/>
  <c r="BO26" i="21"/>
  <c r="BO27" i="21"/>
  <c r="BO28" i="21"/>
  <c r="BO29" i="21"/>
  <c r="BO30" i="21"/>
  <c r="BO31" i="21"/>
  <c r="BO32" i="21"/>
  <c r="BO33" i="21"/>
  <c r="BO34" i="21"/>
  <c r="BO35" i="21"/>
  <c r="BO36" i="21"/>
  <c r="BO37" i="21"/>
  <c r="BO38" i="21"/>
  <c r="BO39" i="21"/>
  <c r="BO40" i="21"/>
  <c r="BO41" i="21"/>
  <c r="BO42" i="21"/>
  <c r="BO43" i="21"/>
  <c r="BO44" i="21"/>
  <c r="BO45" i="21"/>
  <c r="BO6" i="21"/>
  <c r="BO7" i="21"/>
  <c r="BO8" i="21"/>
  <c r="BO5" i="21"/>
  <c r="BO4" i="21"/>
  <c r="BN43" i="21"/>
  <c r="BN19" i="21"/>
  <c r="BN20" i="21"/>
  <c r="BN21" i="21"/>
  <c r="BN22" i="21"/>
  <c r="BN23" i="21"/>
  <c r="BN24" i="21"/>
  <c r="BN25" i="21"/>
  <c r="BN26" i="21"/>
  <c r="BN27" i="21"/>
  <c r="BN28" i="21"/>
  <c r="BN29" i="21"/>
  <c r="BN30" i="21"/>
  <c r="BN31" i="21"/>
  <c r="BN32" i="21"/>
  <c r="BN33" i="21"/>
  <c r="BN34" i="21"/>
  <c r="BN35" i="21"/>
  <c r="BN36" i="21"/>
  <c r="BN37" i="21"/>
  <c r="BN38" i="21"/>
  <c r="BN40" i="21"/>
  <c r="BN41" i="21"/>
  <c r="BN42" i="21"/>
  <c r="BN44" i="21"/>
  <c r="BN45" i="21"/>
  <c r="BN46" i="21"/>
  <c r="BN10" i="21"/>
  <c r="BN11" i="21"/>
  <c r="BN12" i="21"/>
  <c r="BN13" i="21"/>
  <c r="BN14" i="21"/>
  <c r="BN15" i="21"/>
  <c r="BN16" i="21"/>
  <c r="BN17" i="21"/>
  <c r="BN18" i="21"/>
  <c r="BN7" i="21"/>
  <c r="BN8" i="21"/>
  <c r="BN6" i="21"/>
  <c r="BN4" i="21"/>
  <c r="BM7" i="21"/>
  <c r="BM8" i="21"/>
  <c r="BM10" i="21"/>
  <c r="BM11" i="21"/>
  <c r="BM12" i="21"/>
  <c r="BM13" i="21"/>
  <c r="BM14" i="21"/>
  <c r="BM15" i="21"/>
  <c r="BM16" i="21"/>
  <c r="BM17" i="21"/>
  <c r="BM18" i="21"/>
  <c r="BM19" i="21"/>
  <c r="BM20" i="21"/>
  <c r="BM21" i="21"/>
  <c r="BM22" i="21"/>
  <c r="BM23" i="21"/>
  <c r="BM24" i="21"/>
  <c r="BM25" i="21"/>
  <c r="BM26" i="21"/>
  <c r="BM27" i="21"/>
  <c r="BM28" i="21"/>
  <c r="BM29" i="21"/>
  <c r="BM30" i="21"/>
  <c r="BM31" i="21"/>
  <c r="BM32" i="21"/>
  <c r="BM33" i="21"/>
  <c r="BM34" i="21"/>
  <c r="BM35" i="21"/>
  <c r="BM36" i="21"/>
  <c r="BM37" i="21"/>
  <c r="BM40" i="21"/>
  <c r="BM41" i="21"/>
  <c r="BM42" i="21"/>
  <c r="BM45" i="21"/>
  <c r="BM46" i="21"/>
  <c r="BG22" i="21"/>
  <c r="BG16" i="21"/>
  <c r="BG18" i="21"/>
  <c r="BG6" i="21"/>
  <c r="BG7" i="21"/>
  <c r="BG8" i="21"/>
  <c r="BG10" i="21"/>
  <c r="BG11" i="21"/>
  <c r="BG12" i="21"/>
  <c r="BG13" i="21"/>
  <c r="BG14" i="21"/>
  <c r="BG15" i="21"/>
  <c r="BG17" i="21"/>
  <c r="BG19" i="21"/>
  <c r="BG20" i="21"/>
  <c r="BG21" i="21"/>
  <c r="BG23" i="21"/>
  <c r="BG24" i="21"/>
  <c r="BG25" i="21"/>
  <c r="BG26" i="21"/>
  <c r="BG27" i="21"/>
  <c r="BG28" i="21"/>
  <c r="BG29" i="21"/>
  <c r="BG30" i="21"/>
  <c r="BG31" i="21"/>
  <c r="BG32" i="21"/>
  <c r="BG33" i="21"/>
  <c r="BG35" i="21"/>
  <c r="BG36" i="21"/>
  <c r="BG37" i="21"/>
  <c r="BG38" i="21"/>
  <c r="BG39" i="21"/>
  <c r="BG40" i="21"/>
  <c r="BG41" i="21"/>
  <c r="BG42" i="21"/>
  <c r="BG45" i="21"/>
  <c r="BG46" i="21"/>
  <c r="AP16" i="21"/>
  <c r="AT16" i="21" s="1"/>
  <c r="AP6" i="21"/>
  <c r="AT6" i="21" s="1"/>
  <c r="AP10" i="21"/>
  <c r="AQ10" i="21" s="1"/>
  <c r="BH10" i="21" s="1"/>
  <c r="AP11" i="21"/>
  <c r="AQ11" i="21" s="1"/>
  <c r="BH11" i="21" s="1"/>
  <c r="AP12" i="21"/>
  <c r="AQ12" i="21" s="1"/>
  <c r="BH12" i="21" s="1"/>
  <c r="AP13" i="21"/>
  <c r="AQ13" i="21" s="1"/>
  <c r="BH13" i="21" s="1"/>
  <c r="AP14" i="21"/>
  <c r="AT14" i="21" s="1"/>
  <c r="AP15" i="21"/>
  <c r="AT15" i="21" s="1"/>
  <c r="AP17" i="21"/>
  <c r="AQ17" i="21" s="1"/>
  <c r="BH17" i="21" s="1"/>
  <c r="AP18" i="21"/>
  <c r="AQ18" i="21" s="1"/>
  <c r="BH18" i="21" s="1"/>
  <c r="AP19" i="21"/>
  <c r="AQ19" i="21" s="1"/>
  <c r="BH19" i="21" s="1"/>
  <c r="AP20" i="21"/>
  <c r="AQ20" i="21" s="1"/>
  <c r="BH20" i="21" s="1"/>
  <c r="AP21" i="21"/>
  <c r="AQ21" i="21" s="1"/>
  <c r="BH21" i="21" s="1"/>
  <c r="AP22" i="21"/>
  <c r="AQ22" i="21" s="1"/>
  <c r="BH22" i="21" s="1"/>
  <c r="AP23" i="21"/>
  <c r="AQ23" i="21" s="1"/>
  <c r="BH23" i="21" s="1"/>
  <c r="AP24" i="21"/>
  <c r="AT24" i="21" s="1"/>
  <c r="AP25" i="21"/>
  <c r="AQ25" i="21" s="1"/>
  <c r="BH25" i="21" s="1"/>
  <c r="AP26" i="21"/>
  <c r="AT26" i="21" s="1"/>
  <c r="AP27" i="21"/>
  <c r="AQ27" i="21" s="1"/>
  <c r="BH27" i="21" s="1"/>
  <c r="AP28" i="21"/>
  <c r="AQ28" i="21" s="1"/>
  <c r="BH28" i="21" s="1"/>
  <c r="AP29" i="21"/>
  <c r="AQ29" i="21" s="1"/>
  <c r="BH29" i="21" s="1"/>
  <c r="AP30" i="21"/>
  <c r="AQ30" i="21" s="1"/>
  <c r="BH30" i="21" s="1"/>
  <c r="AP31" i="21"/>
  <c r="AQ31" i="21" s="1"/>
  <c r="BH31" i="21" s="1"/>
  <c r="AP32" i="21"/>
  <c r="AQ32" i="21" s="1"/>
  <c r="BH32" i="21" s="1"/>
  <c r="AP33" i="21"/>
  <c r="AQ33" i="21" s="1"/>
  <c r="BH33" i="21" s="1"/>
  <c r="AP34" i="21"/>
  <c r="AQ34" i="21" s="1"/>
  <c r="BH34" i="21" s="1"/>
  <c r="AP35" i="21"/>
  <c r="AQ35" i="21" s="1"/>
  <c r="BH35" i="21" s="1"/>
  <c r="AP36" i="21"/>
  <c r="AQ36" i="21" s="1"/>
  <c r="BH36" i="21" s="1"/>
  <c r="AP37" i="21"/>
  <c r="AQ37" i="21" s="1"/>
  <c r="BH37" i="21" s="1"/>
  <c r="AP38" i="21"/>
  <c r="AQ38" i="21" s="1"/>
  <c r="BH38" i="21" s="1"/>
  <c r="AP39" i="21"/>
  <c r="AQ39" i="21" s="1"/>
  <c r="BH39" i="21" s="1"/>
  <c r="AP40" i="21"/>
  <c r="AQ40" i="21" s="1"/>
  <c r="BH40" i="21" s="1"/>
  <c r="AP41" i="21"/>
  <c r="AQ41" i="21" s="1"/>
  <c r="BH41" i="21" s="1"/>
  <c r="AP42" i="21"/>
  <c r="AQ42" i="21" s="1"/>
  <c r="BH42" i="21" s="1"/>
  <c r="AP43" i="21"/>
  <c r="AQ43" i="21" s="1"/>
  <c r="BH43" i="21" s="1"/>
  <c r="AP44" i="21"/>
  <c r="AQ44" i="21" s="1"/>
  <c r="BH44" i="21" s="1"/>
  <c r="AP45" i="21"/>
  <c r="AQ45" i="21" s="1"/>
  <c r="BH45" i="21" s="1"/>
  <c r="AP46" i="21"/>
  <c r="AQ46" i="21" s="1"/>
  <c r="BH46" i="21" s="1"/>
  <c r="AP8" i="21"/>
  <c r="AQ8" i="21" s="1"/>
  <c r="BH8" i="21" s="1"/>
  <c r="AP5" i="21"/>
  <c r="AQ5" i="21" s="1"/>
  <c r="BH5" i="21" s="1"/>
  <c r="AP7" i="21"/>
  <c r="AT7" i="21" s="1"/>
  <c r="C80" i="35"/>
  <c r="E62" i="35"/>
  <c r="D62" i="35"/>
  <c r="C62" i="35"/>
  <c r="C84" i="34"/>
  <c r="E66" i="34"/>
  <c r="D66" i="34"/>
  <c r="C66" i="34"/>
  <c r="C80" i="33"/>
  <c r="L64" i="33"/>
  <c r="K64" i="33"/>
  <c r="J64" i="33"/>
  <c r="D64" i="33"/>
  <c r="C64" i="33"/>
  <c r="C82" i="32"/>
  <c r="AQ9" i="21" l="1"/>
  <c r="BH9" i="21" s="1"/>
  <c r="AQ24" i="21"/>
  <c r="BH24" i="21" s="1"/>
  <c r="AQ16" i="21"/>
  <c r="BH16" i="21" s="1"/>
  <c r="AQ6" i="21"/>
  <c r="BH6" i="21" s="1"/>
  <c r="AQ15" i="21"/>
  <c r="BH15" i="21" s="1"/>
  <c r="AQ26" i="21"/>
  <c r="BH26" i="21" s="1"/>
  <c r="AQ14" i="21"/>
  <c r="BH14" i="21" s="1"/>
  <c r="AQ7" i="21"/>
  <c r="BH7" i="21" s="1"/>
</calcChain>
</file>

<file path=xl/sharedStrings.xml><?xml version="1.0" encoding="utf-8"?>
<sst xmlns="http://schemas.openxmlformats.org/spreadsheetml/2006/main" count="6352" uniqueCount="835">
  <si>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</si>
  <si>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</si>
  <si>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</si>
  <si>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</si>
  <si>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</si>
  <si>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</si>
  <si>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</si>
  <si>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</si>
  <si>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</si>
  <si>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</si>
  <si>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</si>
  <si>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</si>
  <si>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</si>
  <si>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</si>
  <si>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</si>
  <si>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</si>
  <si>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</si>
  <si>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</si>
  <si>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</si>
  <si>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</si>
  <si>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</si>
  <si>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</si>
  <si>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</si>
  <si>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</si>
  <si>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</si>
  <si>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</si>
  <si>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</si>
  <si>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</si>
  <si>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</si>
  <si>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</si>
  <si>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</si>
  <si>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</si>
  <si>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</si>
  <si>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</si>
  <si>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</si>
  <si>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</si>
  <si>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</si>
  <si>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</si>
  <si>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</si>
  <si>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</si>
  <si>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</si>
  <si>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</si>
  <si>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</si>
  <si>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</si>
  <si>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</si>
  <si>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</si>
  <si>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</si>
  <si>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</si>
  <si>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</si>
  <si>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</si>
  <si>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</si>
  <si>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</si>
  <si>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</si>
  <si>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</si>
  <si>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</si>
  <si>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</si>
  <si>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</si>
  <si>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</si>
  <si>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</si>
  <si>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</si>
  <si>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</si>
  <si>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</si>
  <si>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</si>
  <si>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</si>
  <si>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</si>
  <si>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</si>
  <si>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</si>
  <si>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</si>
  <si>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</si>
  <si>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</si>
  <si>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</si>
  <si>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</si>
  <si>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</si>
  <si>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</si>
  <si>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</si>
  <si>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</si>
  <si>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</si>
  <si>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</si>
  <si>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</si>
  <si>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</si>
  <si>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</si>
  <si>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</si>
  <si>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</si>
  <si>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</si>
  <si>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</si>
  <si>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</si>
  <si>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</si>
  <si>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</si>
  <si>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</si>
  <si>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</si>
  <si>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</si>
  <si>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</si>
  <si>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</si>
  <si>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</si>
  <si>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</si>
  <si>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</si>
  <si>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</si>
  <si>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</si>
  <si>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</si>
  <si>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</si>
  <si>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</si>
  <si>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</si>
  <si>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</si>
  <si>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</si>
  <si>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</si>
  <si>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</si>
  <si>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</si>
  <si>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</si>
  <si>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</si>
  <si>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</si>
  <si>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</si>
  <si>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</si>
  <si>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</si>
  <si>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</si>
  <si>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</si>
  <si>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</si>
  <si>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</si>
  <si>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</si>
  <si>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</si>
  <si>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</si>
  <si>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</si>
  <si>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</si>
  <si>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</si>
  <si>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</si>
  <si>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</si>
  <si>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</si>
  <si>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</si>
  <si>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</si>
  <si>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</si>
  <si>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</si>
  <si>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</si>
  <si>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</si>
  <si>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</si>
  <si>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</si>
  <si>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</si>
  <si>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</si>
  <si>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</si>
  <si>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</si>
  <si>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</si>
  <si>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</si>
  <si>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</si>
  <si>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</si>
  <si>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</si>
  <si>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</si>
  <si>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</si>
  <si>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</si>
  <si>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</si>
  <si>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</si>
  <si>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</si>
  <si>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</si>
  <si>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</si>
  <si>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</si>
  <si>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</si>
  <si>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</si>
  <si>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</si>
  <si>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</si>
  <si>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</si>
  <si>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</si>
  <si>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</si>
  <si>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</si>
  <si>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</si>
  <si>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</si>
  <si>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</si>
  <si>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</si>
  <si>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</si>
  <si>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</si>
  <si>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</si>
  <si>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</si>
  <si>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</si>
  <si>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</si>
  <si>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</si>
  <si>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</si>
  <si>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</si>
  <si>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</si>
  <si>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</si>
  <si>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</si>
  <si>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</si>
  <si>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</si>
  <si>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</si>
  <si>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</si>
  <si>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</si>
  <si>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</si>
  <si>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</si>
  <si>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</si>
  <si>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</si>
  <si>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</si>
  <si>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</si>
  <si>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</si>
  <si>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</si>
  <si>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</si>
  <si>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</si>
  <si>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</si>
  <si>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</si>
  <si>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</si>
  <si>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</si>
  <si>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</si>
  <si>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</si>
  <si>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</si>
  <si>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</si>
  <si>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</si>
  <si>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</si>
  <si>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</si>
  <si>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</si>
  <si>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</si>
  <si>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</si>
  <si>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</si>
  <si>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</si>
  <si>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</si>
  <si>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</si>
  <si>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</si>
  <si>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</si>
  <si>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</si>
  <si>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</si>
  <si>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</si>
  <si>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</si>
  <si>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</si>
  <si>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</si>
  <si>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</si>
  <si>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</si>
  <si>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</si>
  <si>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</si>
  <si>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</si>
  <si>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</si>
  <si>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</si>
  <si>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</si>
  <si>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</si>
  <si>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</si>
  <si>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</si>
  <si>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</si>
  <si>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</si>
  <si>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Paquete de Reglas</t>
  </si>
  <si>
    <t>Talos Community</t>
  </si>
  <si>
    <t>ETopen</t>
  </si>
  <si>
    <t>ETopen Optimizada</t>
  </si>
  <si>
    <t xml:space="preserve">Enlace </t>
  </si>
  <si>
    <t>PAQUETES DE REGLAS UTILIZADOS CON SNORT</t>
  </si>
  <si>
    <t>Nombre fichero</t>
  </si>
  <si>
    <t>3.2.2.0</t>
  </si>
  <si>
    <t>Enlace</t>
  </si>
  <si>
    <t>snort3-community.rules</t>
  </si>
  <si>
    <t>Fecha Versión</t>
  </si>
  <si>
    <t>Includes.rules</t>
  </si>
  <si>
    <t>Emerging-all.rules</t>
  </si>
  <si>
    <t>Emerging-all-opt.rules</t>
  </si>
  <si>
    <t>2.9</t>
  </si>
  <si>
    <t>Talos Registered-3200</t>
  </si>
  <si>
    <t>Talos Registered-3000</t>
  </si>
  <si>
    <t>3.1.31.0</t>
  </si>
  <si>
    <t>QuickDraw</t>
  </si>
  <si>
    <t>All-quickdraw.rules</t>
  </si>
  <si>
    <t>Detección TALOS</t>
  </si>
  <si>
    <t>Detección Etopen</t>
  </si>
  <si>
    <t>Hoja Excel Ubicada</t>
  </si>
  <si>
    <t>Deteccion Quickdraw</t>
  </si>
  <si>
    <t>Versión Snort</t>
  </si>
  <si>
    <t>3.2.2.0 / 3.1.31.0</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</si>
  <si>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</si>
  <si>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</si>
  <si>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</si>
  <si>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</si>
  <si>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</si>
  <si>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</si>
  <si>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</si>
  <si>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</si>
  <si>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</si>
  <si>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</si>
  <si>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</si>
  <si>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</si>
  <si>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</si>
  <si>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</si>
  <si>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</si>
  <si>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</si>
  <si>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</si>
  <si>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</si>
  <si>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</si>
  <si>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</si>
  <si>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</si>
  <si>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</si>
  <si>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</si>
  <si>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</si>
  <si>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</si>
  <si>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</si>
  <si>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</si>
  <si>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</si>
  <si>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</si>
  <si>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</si>
  <si>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</si>
  <si>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1111204, 1111210, 1111202, 1111201, 1111208</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</si>
  <si>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</si>
  <si>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</si>
  <si>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</si>
  <si>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</si>
  <si>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</si>
  <si>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</si>
  <si>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</si>
  <si>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</si>
  <si>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</si>
  <si>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</si>
  <si>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</si>
  <si>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</si>
  <si>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</si>
  <si>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</si>
  <si>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</si>
  <si>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</si>
  <si>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</si>
  <si>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</si>
  <si>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</si>
  <si>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 xml:space="preserve">1111705, 1111704, 1111708, 1111709, 1111702, 1111701, 1111703
</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</si>
  <si>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</si>
  <si>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</si>
  <si>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</si>
  <si>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</si>
  <si>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</si>
  <si>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</si>
  <si>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</si>
  <si>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</si>
  <si>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</si>
  <si>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</si>
  <si>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</si>
  <si>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</si>
  <si>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</si>
  <si>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</si>
  <si>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</si>
  <si>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</si>
  <si>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</si>
  <si>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</si>
  <si>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Un ataque de IEC-104 y OPC UA se lleva a cabo mediente el escaneo de puertos de nmap. Etopen optimizada detecta el escaneo mediante nmap. Para la diferenciación entre graficas, vamos a darlo por válido  </t>
  </si>
  <si>
    <t>GRAFICA RESULTADO DEL CONJUNTO DE REGLAS</t>
  </si>
  <si>
    <t xml:space="preserve">Ethersploit-IP </t>
  </si>
  <si>
    <t xml:space="preserve">DETECCIÓN </t>
  </si>
  <si>
    <t>Collection: Se detecta la sobreescritura del cache arp mediante alertas si se configuran una serie de reglas de preprocesado para snort. Pero no se detectan alertas relacionadas con BACNET</t>
  </si>
  <si>
    <t>Se detecta el escaneo por nmap</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</si>
  <si>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</si>
  <si>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</si>
  <si>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</si>
  <si>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</si>
  <si>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</si>
  <si>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</si>
  <si>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</si>
  <si>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</si>
  <si>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</si>
  <si>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</si>
  <si>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</si>
  <si>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</si>
  <si>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</si>
  <si>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</si>
  <si>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</si>
  <si>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</si>
  <si>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</si>
  <si>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</si>
  <si>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</si>
  <si>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</si>
  <si>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</si>
  <si>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</si>
  <si>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</si>
  <si>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</si>
  <si>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</si>
  <si>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</si>
  <si>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</si>
  <si>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</si>
  <si>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</si>
  <si>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</si>
  <si>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</si>
  <si>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</si>
  <si>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</si>
  <si>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</si>
  <si>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</si>
  <si>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</si>
  <si>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</si>
  <si>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</si>
  <si>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</si>
  <si>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</si>
  <si>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</si>
  <si>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2002752,2002749,2009207,2009208,2009206,2012648, 2100527, 527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</si>
  <si>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</si>
  <si>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</si>
  <si>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</si>
  <si>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</si>
  <si>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</si>
  <si>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</si>
  <si>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</si>
  <si>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</si>
  <si>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</si>
  <si>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</si>
  <si>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</si>
  <si>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</si>
  <si>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</si>
  <si>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</si>
  <si>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</si>
  <si>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</si>
  <si>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</si>
  <si>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</si>
  <si>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</si>
  <si>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</si>
  <si>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</si>
  <si>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</si>
  <si>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</si>
  <si>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</si>
  <si>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</si>
  <si>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</si>
  <si>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</si>
  <si>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</si>
  <si>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</si>
  <si>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</si>
  <si>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</si>
  <si>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</si>
  <si>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</si>
  <si>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</si>
  <si>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</si>
  <si>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</si>
  <si>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</si>
  <si>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</si>
  <si>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</si>
  <si>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</si>
  <si>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</si>
  <si>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</si>
  <si>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</si>
  <si>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</si>
  <si>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</si>
  <si>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</si>
  <si>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</si>
  <si>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</si>
  <si>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</si>
  <si>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</si>
  <si>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</si>
  <si>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</si>
  <si>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</si>
  <si>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</si>
  <si>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</si>
  <si>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</si>
  <si>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</si>
  <si>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</si>
  <si>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</si>
  <si>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</si>
  <si>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</si>
  <si>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Hacer</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</si>
  <si>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</si>
  <si>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</si>
  <si>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</si>
  <si>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</si>
  <si>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</si>
  <si>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</si>
  <si>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</si>
  <si>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</si>
  <si>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</si>
  <si>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</si>
  <si>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</si>
  <si>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</si>
  <si>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</si>
  <si>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</si>
  <si>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</si>
  <si>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</si>
  <si>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</si>
  <si>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</si>
  <si>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</si>
  <si>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</si>
  <si>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</si>
  <si>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</si>
  <si>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</si>
  <si>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</si>
  <si>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</si>
  <si>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</si>
  <si>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</si>
  <si>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</si>
  <si>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</si>
  <si>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</si>
  <si>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</si>
  <si>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</si>
  <si>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</si>
  <si>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</si>
  <si>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</si>
  <si>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</si>
  <si>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</si>
  <si>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</si>
  <si>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</si>
  <si>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</si>
  <si>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</si>
  <si>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</si>
  <si>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</si>
  <si>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</si>
  <si>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</si>
  <si>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</si>
  <si>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</si>
  <si>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</si>
  <si>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</si>
  <si>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</si>
  <si>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</si>
  <si>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</si>
  <si>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</si>
  <si>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</si>
  <si>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</si>
  <si>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</si>
  <si>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</si>
  <si>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</si>
  <si>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[1]/5.1.6/5.2.2/5.3.4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</si>
  <si>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</si>
  <si>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</si>
  <si>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</si>
  <si>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</si>
  <si>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</si>
  <si>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</si>
  <si>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</si>
  <si>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</si>
  <si>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</si>
  <si>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</si>
  <si>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</si>
  <si>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</si>
  <si>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</si>
  <si>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</si>
  <si>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</si>
  <si>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</si>
  <si>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</si>
  <si>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</si>
  <si>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</si>
  <si>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</si>
  <si>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</si>
  <si>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</si>
  <si>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</si>
  <si>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</si>
  <si>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</si>
  <si>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</si>
  <si>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</si>
  <si>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</si>
  <si>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</si>
  <si>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</si>
  <si>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</si>
  <si>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</si>
  <si>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</si>
  <si>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</si>
  <si>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</si>
  <si>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</si>
  <si>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</si>
  <si>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</si>
  <si>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</si>
  <si>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</si>
  <si>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</si>
  <si>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</si>
  <si>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</si>
  <si>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</si>
  <si>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</si>
  <si>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</si>
  <si>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</si>
  <si>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</si>
  <si>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</si>
  <si>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</si>
  <si>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TOTAL DE FLUJOS</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</si>
  <si>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</si>
  <si>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</si>
  <si>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</si>
  <si>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</si>
  <si>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</si>
  <si>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</si>
  <si>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</si>
  <si>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</si>
  <si>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</si>
  <si>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</si>
  <si>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</si>
  <si>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</si>
  <si>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</si>
  <si>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</si>
  <si>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</si>
  <si>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</si>
  <si>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</si>
  <si>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</si>
  <si>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</si>
  <si>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</si>
  <si>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</si>
  <si>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</si>
  <si>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</si>
  <si>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</si>
  <si>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</si>
  <si>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</si>
  <si>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</si>
  <si>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</si>
  <si>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</si>
  <si>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</si>
  <si>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</si>
  <si>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</si>
  <si>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</si>
  <si>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</si>
  <si>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</si>
  <si>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</si>
  <si>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</si>
  <si>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</si>
  <si>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</si>
  <si>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</si>
  <si>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</si>
  <si>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</si>
  <si>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</si>
  <si>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</si>
  <si>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</si>
  <si>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</si>
  <si>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</si>
  <si>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</si>
  <si>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</si>
  <si>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</si>
  <si>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</si>
  <si>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</si>
  <si>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</si>
  <si>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</si>
  <si>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</si>
  <si>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</si>
  <si>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</si>
  <si>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</si>
  <si>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</si>
  <si>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</si>
  <si>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</si>
  <si>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</si>
  <si>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</si>
  <si>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</si>
  <si>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</si>
  <si>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</si>
  <si>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</si>
  <si>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</si>
  <si>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</si>
  <si>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</si>
  <si>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</si>
  <si>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</si>
  <si>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</si>
  <si>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</si>
  <si>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</si>
  <si>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</si>
  <si>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</si>
  <si>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</si>
  <si>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</si>
  <si>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</si>
  <si>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</si>
  <si>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</si>
  <si>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</si>
  <si>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</si>
  <si>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</si>
  <si>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</si>
  <si>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</si>
  <si>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</si>
  <si>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</si>
  <si>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</si>
  <si>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</si>
  <si>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</si>
  <si>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</si>
  <si>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</si>
  <si>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</si>
  <si>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</si>
  <si>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</si>
  <si>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</si>
  <si>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</si>
  <si>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</si>
  <si>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</si>
  <si>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</si>
  <si>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</si>
  <si>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</si>
  <si>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</si>
  <si>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</si>
  <si>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</si>
  <si>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</si>
  <si>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</si>
  <si>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</si>
  <si>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 xml:space="preserve">No </t>
  </si>
  <si>
    <t>SIDs  Solo en ataque</t>
  </si>
  <si>
    <t>2002749,2002752,2027397</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</si>
  <si>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</si>
  <si>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</si>
  <si>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</si>
  <si>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</si>
  <si>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</si>
  <si>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</si>
  <si>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</si>
  <si>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</si>
  <si>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</si>
  <si>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</si>
  <si>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</si>
  <si>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</si>
  <si>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</si>
  <si>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</si>
  <si>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</si>
  <si>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</si>
  <si>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</si>
  <si>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</si>
  <si>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</si>
  <si>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</si>
  <si>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</si>
  <si>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</si>
  <si>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</si>
  <si>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</si>
  <si>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</si>
  <si>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</si>
  <si>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</si>
  <si>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</si>
  <si>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</si>
  <si>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</si>
  <si>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</si>
  <si>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</si>
  <si>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</si>
  <si>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</si>
  <si>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</si>
  <si>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</si>
  <si>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</si>
  <si>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</si>
  <si>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</si>
  <si>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</si>
  <si>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</si>
  <si>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</si>
  <si>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</si>
  <si>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</si>
  <si>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</si>
  <si>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</si>
  <si>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</si>
  <si>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</si>
  <si>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</si>
  <si>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</si>
  <si>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</si>
  <si>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</si>
  <si>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15071, 50447,,58160</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</si>
  <si>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</si>
  <si>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</si>
  <si>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</si>
  <si>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</si>
  <si>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</si>
  <si>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</si>
  <si>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</si>
  <si>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</si>
  <si>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</si>
  <si>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2002752, 2002749, 2006408, 2006409, 2018358, 2035480, 2000419, 2025644</t>
  </si>
  <si>
    <t>2006408, 2006409, 2018358, 2035480, 2000419, 2025644</t>
  </si>
  <si>
    <t xml:space="preserve">2011976, 2035480, 2000419, 2025644
</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</si>
  <si>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</si>
  <si>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</si>
  <si>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</si>
  <si>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</si>
  <si>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</si>
  <si>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</si>
  <si>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</si>
  <si>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</si>
  <si>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</si>
  <si>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</si>
  <si>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</si>
  <si>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</si>
  <si>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</si>
  <si>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</si>
  <si>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</si>
  <si>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Detección Total MITRE Snort</t>
  </si>
  <si>
    <t>% FP Total Snort</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</si>
  <si>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</si>
  <si>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</si>
  <si>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</si>
  <si>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</si>
  <si>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</si>
  <si>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</si>
  <si>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</si>
  <si>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</si>
  <si>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</si>
  <si>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</si>
  <si>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Attackids (sin repetición)</t>
  </si>
  <si>
    <t>#Attackid</t>
  </si>
  <si>
    <t>Número total de alertas</t>
  </si>
  <si>
    <t>SIDs FP Dataset_Legítimo_TD</t>
  </si>
  <si>
    <t>#SIDs FP Dataset_Legítimo_TD</t>
  </si>
  <si>
    <t>SIDs FP Dataset_Legítimo_Basico</t>
  </si>
  <si>
    <t>#SIDs FP Dataset_Legítimo_Basico</t>
  </si>
  <si>
    <t>SIDs FP Totales</t>
  </si>
  <si>
    <t>#SIDs FP Totales</t>
  </si>
  <si>
    <t>Nº FLUJOS IDENTIFICADOS POR PALOALTO</t>
  </si>
  <si>
    <t>Nº FLUJOS CON ATAQUE DETECTADOS POR PALOALTO</t>
  </si>
  <si>
    <t>% DETECCIÓN PALOALTO</t>
  </si>
  <si>
    <t>Nº FLUJOS IDENTIFICADOS POR FORTIGATE</t>
  </si>
  <si>
    <t>Nº FLUJOS CON ATAQUE DETECTADOS POR FORTIGATE</t>
  </si>
  <si>
    <t>% DETECCIÓN FORTIGATE</t>
  </si>
  <si>
    <t>Fichero pcapng</t>
  </si>
  <si>
    <t>% Detección Snort (Instancias)</t>
  </si>
  <si>
    <t>% FP Snort Tráfico de Ataques</t>
  </si>
  <si>
    <t>FORTIGATE</t>
  </si>
  <si>
    <t>PALOALTO</t>
  </si>
  <si>
    <t>Nº Instancias Principales</t>
  </si>
  <si>
    <t>Nº Instancias detectadas por Snort</t>
  </si>
  <si>
    <t>% FP Snort Tráfico Legítimo</t>
  </si>
  <si>
    <t>Conjunto de reglas especificas para protocolo ICS</t>
  </si>
  <si>
    <t>19.51</t>
  </si>
  <si>
    <r>
      <rPr>
        <sz val="16"/>
        <color rgb="FFFF0000"/>
        <rFont val="Calibri"/>
        <family val="2"/>
        <scheme val="minor"/>
      </rPr>
      <t>560</t>
    </r>
    <r>
      <rPr>
        <sz val="16"/>
        <color theme="1"/>
        <rFont val="Calibri"/>
        <family val="2"/>
        <scheme val="minor"/>
      </rPr>
      <t>,</t>
    </r>
    <r>
      <rPr>
        <sz val="16"/>
        <rFont val="Calibri"/>
        <family val="2"/>
        <scheme val="minor"/>
      </rPr>
      <t>51018</t>
    </r>
    <r>
      <rPr>
        <sz val="16"/>
        <color theme="1"/>
        <rFont val="Calibri"/>
        <family val="2"/>
        <scheme val="minor"/>
      </rPr>
      <t>,</t>
    </r>
    <r>
      <rPr>
        <sz val="16"/>
        <color rgb="FFFF0000"/>
        <rFont val="Calibri"/>
        <family val="2"/>
        <scheme val="minor"/>
      </rPr>
      <t>58160</t>
    </r>
  </si>
  <si>
    <r>
      <rPr>
        <sz val="16"/>
        <color rgb="FFFF0000"/>
        <rFont val="Calibri"/>
        <family val="2"/>
        <scheme val="minor"/>
      </rPr>
      <t>2035480</t>
    </r>
    <r>
      <rPr>
        <sz val="16"/>
        <color theme="1"/>
        <rFont val="Calibri"/>
        <family val="2"/>
        <scheme val="minor"/>
      </rPr>
      <t xml:space="preserve">, </t>
    </r>
    <r>
      <rPr>
        <sz val="16"/>
        <color rgb="FFFF0000"/>
        <rFont val="Calibri"/>
        <family val="2"/>
        <scheme val="minor"/>
      </rPr>
      <t>2025644</t>
    </r>
    <r>
      <rPr>
        <sz val="16"/>
        <color theme="1"/>
        <rFont val="Calibri"/>
        <family val="2"/>
        <scheme val="minor"/>
      </rPr>
      <t>.</t>
    </r>
  </si>
  <si>
    <r>
      <rPr>
        <sz val="16"/>
        <color rgb="FFFF0000"/>
        <rFont val="Calibri"/>
        <family val="2"/>
        <scheme val="minor"/>
      </rPr>
      <t>2000419</t>
    </r>
    <r>
      <rPr>
        <sz val="16"/>
        <color theme="1"/>
        <rFont val="Calibri"/>
        <family val="2"/>
        <scheme val="minor"/>
      </rPr>
      <t>,2002749,2002752,</t>
    </r>
    <r>
      <rPr>
        <sz val="16"/>
        <color rgb="FFFF0000"/>
        <rFont val="Calibri"/>
        <family val="2"/>
        <scheme val="minor"/>
      </rPr>
      <t>2025644</t>
    </r>
    <r>
      <rPr>
        <sz val="16"/>
        <color theme="1"/>
        <rFont val="Calibri"/>
        <family val="2"/>
        <scheme val="minor"/>
      </rPr>
      <t>,</t>
    </r>
    <r>
      <rPr>
        <sz val="16"/>
        <color rgb="FFFF0000"/>
        <rFont val="Calibri"/>
        <family val="2"/>
        <scheme val="minor"/>
      </rPr>
      <t>2035480</t>
    </r>
    <r>
      <rPr>
        <sz val="16"/>
        <color theme="1"/>
        <rFont val="Calibri"/>
        <family val="2"/>
        <scheme val="minor"/>
      </rPr>
      <t>,</t>
    </r>
    <r>
      <rPr>
        <sz val="16"/>
        <color rgb="FFFF0000"/>
        <rFont val="Calibri"/>
        <family val="2"/>
        <scheme val="minor"/>
      </rPr>
      <t>2100560</t>
    </r>
  </si>
  <si>
    <r>
      <rPr>
        <sz val="16"/>
        <color rgb="FFFF0000"/>
        <rFont val="Calibri"/>
        <family val="2"/>
        <scheme val="minor"/>
      </rPr>
      <t>2000419</t>
    </r>
    <r>
      <rPr>
        <sz val="16"/>
        <color theme="1"/>
        <rFont val="Calibri"/>
        <family val="2"/>
        <scheme val="minor"/>
      </rPr>
      <t>,</t>
    </r>
    <r>
      <rPr>
        <sz val="16"/>
        <color rgb="FFFF0000"/>
        <rFont val="Calibri"/>
        <family val="2"/>
        <scheme val="minor"/>
      </rPr>
      <t>2025644</t>
    </r>
    <r>
      <rPr>
        <sz val="16"/>
        <color theme="1"/>
        <rFont val="Calibri"/>
        <family val="2"/>
        <scheme val="minor"/>
      </rPr>
      <t>,</t>
    </r>
    <r>
      <rPr>
        <sz val="16"/>
        <color rgb="FFFF0000"/>
        <rFont val="Calibri"/>
        <family val="2"/>
        <scheme val="minor"/>
      </rPr>
      <t>2035480</t>
    </r>
    <r>
      <rPr>
        <sz val="16"/>
        <color theme="1"/>
        <rFont val="Calibri"/>
        <family val="2"/>
        <scheme val="minor"/>
      </rPr>
      <t>,</t>
    </r>
    <r>
      <rPr>
        <sz val="16"/>
        <color rgb="FFFF0000"/>
        <rFont val="Calibri"/>
        <family val="2"/>
        <scheme val="minor"/>
      </rPr>
      <t>2100560</t>
    </r>
  </si>
  <si>
    <r>
      <rPr>
        <sz val="16"/>
        <color rgb="FFFF0000"/>
        <rFont val="Calibri"/>
        <family val="2"/>
        <scheme val="minor"/>
      </rPr>
      <t xml:space="preserve">41048,41049,41050,41051,41052,41054,41055,41058,41061,41070,41071,41074,41075,41078,41079,52150,52151,52152,52155,52185,52189,52191,52192,52193, </t>
    </r>
    <r>
      <rPr>
        <sz val="16"/>
        <color theme="1"/>
        <rFont val="Calibri"/>
        <family val="2"/>
        <scheme val="minor"/>
      </rPr>
      <t>1917</t>
    </r>
  </si>
  <si>
    <r>
      <rPr>
        <sz val="16"/>
        <rFont val="Calibri"/>
        <family val="2"/>
        <scheme val="minor"/>
      </rPr>
      <t>2002752</t>
    </r>
    <r>
      <rPr>
        <sz val="16"/>
        <color theme="1"/>
        <rFont val="Calibri"/>
        <family val="2"/>
        <scheme val="minor"/>
      </rPr>
      <t>, 2002749,</t>
    </r>
    <r>
      <rPr>
        <sz val="16"/>
        <color rgb="FFFF0000"/>
        <rFont val="Calibri"/>
        <family val="2"/>
        <scheme val="minor"/>
      </rPr>
      <t xml:space="preserve"> 2046160, 2046161, 2046165, 2046164, 2046158, 2046159, 2046162, 2046163</t>
    </r>
    <r>
      <rPr>
        <sz val="16"/>
        <color theme="1"/>
        <rFont val="Calibri"/>
        <family val="2"/>
        <scheme val="minor"/>
      </rPr>
      <t xml:space="preserve">
</t>
    </r>
  </si>
  <si>
    <r>
      <rPr>
        <sz val="16"/>
        <color rgb="FFFF0000"/>
        <rFont val="Calibri"/>
        <family val="2"/>
        <scheme val="minor"/>
      </rPr>
      <t xml:space="preserve"> 2046160, 2046161, 2046165, 2046164, 2046158, 2046159, 2046162, 2046163</t>
    </r>
    <r>
      <rPr>
        <sz val="16"/>
        <color theme="1"/>
        <rFont val="Calibri"/>
        <family val="2"/>
        <scheme val="minor"/>
      </rPr>
      <t xml:space="preserve">
</t>
    </r>
  </si>
  <si>
    <r>
      <t>1917,24301,51037,</t>
    </r>
    <r>
      <rPr>
        <sz val="16"/>
        <color rgb="FFFF0000"/>
        <rFont val="Calibri"/>
        <family val="2"/>
        <scheme val="minor"/>
      </rPr>
      <t>55703</t>
    </r>
    <r>
      <rPr>
        <sz val="16"/>
        <color theme="1"/>
        <rFont val="Calibri"/>
        <family val="2"/>
        <scheme val="minor"/>
      </rPr>
      <t>,</t>
    </r>
    <r>
      <rPr>
        <sz val="16"/>
        <color rgb="FFFF0000"/>
        <rFont val="Calibri"/>
        <family val="2"/>
        <scheme val="minor"/>
      </rPr>
      <t>55704</t>
    </r>
    <r>
      <rPr>
        <sz val="16"/>
        <color theme="1"/>
        <rFont val="Calibri"/>
        <family val="2"/>
        <scheme val="minor"/>
      </rPr>
      <t>,</t>
    </r>
    <r>
      <rPr>
        <sz val="16"/>
        <color rgb="FFFF0000"/>
        <rFont val="Calibri"/>
        <family val="2"/>
        <scheme val="minor"/>
      </rPr>
      <t>55802</t>
    </r>
    <r>
      <rPr>
        <sz val="16"/>
        <color theme="1"/>
        <rFont val="Calibri"/>
        <family val="2"/>
        <scheme val="minor"/>
      </rPr>
      <t>,</t>
    </r>
    <r>
      <rPr>
        <sz val="16"/>
        <color rgb="FFFF0000"/>
        <rFont val="Calibri"/>
        <family val="2"/>
        <scheme val="minor"/>
      </rPr>
      <t>57280</t>
    </r>
  </si>
  <si>
    <r>
      <t>24301,51037,</t>
    </r>
    <r>
      <rPr>
        <sz val="16"/>
        <color rgb="FFFF0000"/>
        <rFont val="Calibri"/>
        <family val="2"/>
        <scheme val="minor"/>
      </rPr>
      <t>55703</t>
    </r>
    <r>
      <rPr>
        <sz val="16"/>
        <color theme="1"/>
        <rFont val="Calibri"/>
        <family val="2"/>
        <scheme val="minor"/>
      </rPr>
      <t>,</t>
    </r>
    <r>
      <rPr>
        <sz val="16"/>
        <color rgb="FFFF0000"/>
        <rFont val="Calibri"/>
        <family val="2"/>
        <scheme val="minor"/>
      </rPr>
      <t>55704</t>
    </r>
    <r>
      <rPr>
        <sz val="16"/>
        <color theme="1"/>
        <rFont val="Calibri"/>
        <family val="2"/>
        <scheme val="minor"/>
      </rPr>
      <t>,</t>
    </r>
    <r>
      <rPr>
        <sz val="16"/>
        <color rgb="FFFF0000"/>
        <rFont val="Calibri"/>
        <family val="2"/>
        <scheme val="minor"/>
      </rPr>
      <t>55802</t>
    </r>
    <r>
      <rPr>
        <sz val="16"/>
        <color theme="1"/>
        <rFont val="Calibri"/>
        <family val="2"/>
        <scheme val="minor"/>
      </rPr>
      <t>,</t>
    </r>
    <r>
      <rPr>
        <sz val="16"/>
        <color rgb="FFFF0000"/>
        <rFont val="Calibri"/>
        <family val="2"/>
        <scheme val="minor"/>
      </rPr>
      <t>57280</t>
    </r>
  </si>
  <si>
    <r>
      <t>2027397,</t>
    </r>
    <r>
      <rPr>
        <sz val="16"/>
        <color rgb="FFFF0000"/>
        <rFont val="Calibri"/>
        <family val="2"/>
        <scheme val="minor"/>
      </rPr>
      <t>2030870</t>
    </r>
    <r>
      <rPr>
        <sz val="16"/>
        <color theme="1"/>
        <rFont val="Calibri"/>
        <family val="2"/>
        <scheme val="minor"/>
      </rPr>
      <t>,</t>
    </r>
    <r>
      <rPr>
        <sz val="16"/>
        <color rgb="FFFF0000"/>
        <rFont val="Calibri"/>
        <family val="2"/>
        <scheme val="minor"/>
      </rPr>
      <t>2030871</t>
    </r>
    <r>
      <rPr>
        <sz val="16"/>
        <color theme="1"/>
        <rFont val="Calibri"/>
        <family val="2"/>
        <scheme val="minor"/>
      </rPr>
      <t>,</t>
    </r>
    <r>
      <rPr>
        <sz val="16"/>
        <color rgb="FFFF0000"/>
        <rFont val="Calibri"/>
        <family val="2"/>
        <scheme val="minor"/>
      </rPr>
      <t>2035260</t>
    </r>
    <r>
      <rPr>
        <sz val="16"/>
        <color theme="1"/>
        <rFont val="Calibri"/>
        <family val="2"/>
        <scheme val="minor"/>
      </rPr>
      <t>,</t>
    </r>
    <r>
      <rPr>
        <sz val="16"/>
        <color rgb="FFFF0000"/>
        <rFont val="Calibri"/>
        <family val="2"/>
        <scheme val="minor"/>
      </rPr>
      <t>2001581</t>
    </r>
    <r>
      <rPr>
        <sz val="16"/>
        <color theme="1"/>
        <rFont val="Calibri"/>
        <family val="2"/>
        <scheme val="minor"/>
      </rPr>
      <t>,</t>
    </r>
    <r>
      <rPr>
        <sz val="16"/>
        <color rgb="FFFF0000"/>
        <rFont val="Calibri"/>
        <family val="2"/>
        <scheme val="minor"/>
      </rPr>
      <t>2035262</t>
    </r>
  </si>
  <si>
    <r>
      <rPr>
        <sz val="16"/>
        <color rgb="FFFF0000"/>
        <rFont val="Calibri"/>
        <family val="2"/>
        <scheme val="minor"/>
      </rPr>
      <t>2001581</t>
    </r>
    <r>
      <rPr>
        <sz val="16"/>
        <color theme="1"/>
        <rFont val="Calibri"/>
        <family val="2"/>
        <scheme val="minor"/>
      </rPr>
      <t>,2002749,2002752,2027397,</t>
    </r>
    <r>
      <rPr>
        <sz val="16"/>
        <color rgb="FFFF0000"/>
        <rFont val="Calibri"/>
        <family val="2"/>
        <scheme val="minor"/>
      </rPr>
      <t>2030870</t>
    </r>
    <r>
      <rPr>
        <sz val="16"/>
        <color theme="1"/>
        <rFont val="Calibri"/>
        <family val="2"/>
        <scheme val="minor"/>
      </rPr>
      <t>,</t>
    </r>
    <r>
      <rPr>
        <sz val="16"/>
        <color rgb="FFFF0000"/>
        <rFont val="Calibri"/>
        <family val="2"/>
        <scheme val="minor"/>
      </rPr>
      <t>2030871</t>
    </r>
    <r>
      <rPr>
        <sz val="16"/>
        <color theme="1"/>
        <rFont val="Calibri"/>
        <family val="2"/>
        <scheme val="minor"/>
      </rPr>
      <t>,</t>
    </r>
    <r>
      <rPr>
        <sz val="16"/>
        <color rgb="FFFF0000"/>
        <rFont val="Calibri"/>
        <family val="2"/>
        <scheme val="minor"/>
      </rPr>
      <t>2030889</t>
    </r>
    <r>
      <rPr>
        <sz val="16"/>
        <color theme="1"/>
        <rFont val="Calibri"/>
        <family val="2"/>
        <scheme val="minor"/>
      </rPr>
      <t>,</t>
    </r>
    <r>
      <rPr>
        <sz val="16"/>
        <color rgb="FFFF0000"/>
        <rFont val="Calibri"/>
        <family val="2"/>
        <scheme val="minor"/>
      </rPr>
      <t>2035260</t>
    </r>
    <r>
      <rPr>
        <sz val="16"/>
        <color theme="1"/>
        <rFont val="Calibri"/>
        <family val="2"/>
        <scheme val="minor"/>
      </rPr>
      <t>,</t>
    </r>
    <r>
      <rPr>
        <sz val="16"/>
        <color rgb="FFFF0000"/>
        <rFont val="Calibri"/>
        <family val="2"/>
        <scheme val="minor"/>
      </rPr>
      <t>2035262</t>
    </r>
  </si>
  <si>
    <r>
      <rPr>
        <sz val="16"/>
        <color rgb="FFFF0000"/>
        <rFont val="Calibri"/>
        <family val="2"/>
        <scheme val="minor"/>
      </rPr>
      <t>2001581,2030870</t>
    </r>
    <r>
      <rPr>
        <sz val="16"/>
        <color theme="1"/>
        <rFont val="Calibri"/>
        <family val="2"/>
        <scheme val="minor"/>
      </rPr>
      <t>,</t>
    </r>
    <r>
      <rPr>
        <sz val="16"/>
        <color rgb="FFFF0000"/>
        <rFont val="Calibri"/>
        <family val="2"/>
        <scheme val="minor"/>
      </rPr>
      <t>2030871</t>
    </r>
    <r>
      <rPr>
        <sz val="16"/>
        <color theme="1"/>
        <rFont val="Calibri"/>
        <family val="2"/>
        <scheme val="minor"/>
      </rPr>
      <t>,</t>
    </r>
    <r>
      <rPr>
        <sz val="16"/>
        <color rgb="FFFF0000"/>
        <rFont val="Calibri"/>
        <family val="2"/>
        <scheme val="minor"/>
      </rPr>
      <t>2030889</t>
    </r>
    <r>
      <rPr>
        <sz val="16"/>
        <color theme="1"/>
        <rFont val="Calibri"/>
        <family val="2"/>
        <scheme val="minor"/>
      </rPr>
      <t>,</t>
    </r>
    <r>
      <rPr>
        <sz val="16"/>
        <color rgb="FFFF0000"/>
        <rFont val="Calibri"/>
        <family val="2"/>
        <scheme val="minor"/>
      </rPr>
      <t>2035260</t>
    </r>
    <r>
      <rPr>
        <sz val="16"/>
        <color theme="1"/>
        <rFont val="Calibri"/>
        <family val="2"/>
        <scheme val="minor"/>
      </rPr>
      <t>,</t>
    </r>
    <r>
      <rPr>
        <sz val="16"/>
        <color rgb="FFFF0000"/>
        <rFont val="Calibri"/>
        <family val="2"/>
        <scheme val="minor"/>
      </rPr>
      <t>2035262</t>
    </r>
  </si>
  <si>
    <r>
      <t>1917,</t>
    </r>
    <r>
      <rPr>
        <sz val="16"/>
        <color rgb="FFFF0000"/>
        <rFont val="Calibri"/>
        <family val="2"/>
        <scheme val="minor"/>
      </rPr>
      <t>41048,41052,41055,41058,41070,52150,52185,52191</t>
    </r>
  </si>
  <si>
    <r>
      <rPr>
        <sz val="16"/>
        <color rgb="FFFF0000"/>
        <rFont val="Calibri"/>
        <family val="2"/>
        <scheme val="minor"/>
      </rPr>
      <t>2009582</t>
    </r>
    <r>
      <rPr>
        <sz val="16"/>
        <color theme="1"/>
        <rFont val="Calibri"/>
        <family val="2"/>
        <scheme val="minor"/>
      </rPr>
      <t xml:space="preserve">, 2002752, 2002749, 2027397
</t>
    </r>
  </si>
  <si>
    <r>
      <rPr>
        <sz val="16"/>
        <color rgb="FFFF0000"/>
        <rFont val="Calibri"/>
        <family val="2"/>
        <scheme val="minor"/>
      </rPr>
      <t>2009582</t>
    </r>
    <r>
      <rPr>
        <sz val="16"/>
        <color theme="1"/>
        <rFont val="Calibri"/>
        <family val="2"/>
        <scheme val="minor"/>
      </rPr>
      <t xml:space="preserve">
</t>
    </r>
  </si>
  <si>
    <r>
      <t>1390,1917,</t>
    </r>
    <r>
      <rPr>
        <sz val="16"/>
        <color rgb="FFFF0000"/>
        <rFont val="Calibri"/>
        <family val="2"/>
        <scheme val="minor"/>
      </rPr>
      <t>24378</t>
    </r>
    <r>
      <rPr>
        <sz val="16"/>
        <color theme="1"/>
        <rFont val="Calibri"/>
        <family val="2"/>
        <scheme val="minor"/>
      </rPr>
      <t>,</t>
    </r>
    <r>
      <rPr>
        <sz val="16"/>
        <color rgb="FFFF0000"/>
        <rFont val="Calibri"/>
        <family val="2"/>
        <scheme val="minor"/>
      </rPr>
      <t>29456</t>
    </r>
    <r>
      <rPr>
        <sz val="16"/>
        <color theme="1"/>
        <rFont val="Calibri"/>
        <family val="2"/>
        <scheme val="minor"/>
      </rPr>
      <t>,</t>
    </r>
    <r>
      <rPr>
        <sz val="16"/>
        <color rgb="FFFF0000"/>
        <rFont val="Calibri"/>
        <family val="2"/>
        <scheme val="minor"/>
      </rPr>
      <t>365,384,408</t>
    </r>
    <r>
      <rPr>
        <sz val="16"/>
        <color theme="1"/>
        <rFont val="Calibri"/>
        <family val="2"/>
        <scheme val="minor"/>
      </rPr>
      <t>,</t>
    </r>
    <r>
      <rPr>
        <sz val="16"/>
        <color rgb="FFFF0000"/>
        <rFont val="Calibri"/>
        <family val="2"/>
        <scheme val="minor"/>
      </rPr>
      <t>51065,51066</t>
    </r>
  </si>
  <si>
    <r>
      <t>1390,</t>
    </r>
    <r>
      <rPr>
        <sz val="16"/>
        <color rgb="FFFF0000"/>
        <rFont val="Calibri"/>
        <family val="2"/>
        <scheme val="minor"/>
      </rPr>
      <t>24378</t>
    </r>
    <r>
      <rPr>
        <sz val="16"/>
        <color theme="1"/>
        <rFont val="Calibri"/>
        <family val="2"/>
        <scheme val="minor"/>
      </rPr>
      <t>,</t>
    </r>
    <r>
      <rPr>
        <sz val="16"/>
        <color rgb="FFFF0000"/>
        <rFont val="Calibri"/>
        <family val="2"/>
        <scheme val="minor"/>
      </rPr>
      <t>29456</t>
    </r>
    <r>
      <rPr>
        <sz val="16"/>
        <color theme="1"/>
        <rFont val="Calibri"/>
        <family val="2"/>
        <scheme val="minor"/>
      </rPr>
      <t>,</t>
    </r>
    <r>
      <rPr>
        <sz val="16"/>
        <color rgb="FFFF0000"/>
        <rFont val="Calibri"/>
        <family val="2"/>
        <scheme val="minor"/>
      </rPr>
      <t>365,384,408,51065,51066</t>
    </r>
  </si>
  <si>
    <r>
      <t>2002749,2002752,</t>
    </r>
    <r>
      <rPr>
        <sz val="16"/>
        <color rgb="FFFF0000"/>
        <rFont val="Calibri"/>
        <family val="2"/>
        <scheme val="minor"/>
      </rPr>
      <t>2009582</t>
    </r>
    <r>
      <rPr>
        <sz val="16"/>
        <color theme="1"/>
        <rFont val="Calibri"/>
        <family val="2"/>
        <scheme val="minor"/>
      </rPr>
      <t>,</t>
    </r>
    <r>
      <rPr>
        <sz val="16"/>
        <color rgb="FFFF0000"/>
        <rFont val="Calibri"/>
        <family val="2"/>
        <scheme val="minor"/>
      </rPr>
      <t>2018489</t>
    </r>
    <r>
      <rPr>
        <sz val="16"/>
        <color theme="1"/>
        <rFont val="Calibri"/>
        <family val="2"/>
        <scheme val="minor"/>
      </rPr>
      <t>,2027768,2027770,</t>
    </r>
    <r>
      <rPr>
        <sz val="16"/>
        <color rgb="FFFF0000"/>
        <rFont val="Calibri"/>
        <family val="2"/>
        <scheme val="minor"/>
      </rPr>
      <t>2100365</t>
    </r>
    <r>
      <rPr>
        <sz val="16"/>
        <color theme="1"/>
        <rFont val="Calibri"/>
        <family val="2"/>
        <scheme val="minor"/>
      </rPr>
      <t>,</t>
    </r>
    <r>
      <rPr>
        <sz val="16"/>
        <color rgb="FFFF0000"/>
        <rFont val="Calibri"/>
        <family val="2"/>
        <scheme val="minor"/>
      </rPr>
      <t>2100384</t>
    </r>
    <r>
      <rPr>
        <sz val="16"/>
        <color theme="1"/>
        <rFont val="Calibri"/>
        <family val="2"/>
        <scheme val="minor"/>
      </rPr>
      <t>,</t>
    </r>
    <r>
      <rPr>
        <sz val="16"/>
        <color rgb="FFFF0000"/>
        <rFont val="Calibri"/>
        <family val="2"/>
        <scheme val="minor"/>
      </rPr>
      <t>2100408</t>
    </r>
    <r>
      <rPr>
        <sz val="16"/>
        <color theme="1"/>
        <rFont val="Calibri"/>
        <family val="2"/>
        <scheme val="minor"/>
      </rPr>
      <t>,</t>
    </r>
    <r>
      <rPr>
        <sz val="16"/>
        <color rgb="FFFF0000"/>
        <rFont val="Calibri"/>
        <family val="2"/>
        <scheme val="minor"/>
      </rPr>
      <t>2100629</t>
    </r>
    <r>
      <rPr>
        <sz val="16"/>
        <color theme="1"/>
        <rFont val="Calibri"/>
        <family val="2"/>
        <scheme val="minor"/>
      </rPr>
      <t>,</t>
    </r>
    <r>
      <rPr>
        <sz val="16"/>
        <color rgb="FFFF0000"/>
        <rFont val="Calibri"/>
        <family val="2"/>
        <scheme val="minor"/>
      </rPr>
      <t>2101228</t>
    </r>
    <r>
      <rPr>
        <sz val="16"/>
        <color theme="1"/>
        <rFont val="Calibri"/>
        <family val="2"/>
        <scheme val="minor"/>
      </rPr>
      <t>,2101390</t>
    </r>
  </si>
  <si>
    <r>
      <rPr>
        <sz val="16"/>
        <color rgb="FFFF0000"/>
        <rFont val="Calibri"/>
        <family val="2"/>
        <scheme val="minor"/>
      </rPr>
      <t>2009582</t>
    </r>
    <r>
      <rPr>
        <sz val="16"/>
        <color theme="1"/>
        <rFont val="Calibri"/>
        <family val="2"/>
        <scheme val="minor"/>
      </rPr>
      <t>,</t>
    </r>
    <r>
      <rPr>
        <sz val="16"/>
        <color rgb="FFFF0000"/>
        <rFont val="Calibri"/>
        <family val="2"/>
        <scheme val="minor"/>
      </rPr>
      <t>2018489</t>
    </r>
    <r>
      <rPr>
        <sz val="16"/>
        <color theme="1"/>
        <rFont val="Calibri"/>
        <family val="2"/>
        <scheme val="minor"/>
      </rPr>
      <t>,</t>
    </r>
    <r>
      <rPr>
        <sz val="16"/>
        <color rgb="FFFF0000"/>
        <rFont val="Calibri"/>
        <family val="2"/>
        <scheme val="minor"/>
      </rPr>
      <t>2100365</t>
    </r>
    <r>
      <rPr>
        <sz val="16"/>
        <color theme="1"/>
        <rFont val="Calibri"/>
        <family val="2"/>
        <scheme val="minor"/>
      </rPr>
      <t>,</t>
    </r>
    <r>
      <rPr>
        <sz val="16"/>
        <color rgb="FFFF0000"/>
        <rFont val="Calibri"/>
        <family val="2"/>
        <scheme val="minor"/>
      </rPr>
      <t>2100384</t>
    </r>
    <r>
      <rPr>
        <sz val="16"/>
        <color theme="1"/>
        <rFont val="Calibri"/>
        <family val="2"/>
        <scheme val="minor"/>
      </rPr>
      <t>,</t>
    </r>
    <r>
      <rPr>
        <sz val="16"/>
        <color rgb="FFFF0000"/>
        <rFont val="Calibri"/>
        <family val="2"/>
        <scheme val="minor"/>
      </rPr>
      <t>2100408</t>
    </r>
    <r>
      <rPr>
        <sz val="16"/>
        <color theme="1"/>
        <rFont val="Calibri"/>
        <family val="2"/>
        <scheme val="minor"/>
      </rPr>
      <t>,</t>
    </r>
    <r>
      <rPr>
        <sz val="16"/>
        <color rgb="FFFF0000"/>
        <rFont val="Calibri"/>
        <family val="2"/>
        <scheme val="minor"/>
      </rPr>
      <t>2100629</t>
    </r>
    <r>
      <rPr>
        <sz val="16"/>
        <color theme="1"/>
        <rFont val="Calibri"/>
        <family val="2"/>
        <scheme val="minor"/>
      </rPr>
      <t>,</t>
    </r>
    <r>
      <rPr>
        <sz val="16"/>
        <color rgb="FFFF0000"/>
        <rFont val="Calibri"/>
        <family val="2"/>
        <scheme val="minor"/>
      </rPr>
      <t>2101228</t>
    </r>
  </si>
  <si>
    <r>
      <t>1917,</t>
    </r>
    <r>
      <rPr>
        <sz val="16"/>
        <color rgb="FFFF0000"/>
        <rFont val="Calibri"/>
        <family val="2"/>
        <scheme val="minor"/>
      </rPr>
      <t>41047,41048,41051,41052,41053,41054,41055,41056,41057,41058,41059,41060,41061,41062,41063,41064,41065,41066,41067,41068,41069,41070,41071,41072,41073,41074,41075,41076,41077,41078,41079,52150,52151,52154,52155,52158,52187,52189,52191,52192,52195,52196,52198,52199,52200,52201</t>
    </r>
  </si>
  <si>
    <r>
      <t xml:space="preserve">2002752, 2002749, </t>
    </r>
    <r>
      <rPr>
        <sz val="16"/>
        <color rgb="FFFF0000"/>
        <rFont val="Calibri"/>
        <family val="2"/>
        <scheme val="minor"/>
      </rPr>
      <t>2046160, 2046161, 2046165, 2046164, 2046158, 2046159</t>
    </r>
    <r>
      <rPr>
        <sz val="16"/>
        <color theme="1"/>
        <rFont val="Calibri"/>
        <family val="2"/>
        <scheme val="minor"/>
      </rPr>
      <t xml:space="preserve">
</t>
    </r>
  </si>
  <si>
    <r>
      <rPr>
        <sz val="16"/>
        <color rgb="FFFF0000"/>
        <rFont val="Calibri"/>
        <family val="2"/>
        <scheme val="minor"/>
      </rPr>
      <t>2046160, 2046161, 2046165, 2046164, 2046158, 2046159</t>
    </r>
    <r>
      <rPr>
        <sz val="16"/>
        <color theme="1"/>
        <rFont val="Calibri"/>
        <family val="2"/>
        <scheme val="minor"/>
      </rPr>
      <t xml:space="preserve">
</t>
    </r>
  </si>
  <si>
    <r>
      <rPr>
        <sz val="16"/>
        <color rgb="FFFF0000"/>
        <rFont val="Calibri"/>
        <family val="2"/>
        <scheme val="minor"/>
      </rPr>
      <t>1111705, 1111704</t>
    </r>
    <r>
      <rPr>
        <sz val="16"/>
        <color theme="1"/>
        <rFont val="Calibri"/>
        <family val="2"/>
        <scheme val="minor"/>
      </rPr>
      <t xml:space="preserve">
</t>
    </r>
  </si>
  <si>
    <r>
      <rPr>
        <sz val="16"/>
        <color rgb="FFFF0000"/>
        <rFont val="Calibri"/>
        <family val="2"/>
        <scheme val="minor"/>
      </rPr>
      <t>2101411,</t>
    </r>
    <r>
      <rPr>
        <sz val="16"/>
        <color theme="1"/>
        <rFont val="Calibri"/>
        <family val="2"/>
        <scheme val="minor"/>
      </rPr>
      <t xml:space="preserve"> </t>
    </r>
    <r>
      <rPr>
        <sz val="16"/>
        <color rgb="FFFF0000"/>
        <rFont val="Calibri"/>
        <family val="2"/>
        <scheme val="minor"/>
      </rPr>
      <t>2101417</t>
    </r>
    <r>
      <rPr>
        <sz val="16"/>
        <color theme="1"/>
        <rFont val="Calibri"/>
        <family val="2"/>
        <scheme val="minor"/>
      </rPr>
      <t>, 2002752, 2002749</t>
    </r>
  </si>
  <si>
    <r>
      <rPr>
        <sz val="16"/>
        <color rgb="FFFF0000"/>
        <rFont val="Calibri"/>
        <family val="2"/>
        <scheme val="minor"/>
      </rPr>
      <t>2101411,</t>
    </r>
    <r>
      <rPr>
        <sz val="16"/>
        <color theme="1"/>
        <rFont val="Calibri"/>
        <family val="2"/>
        <scheme val="minor"/>
      </rPr>
      <t xml:space="preserve"> </t>
    </r>
    <r>
      <rPr>
        <sz val="16"/>
        <color rgb="FFFF0000"/>
        <rFont val="Calibri"/>
        <family val="2"/>
        <scheme val="minor"/>
      </rPr>
      <t>2101417</t>
    </r>
  </si>
  <si>
    <r>
      <rPr>
        <sz val="16"/>
        <color theme="1"/>
        <rFont val="Calibri"/>
        <family val="2"/>
        <scheme val="minor"/>
      </rPr>
      <t>1390, 1394</t>
    </r>
    <r>
      <rPr>
        <sz val="16"/>
        <color rgb="FFFF0000"/>
        <rFont val="Calibri"/>
        <family val="2"/>
        <scheme val="minor"/>
      </rPr>
      <t>, 15389, 15390, 15391, 15392, 15393, 15394, 15395, 15396, 15397, 15398, 15399, 15400, 15401, 15402, 15403, 15404, 15405, 15406, 15407, 15408, 15410, 15411, 15412</t>
    </r>
  </si>
  <si>
    <r>
      <rPr>
        <sz val="16"/>
        <color rgb="FFFF0000"/>
        <rFont val="Calibri"/>
        <family val="2"/>
        <scheme val="minor"/>
      </rPr>
      <t>39876,39877</t>
    </r>
    <r>
      <rPr>
        <sz val="16"/>
        <color theme="1"/>
        <rFont val="Calibri"/>
        <family val="2"/>
        <scheme val="minor"/>
      </rPr>
      <t>,402,44663</t>
    </r>
  </si>
  <si>
    <r>
      <t xml:space="preserve">2002752, 2002749, 2100402, </t>
    </r>
    <r>
      <rPr>
        <sz val="16"/>
        <color rgb="FFFF0000"/>
        <rFont val="Calibri"/>
        <family val="2"/>
        <scheme val="minor"/>
      </rPr>
      <t>2101417</t>
    </r>
  </si>
  <si>
    <r>
      <t xml:space="preserve">2002752, 2002749, 2013491, 2013490, 2009768, 2100402, </t>
    </r>
    <r>
      <rPr>
        <sz val="16"/>
        <color rgb="FFFF0000"/>
        <rFont val="Calibri"/>
        <family val="2"/>
        <scheme val="minor"/>
      </rPr>
      <t>2026917</t>
    </r>
  </si>
  <si>
    <r>
      <t>402</t>
    </r>
    <r>
      <rPr>
        <sz val="16"/>
        <color rgb="FFFF0000"/>
        <rFont val="Calibri"/>
        <family val="2"/>
        <scheme val="minor"/>
      </rPr>
      <t>,40518</t>
    </r>
    <r>
      <rPr>
        <sz val="16"/>
        <color theme="1"/>
        <rFont val="Calibri"/>
        <family val="2"/>
        <scheme val="minor"/>
      </rPr>
      <t>.</t>
    </r>
  </si>
  <si>
    <r>
      <rPr>
        <sz val="16"/>
        <color rgb="FFFF0000"/>
        <rFont val="Calibri"/>
        <family val="2"/>
        <scheme val="minor"/>
      </rPr>
      <t>17783</t>
    </r>
    <r>
      <rPr>
        <sz val="16"/>
        <color theme="1"/>
        <rFont val="Calibri"/>
        <family val="2"/>
        <scheme val="minor"/>
      </rPr>
      <t>.</t>
    </r>
  </si>
  <si>
    <r>
      <rPr>
        <sz val="16"/>
        <color theme="1"/>
        <rFont val="Calibri"/>
        <family val="2"/>
        <scheme val="minor"/>
      </rPr>
      <t>15071</t>
    </r>
    <r>
      <rPr>
        <sz val="16"/>
        <color rgb="FFFF0000"/>
        <rFont val="Calibri"/>
        <family val="2"/>
        <scheme val="minor"/>
      </rPr>
      <t>,</t>
    </r>
    <r>
      <rPr>
        <sz val="16"/>
        <rFont val="Calibri"/>
        <family val="2"/>
        <scheme val="minor"/>
      </rPr>
      <t>1917</t>
    </r>
    <r>
      <rPr>
        <sz val="16"/>
        <color rgb="FFFF0000"/>
        <rFont val="Calibri"/>
        <family val="2"/>
        <scheme val="minor"/>
      </rPr>
      <t>,18659, 58160</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</si>
  <si>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r>
      <rPr>
        <sz val="16"/>
        <color theme="1"/>
        <rFont val="Calibri"/>
        <family val="2"/>
        <scheme val="minor"/>
      </rPr>
      <t xml:space="preserve">
</t>
    </r>
  </si>
  <si>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r>
      <rPr>
        <sz val="16"/>
        <color theme="1"/>
        <rFont val="Calibri"/>
        <family val="2"/>
        <scheme val="minor"/>
      </rPr>
      <t xml:space="preserve">
</t>
    </r>
  </si>
  <si>
    <r>
      <t>15071, 50447,</t>
    </r>
    <r>
      <rPr>
        <sz val="16"/>
        <rFont val="Calibri"/>
        <family val="2"/>
        <scheme val="minor"/>
      </rPr>
      <t>1917,</t>
    </r>
    <r>
      <rPr>
        <sz val="16"/>
        <color rgb="FFFF0000"/>
        <rFont val="Calibri"/>
        <family val="2"/>
        <scheme val="minor"/>
      </rPr>
      <t>58160</t>
    </r>
  </si>
  <si>
    <r>
      <t>15071, 50447</t>
    </r>
    <r>
      <rPr>
        <sz val="16"/>
        <rFont val="Calibri"/>
        <family val="2"/>
        <scheme val="minor"/>
      </rPr>
      <t>,</t>
    </r>
    <r>
      <rPr>
        <sz val="16"/>
        <color rgb="FFFF0000"/>
        <rFont val="Calibri"/>
        <family val="2"/>
        <scheme val="minor"/>
      </rPr>
      <t>58160</t>
    </r>
  </si>
  <si>
    <r>
      <t>2002752,</t>
    </r>
    <r>
      <rPr>
        <sz val="16"/>
        <rFont val="Calibri"/>
        <family val="2"/>
        <scheme val="minor"/>
      </rPr>
      <t xml:space="preserve"> 2002749,</t>
    </r>
    <r>
      <rPr>
        <sz val="16"/>
        <color rgb="FFFF0000"/>
        <rFont val="Calibri"/>
        <family val="2"/>
        <scheme val="minor"/>
      </rPr>
      <t xml:space="preserve"> 2006408</t>
    </r>
    <r>
      <rPr>
        <sz val="16"/>
        <color theme="1"/>
        <rFont val="Calibri"/>
        <family val="2"/>
        <scheme val="minor"/>
      </rPr>
      <t>, 2010706</t>
    </r>
    <r>
      <rPr>
        <sz val="16"/>
        <color rgb="FFFF0000"/>
        <rFont val="Calibri"/>
        <family val="2"/>
        <scheme val="minor"/>
      </rPr>
      <t>, 2006409</t>
    </r>
    <r>
      <rPr>
        <sz val="16"/>
        <color theme="1"/>
        <rFont val="Calibri"/>
        <family val="2"/>
        <scheme val="minor"/>
      </rPr>
      <t xml:space="preserve">, </t>
    </r>
    <r>
      <rPr>
        <sz val="16"/>
        <color rgb="FFFF0000"/>
        <rFont val="Calibri"/>
        <family val="2"/>
        <scheme val="minor"/>
      </rPr>
      <t>2018358, 2035480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</si>
  <si>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rPr>
        <sz val="16"/>
        <color rgb="FFFF0000"/>
        <rFont val="Calibri"/>
        <family val="2"/>
        <scheme val="minor"/>
      </rPr>
      <t>2006408, 2006409</t>
    </r>
    <r>
      <rPr>
        <sz val="16"/>
        <color theme="1"/>
        <rFont val="Calibri"/>
        <family val="2"/>
        <scheme val="minor"/>
      </rPr>
      <t xml:space="preserve">, </t>
    </r>
    <r>
      <rPr>
        <sz val="16"/>
        <color rgb="FFFF0000"/>
        <rFont val="Calibri"/>
        <family val="2"/>
        <scheme val="minor"/>
      </rPr>
      <t>2018358, 2035480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</si>
  <si>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2002752, 2002749,</t>
    </r>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</si>
  <si>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rPr>
        <sz val="16"/>
        <color rgb="FFFF0000"/>
        <rFont val="Calibri"/>
        <family val="2"/>
        <scheme val="minor"/>
      </rPr>
      <t xml:space="preserve"> 2011976, 2035480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</si>
  <si>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rPr>
        <sz val="16"/>
        <color rgb="FFFF0000"/>
        <rFont val="Calibri"/>
        <family val="2"/>
        <scheme val="minor"/>
      </rPr>
      <t>50447</t>
    </r>
    <r>
      <rPr>
        <sz val="16"/>
        <color theme="1"/>
        <rFont val="Calibri"/>
        <family val="2"/>
        <scheme val="minor"/>
      </rPr>
      <t xml:space="preserve">, </t>
    </r>
    <r>
      <rPr>
        <sz val="16"/>
        <color rgb="FFFF0000"/>
        <rFont val="Calibri"/>
        <family val="2"/>
        <scheme val="minor"/>
      </rPr>
      <t>58160</t>
    </r>
    <r>
      <rPr>
        <sz val="16"/>
        <color theme="1"/>
        <rFont val="Calibri"/>
        <family val="2"/>
        <scheme val="minor"/>
      </rPr>
      <t xml:space="preserve"> </t>
    </r>
  </si>
  <si>
    <r>
      <t xml:space="preserve">2002752, 2002749, </t>
    </r>
    <r>
      <rPr>
        <sz val="16"/>
        <color rgb="FFFF0000"/>
        <rFont val="Calibri"/>
        <family val="2"/>
        <scheme val="minor"/>
      </rPr>
      <t>2006408</t>
    </r>
    <r>
      <rPr>
        <sz val="16"/>
        <color theme="1"/>
        <rFont val="Calibri"/>
        <family val="2"/>
        <scheme val="minor"/>
      </rPr>
      <t xml:space="preserve">, 2010706, </t>
    </r>
    <r>
      <rPr>
        <sz val="16"/>
        <color rgb="FFFF0000"/>
        <rFont val="Calibri"/>
        <family val="2"/>
        <scheme val="minor"/>
      </rPr>
      <t>2006409</t>
    </r>
    <r>
      <rPr>
        <sz val="16"/>
        <color theme="1"/>
        <rFont val="Calibri"/>
        <family val="2"/>
        <scheme val="minor"/>
      </rPr>
      <t xml:space="preserve">, </t>
    </r>
    <r>
      <rPr>
        <sz val="16"/>
        <color rgb="FFFF0000"/>
        <rFont val="Calibri"/>
        <family val="2"/>
        <scheme val="minor"/>
      </rPr>
      <t>2018358</t>
    </r>
    <r>
      <rPr>
        <sz val="16"/>
        <color theme="1"/>
        <rFont val="Calibri"/>
        <family val="2"/>
        <scheme val="minor"/>
      </rPr>
      <t xml:space="preserve">, </t>
    </r>
    <r>
      <rPr>
        <sz val="16"/>
        <color rgb="FFFF0000"/>
        <rFont val="Calibri"/>
        <family val="2"/>
        <scheme val="minor"/>
      </rPr>
      <t>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</si>
  <si>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 xml:space="preserve"> </t>
    </r>
    <r>
      <rPr>
        <sz val="16"/>
        <color rgb="FFFF0000"/>
        <rFont val="Calibri"/>
        <family val="2"/>
        <scheme val="minor"/>
      </rPr>
      <t>2006408</t>
    </r>
    <r>
      <rPr>
        <sz val="16"/>
        <color theme="1"/>
        <rFont val="Calibri"/>
        <family val="2"/>
        <scheme val="minor"/>
      </rPr>
      <t xml:space="preserve">, </t>
    </r>
    <r>
      <rPr>
        <sz val="16"/>
        <color rgb="FFFF0000"/>
        <rFont val="Calibri"/>
        <family val="2"/>
        <scheme val="minor"/>
      </rPr>
      <t>2006409</t>
    </r>
    <r>
      <rPr>
        <sz val="16"/>
        <color theme="1"/>
        <rFont val="Calibri"/>
        <family val="2"/>
        <scheme val="minor"/>
      </rPr>
      <t xml:space="preserve">, </t>
    </r>
    <r>
      <rPr>
        <sz val="16"/>
        <color rgb="FFFF0000"/>
        <rFont val="Calibri"/>
        <family val="2"/>
        <scheme val="minor"/>
      </rPr>
      <t>2018358</t>
    </r>
    <r>
      <rPr>
        <sz val="16"/>
        <color theme="1"/>
        <rFont val="Calibri"/>
        <family val="2"/>
        <scheme val="minor"/>
      </rPr>
      <t xml:space="preserve">, </t>
    </r>
    <r>
      <rPr>
        <sz val="16"/>
        <color rgb="FFFF0000"/>
        <rFont val="Calibri"/>
        <family val="2"/>
        <scheme val="minor"/>
      </rPr>
      <t>2035480</t>
    </r>
    <r>
      <rPr>
        <sz val="16"/>
        <color theme="1"/>
        <rFont val="Calibri"/>
        <family val="2"/>
        <scheme val="minor"/>
      </rPr>
      <t xml:space="preserve">, </t>
    </r>
    <r>
      <rPr>
        <sz val="16"/>
        <color rgb="FFFF0000"/>
        <rFont val="Calibri"/>
        <family val="2"/>
        <scheme val="minor"/>
      </rPr>
      <t>2000419</t>
    </r>
    <r>
      <rPr>
        <sz val="16"/>
        <color theme="1"/>
        <rFont val="Calibri"/>
        <family val="2"/>
        <scheme val="minor"/>
      </rPr>
      <t xml:space="preserve">, </t>
    </r>
    <r>
      <rPr>
        <sz val="16"/>
        <color rgb="FFFF0000"/>
        <rFont val="Calibri"/>
        <family val="2"/>
        <scheme val="minor"/>
      </rPr>
      <t>2025644</t>
    </r>
  </si>
  <si>
    <r>
      <t>1917,</t>
    </r>
    <r>
      <rPr>
        <sz val="16"/>
        <color rgb="FFFF0000"/>
        <rFont val="Calibri"/>
        <family val="2"/>
        <scheme val="minor"/>
      </rPr>
      <t>41047,41048,41051,41052,41054,41058,41061,41063,41069,41070,41074,41075,41078,41079,52150,52151,52154,52155,52158,52171,52176,52187,52189,52191,52192</t>
    </r>
  </si>
  <si>
    <r>
      <rPr>
        <sz val="16"/>
        <color rgb="FFFF0000"/>
        <rFont val="Calibri"/>
        <family val="2"/>
        <scheme val="minor"/>
      </rPr>
      <t>2046160, 2046161, 2046164, 2046165</t>
    </r>
    <r>
      <rPr>
        <sz val="16"/>
        <color theme="1"/>
        <rFont val="Calibri"/>
        <family val="2"/>
        <scheme val="minor"/>
      </rPr>
      <t>, 2027397,</t>
    </r>
    <r>
      <rPr>
        <sz val="16"/>
        <color rgb="FFFF0000"/>
        <rFont val="Calibri"/>
        <family val="2"/>
        <scheme val="minor"/>
      </rPr>
      <t xml:space="preserve"> 2046158, 2046159</t>
    </r>
  </si>
  <si>
    <r>
      <t>2002752, 2002749,</t>
    </r>
    <r>
      <rPr>
        <sz val="16"/>
        <color rgb="FFFF0000"/>
        <rFont val="Calibri"/>
        <family val="2"/>
        <scheme val="minor"/>
      </rPr>
      <t xml:space="preserve"> 2046160, 2046161, 2046164, 2046165</t>
    </r>
    <r>
      <rPr>
        <sz val="16"/>
        <color theme="1"/>
        <rFont val="Calibri"/>
        <family val="2"/>
        <scheme val="minor"/>
      </rPr>
      <t>, 2027397,</t>
    </r>
    <r>
      <rPr>
        <sz val="16"/>
        <color rgb="FFFF0000"/>
        <rFont val="Calibri"/>
        <family val="2"/>
        <scheme val="minor"/>
      </rPr>
      <t xml:space="preserve"> 2046158, 2046159</t>
    </r>
  </si>
  <si>
    <r>
      <rPr>
        <sz val="16"/>
        <color rgb="FFFF0000"/>
        <rFont val="Calibri"/>
        <family val="2"/>
        <scheme val="minor"/>
      </rPr>
      <t xml:space="preserve"> 2046160, 2046161, 2046164, 2046165</t>
    </r>
    <r>
      <rPr>
        <sz val="16"/>
        <color theme="1"/>
        <rFont val="Calibri"/>
        <family val="2"/>
        <scheme val="minor"/>
      </rPr>
      <t>,</t>
    </r>
    <r>
      <rPr>
        <sz val="16"/>
        <color rgb="FFFF0000"/>
        <rFont val="Calibri"/>
        <family val="2"/>
        <scheme val="minor"/>
      </rPr>
      <t xml:space="preserve"> 2046158, 2046159</t>
    </r>
  </si>
  <si>
    <r>
      <rPr>
        <sz val="16"/>
        <color rgb="FFFF0000"/>
        <rFont val="Calibri"/>
        <family val="2"/>
        <scheme val="minor"/>
      </rPr>
      <t>2046160, 2046161, 2046165, 2046164,</t>
    </r>
    <r>
      <rPr>
        <sz val="16"/>
        <color theme="1"/>
        <rFont val="Calibri"/>
        <family val="2"/>
        <scheme val="minor"/>
      </rPr>
      <t xml:space="preserve"> 2027397</t>
    </r>
  </si>
  <si>
    <r>
      <t xml:space="preserve">2002752, 2002749, </t>
    </r>
    <r>
      <rPr>
        <sz val="16"/>
        <color rgb="FFFF0000"/>
        <rFont val="Calibri"/>
        <family val="2"/>
        <scheme val="minor"/>
      </rPr>
      <t>2046160, 2046161, 2046165, 2046164</t>
    </r>
    <r>
      <rPr>
        <sz val="16"/>
        <color theme="1"/>
        <rFont val="Calibri"/>
        <family val="2"/>
        <scheme val="minor"/>
      </rPr>
      <t>, 2027397</t>
    </r>
  </si>
  <si>
    <r>
      <t xml:space="preserve"> </t>
    </r>
    <r>
      <rPr>
        <sz val="16"/>
        <color rgb="FFFF0000"/>
        <rFont val="Calibri"/>
        <family val="2"/>
        <scheme val="minor"/>
      </rPr>
      <t>2046160, 2046161, 2046165, 2046164</t>
    </r>
  </si>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</sst>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b/>
      <sz val="26"/>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u/>
      <sz val="14"/>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color rgb="FF000000"/>
      <name val="Calibri"/>
      <family val="2"/>
      <scheme val="minor"/>
    </font>
    <font>
      <sz val="16"/>
      <name val="Calibri"/>
      <family val="2"/>
      <scheme val="minor"/>
    </font>
    <font>
      <sz val="16"/>
      <color rgb="FFFF0000"/>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s>
  <fills count="5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0" tint="-0.14999847407452621"/>
        <bgColor rgb="FF000000"/>
      </patternFill>
    </fill>
    <fill>
      <patternFill patternType="solid">
        <fgColor theme="7" tint="0.59999389629810485"/>
        <bgColor rgb="FFE6E6E6"/>
      </patternFill>
    </fill>
    <fill>
      <patternFill patternType="solid">
        <fgColor theme="5" tint="0.39997558519241921"/>
        <bgColor rgb="FF000000"/>
      </patternFill>
    </fill>
    <fill>
      <patternFill patternType="solid">
        <fgColor theme="9" tint="0.59999389629810485"/>
        <bgColor rgb="FFE6E6E6"/>
      </patternFill>
    </fill>
    <fill>
      <patternFill patternType="solid">
        <fgColor theme="9" tint="0.59999389629810485"/>
        <bgColor rgb="FF000000"/>
      </patternFill>
    </fill>
    <fill>
      <patternFill patternType="solid">
        <fgColor theme="9" tint="0.59999389629810485"/>
        <bgColor indexed="64"/>
      </patternFill>
    </fill>
    <fill>
      <patternFill patternType="solid">
        <fgColor rgb="FF92D050"/>
        <bgColor rgb="FF000000"/>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458">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9" borderId="1" xfId="0"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1" xfId="0" applyFont="1" applyFill="1" applyBorder="1" applyAlignment="1">
      <alignment horizontal="center" vertical="center"/>
    </xf>
    <xf numFmtId="0" fontId="0" fillId="4" borderId="1" xfId="0" applyFill="1" applyBorder="1" applyAlignment="1">
      <alignment horizontal="center" vertical="center" wrapText="1"/>
    </xf>
    <xf numFmtId="0" fontId="2"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4"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0" fillId="11" borderId="1" xfId="1" applyFont="1" applyFill="1" applyBorder="1" applyAlignment="1">
      <alignment horizontal="center" vertical="center" wrapText="1"/>
    </xf>
    <xf numFmtId="0" fontId="0" fillId="11" borderId="1" xfId="0" applyFill="1" applyBorder="1" applyAlignment="1">
      <alignment horizontal="center" vertical="center"/>
    </xf>
    <xf numFmtId="0" fontId="1" fillId="11" borderId="1" xfId="1" applyFill="1" applyBorder="1" applyAlignment="1">
      <alignment horizontal="center" vertical="center"/>
    </xf>
    <xf numFmtId="0" fontId="1" fillId="9"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1" fillId="14" borderId="1" xfId="1" applyFill="1" applyBorder="1" applyAlignment="1">
      <alignment horizontal="center" vertical="center"/>
    </xf>
    <xf numFmtId="0" fontId="2" fillId="14" borderId="1" xfId="0" applyFont="1" applyFill="1" applyBorder="1" applyAlignment="1">
      <alignment horizontal="center" vertical="center"/>
    </xf>
    <xf numFmtId="0" fontId="6" fillId="14" borderId="1" xfId="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14" borderId="1" xfId="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7" fillId="15"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 fillId="10" borderId="1" xfId="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1"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0" fillId="15" borderId="1" xfId="0" applyFill="1" applyBorder="1" applyAlignment="1">
      <alignment horizontal="center" vertical="center"/>
    </xf>
    <xf numFmtId="0" fontId="10" fillId="15" borderId="1" xfId="0" applyFont="1" applyFill="1" applyBorder="1" applyAlignment="1">
      <alignment horizontal="center" vertical="center" wrapText="1"/>
    </xf>
    <xf numFmtId="0" fontId="0" fillId="14" borderId="1" xfId="1"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5"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1" fillId="18" borderId="1" xfId="1" applyFill="1" applyBorder="1" applyAlignment="1">
      <alignment horizontal="center" vertical="center" wrapText="1"/>
    </xf>
    <xf numFmtId="0" fontId="2" fillId="1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15" fillId="16" borderId="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10" borderId="1" xfId="0" applyFill="1" applyBorder="1"/>
    <xf numFmtId="0" fontId="11" fillId="10" borderId="1" xfId="0" applyFont="1" applyFill="1" applyBorder="1" applyAlignment="1">
      <alignment horizontal="center" vertical="center" wrapText="1"/>
    </xf>
    <xf numFmtId="0" fontId="0" fillId="23"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1" borderId="0" xfId="1" applyFill="1" applyAlignment="1">
      <alignment horizontal="center" vertical="center" wrapText="1"/>
    </xf>
    <xf numFmtId="0" fontId="2" fillId="7" borderId="4"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6"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7" borderId="1" xfId="0" applyFill="1" applyBorder="1" applyAlignment="1">
      <alignment horizontal="center" vertical="center" wrapText="1"/>
    </xf>
    <xf numFmtId="0" fontId="0" fillId="28"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30" borderId="1" xfId="0" applyFont="1" applyFill="1" applyBorder="1" applyAlignment="1">
      <alignment horizontal="center" vertical="center" wrapText="1"/>
    </xf>
    <xf numFmtId="0" fontId="24" fillId="30" borderId="2" xfId="0" applyFont="1" applyFill="1" applyBorder="1" applyAlignment="1">
      <alignment horizontal="center" vertical="center" wrapText="1"/>
    </xf>
    <xf numFmtId="0" fontId="25" fillId="31" borderId="6" xfId="0" applyFont="1" applyFill="1" applyBorder="1" applyAlignment="1">
      <alignment horizontal="center" vertical="center"/>
    </xf>
    <xf numFmtId="0" fontId="26" fillId="31" borderId="3" xfId="0" applyFont="1" applyFill="1" applyBorder="1" applyAlignment="1">
      <alignment horizontal="center" vertical="center"/>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1" fillId="31" borderId="3" xfId="1" applyFill="1" applyBorder="1" applyAlignment="1">
      <alignment horizontal="center" vertical="center"/>
    </xf>
    <xf numFmtId="0" fontId="28" fillId="31" borderId="3"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5" fillId="32" borderId="6" xfId="0" applyFont="1" applyFill="1" applyBorder="1" applyAlignment="1">
      <alignment horizontal="center" vertical="center" wrapText="1"/>
    </xf>
    <xf numFmtId="0" fontId="26" fillId="32" borderId="3" xfId="0" applyFont="1" applyFill="1" applyBorder="1" applyAlignment="1">
      <alignment horizontal="center" vertical="center" wrapText="1"/>
    </xf>
    <xf numFmtId="0" fontId="25" fillId="32" borderId="3" xfId="0" applyFont="1" applyFill="1" applyBorder="1" applyAlignment="1">
      <alignment horizontal="center" vertical="center" wrapText="1"/>
    </xf>
    <xf numFmtId="0" fontId="1" fillId="32" borderId="3" xfId="1" applyFill="1" applyBorder="1" applyAlignment="1">
      <alignment horizontal="center" vertical="center" wrapText="1"/>
    </xf>
    <xf numFmtId="0" fontId="25" fillId="33" borderId="6" xfId="0" applyFont="1" applyFill="1" applyBorder="1" applyAlignment="1">
      <alignment horizontal="center" vertical="center"/>
    </xf>
    <xf numFmtId="0" fontId="26" fillId="34" borderId="3" xfId="0" applyFont="1" applyFill="1" applyBorder="1" applyAlignment="1">
      <alignment horizontal="center" vertical="center"/>
    </xf>
    <xf numFmtId="0" fontId="26" fillId="34" borderId="3" xfId="0" applyFont="1" applyFill="1" applyBorder="1" applyAlignment="1">
      <alignment horizontal="center" vertical="center" wrapText="1"/>
    </xf>
    <xf numFmtId="0" fontId="29" fillId="34" borderId="3" xfId="0" applyFont="1" applyFill="1" applyBorder="1" applyAlignment="1">
      <alignment horizontal="center" vertical="center" wrapText="1"/>
    </xf>
    <xf numFmtId="0" fontId="1" fillId="34" borderId="3" xfId="1" applyFill="1" applyBorder="1" applyAlignment="1">
      <alignment horizontal="center" vertical="center"/>
    </xf>
    <xf numFmtId="0" fontId="26" fillId="35" borderId="3" xfId="0" applyFont="1" applyFill="1" applyBorder="1" applyAlignment="1">
      <alignment horizontal="center" vertical="center" wrapText="1"/>
    </xf>
    <xf numFmtId="0" fontId="25" fillId="36" borderId="6" xfId="0" applyFont="1" applyFill="1" applyBorder="1" applyAlignment="1">
      <alignment horizontal="center" vertical="center" wrapText="1"/>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7"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6" borderId="6" xfId="0" applyFont="1" applyFill="1" applyBorder="1" applyAlignment="1">
      <alignment horizontal="center" vertical="center"/>
    </xf>
    <xf numFmtId="0" fontId="25" fillId="36" borderId="4"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26" fillId="36" borderId="0" xfId="0" applyFont="1" applyFill="1" applyAlignment="1">
      <alignment horizontal="center" vertical="center" wrapText="1"/>
    </xf>
    <xf numFmtId="0" fontId="25" fillId="36" borderId="1" xfId="0" applyFont="1" applyFill="1" applyBorder="1" applyAlignment="1">
      <alignment horizontal="center" vertical="center" wrapText="1"/>
    </xf>
    <xf numFmtId="0" fontId="26" fillId="36" borderId="2" xfId="0" applyFont="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6"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7" borderId="6" xfId="0" applyFont="1" applyFill="1" applyBorder="1" applyAlignment="1">
      <alignment horizontal="center" vertical="center" wrapText="1"/>
    </xf>
    <xf numFmtId="0" fontId="25" fillId="37" borderId="3" xfId="0" applyFont="1" applyFill="1" applyBorder="1" applyAlignment="1">
      <alignment horizontal="center" vertical="center" wrapText="1"/>
    </xf>
    <xf numFmtId="0" fontId="1" fillId="37" borderId="3" xfId="1" applyFill="1" applyBorder="1" applyAlignment="1">
      <alignment horizontal="center" vertical="center" wrapText="1"/>
    </xf>
    <xf numFmtId="0" fontId="25" fillId="38" borderId="6" xfId="0" applyFont="1" applyFill="1" applyBorder="1" applyAlignment="1">
      <alignment horizontal="center" vertical="center"/>
    </xf>
    <xf numFmtId="0" fontId="26" fillId="38" borderId="3" xfId="0" applyFont="1" applyFill="1" applyBorder="1" applyAlignment="1">
      <alignment horizontal="center" vertical="center"/>
    </xf>
    <xf numFmtId="0" fontId="26" fillId="38" borderId="3" xfId="0" applyFont="1" applyFill="1" applyBorder="1" applyAlignment="1">
      <alignment horizontal="center" vertical="center" wrapText="1"/>
    </xf>
    <xf numFmtId="0" fontId="28" fillId="38" borderId="3" xfId="0" applyFont="1" applyFill="1" applyBorder="1" applyAlignment="1">
      <alignment horizontal="center" vertical="center" wrapText="1"/>
    </xf>
    <xf numFmtId="0" fontId="1" fillId="38" borderId="3" xfId="1" applyFill="1" applyBorder="1" applyAlignment="1">
      <alignment horizontal="center" vertical="center"/>
    </xf>
    <xf numFmtId="0" fontId="25" fillId="39" borderId="6" xfId="0" applyFont="1" applyFill="1" applyBorder="1" applyAlignment="1">
      <alignment horizontal="center" vertical="center" wrapText="1"/>
    </xf>
    <xf numFmtId="0" fontId="26" fillId="39" borderId="3" xfId="0" applyFont="1" applyFill="1" applyBorder="1" applyAlignment="1">
      <alignment horizontal="center" vertical="center" wrapText="1"/>
    </xf>
    <xf numFmtId="0" fontId="1" fillId="39" borderId="0" xfId="1" applyFill="1" applyAlignment="1">
      <alignment horizontal="center" vertical="center" wrapText="1"/>
    </xf>
    <xf numFmtId="0" fontId="26" fillId="39" borderId="6" xfId="0" applyFont="1" applyFill="1" applyBorder="1" applyAlignment="1">
      <alignment horizontal="center" vertical="center" wrapText="1"/>
    </xf>
    <xf numFmtId="0" fontId="27"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6"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1" fillId="39" borderId="2" xfId="1" applyFill="1" applyBorder="1" applyAlignment="1">
      <alignment horizontal="center" vertical="center"/>
    </xf>
    <xf numFmtId="0" fontId="25" fillId="39" borderId="6" xfId="0" applyFont="1" applyFill="1" applyBorder="1" applyAlignment="1">
      <alignment horizontal="center" vertical="center"/>
    </xf>
    <xf numFmtId="0" fontId="28" fillId="39" borderId="3" xfId="0" applyFont="1" applyFill="1" applyBorder="1" applyAlignment="1">
      <alignment horizontal="center" vertical="center" wrapText="1"/>
    </xf>
    <xf numFmtId="0" fontId="27" fillId="39" borderId="3" xfId="0" applyFont="1" applyFill="1" applyBorder="1" applyAlignment="1">
      <alignment horizontal="center" vertical="center"/>
    </xf>
    <xf numFmtId="0" fontId="1" fillId="39" borderId="3" xfId="1" applyFill="1" applyBorder="1" applyAlignment="1">
      <alignment horizontal="center" vertical="center"/>
    </xf>
    <xf numFmtId="0" fontId="7" fillId="40" borderId="6" xfId="0" applyFont="1" applyFill="1" applyBorder="1" applyAlignment="1">
      <alignment horizontal="center" vertical="center" wrapText="1"/>
    </xf>
    <xf numFmtId="0" fontId="8" fillId="40" borderId="3" xfId="0" applyFont="1" applyFill="1" applyBorder="1" applyAlignment="1">
      <alignment horizontal="center" vertical="center" wrapText="1"/>
    </xf>
    <xf numFmtId="0" fontId="26" fillId="40" borderId="3" xfId="0" applyFont="1" applyFill="1" applyBorder="1" applyAlignment="1">
      <alignment horizontal="center" vertical="center"/>
    </xf>
    <xf numFmtId="0" fontId="9" fillId="40" borderId="3" xfId="0" applyFont="1" applyFill="1" applyBorder="1" applyAlignment="1">
      <alignment horizontal="center" vertical="center" wrapText="1"/>
    </xf>
    <xf numFmtId="0" fontId="1" fillId="40" borderId="3" xfId="1" applyFill="1" applyBorder="1" applyAlignment="1">
      <alignment horizontal="center" vertical="center" wrapText="1"/>
    </xf>
    <xf numFmtId="0" fontId="27"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25" fillId="41" borderId="6" xfId="0" applyFont="1" applyFill="1" applyBorder="1" applyAlignment="1">
      <alignment horizontal="center" vertical="center"/>
    </xf>
    <xf numFmtId="0" fontId="26" fillId="41" borderId="3" xfId="0" applyFont="1" applyFill="1" applyBorder="1" applyAlignment="1">
      <alignment horizontal="center" vertical="center"/>
    </xf>
    <xf numFmtId="0" fontId="26" fillId="41" borderId="3" xfId="0" applyFont="1" applyFill="1" applyBorder="1" applyAlignment="1">
      <alignment horizontal="center" vertical="center" wrapText="1"/>
    </xf>
    <xf numFmtId="0" fontId="6" fillId="41" borderId="3" xfId="0" applyFont="1" applyFill="1" applyBorder="1" applyAlignment="1">
      <alignment horizontal="center" vertical="center" wrapText="1"/>
    </xf>
    <xf numFmtId="0" fontId="1" fillId="41" borderId="3" xfId="1" applyFill="1" applyBorder="1" applyAlignment="1">
      <alignment horizontal="center" vertical="center"/>
    </xf>
    <xf numFmtId="0" fontId="26" fillId="42" borderId="3" xfId="0" applyFont="1" applyFill="1" applyBorder="1" applyAlignment="1">
      <alignment horizontal="center" vertical="center" wrapText="1"/>
    </xf>
    <xf numFmtId="0" fontId="25" fillId="41" borderId="6" xfId="0" applyFont="1" applyFill="1" applyBorder="1" applyAlignment="1">
      <alignment horizontal="center" vertical="center" wrapText="1"/>
    </xf>
    <xf numFmtId="0" fontId="25" fillId="43" borderId="6" xfId="0" applyFont="1" applyFill="1" applyBorder="1" applyAlignment="1">
      <alignment horizontal="center" vertical="center" wrapText="1"/>
    </xf>
    <xf numFmtId="0" fontId="26" fillId="43" borderId="3" xfId="0" applyFont="1" applyFill="1" applyBorder="1" applyAlignment="1">
      <alignment horizontal="center" vertical="center" wrapText="1"/>
    </xf>
    <xf numFmtId="0" fontId="26" fillId="43" borderId="3" xfId="0" applyFont="1" applyFill="1" applyBorder="1" applyAlignment="1">
      <alignment horizontal="center" vertical="center"/>
    </xf>
    <xf numFmtId="0" fontId="27" fillId="43" borderId="3" xfId="0" applyFont="1" applyFill="1" applyBorder="1" applyAlignment="1">
      <alignment horizontal="center" vertical="center" wrapText="1"/>
    </xf>
    <xf numFmtId="0" fontId="1" fillId="43" borderId="3" xfId="1" applyFill="1" applyBorder="1" applyAlignment="1">
      <alignment horizontal="center" vertical="center" wrapText="1"/>
    </xf>
    <xf numFmtId="0" fontId="25" fillId="40" borderId="6" xfId="0" applyFont="1" applyFill="1" applyBorder="1" applyAlignment="1">
      <alignment horizontal="center" vertical="center" wrapText="1"/>
    </xf>
    <xf numFmtId="0" fontId="1" fillId="41" borderId="3" xfId="1" applyFill="1" applyBorder="1" applyAlignment="1">
      <alignment horizontal="center" vertical="center" wrapText="1"/>
    </xf>
    <xf numFmtId="0" fontId="14" fillId="10" borderId="1" xfId="0" applyFont="1" applyFill="1" applyBorder="1"/>
    <xf numFmtId="0" fontId="15" fillId="10" borderId="1" xfId="0" applyFont="1" applyFill="1" applyBorder="1" applyAlignment="1">
      <alignment horizontal="center" vertical="center"/>
    </xf>
    <xf numFmtId="0" fontId="0" fillId="10" borderId="0" xfId="0" applyFill="1"/>
    <xf numFmtId="0" fontId="31" fillId="29" borderId="1" xfId="0" applyFont="1" applyFill="1" applyBorder="1" applyAlignment="1">
      <alignment horizontal="center" vertical="center" wrapText="1"/>
    </xf>
    <xf numFmtId="0" fontId="0" fillId="25" borderId="0" xfId="0" applyFill="1" applyAlignment="1">
      <alignment horizontal="center" vertical="center" wrapText="1"/>
    </xf>
    <xf numFmtId="0" fontId="31" fillId="18" borderId="1" xfId="0" applyFont="1" applyFill="1" applyBorder="1" applyAlignment="1">
      <alignment horizontal="center" vertical="center" wrapText="1"/>
    </xf>
    <xf numFmtId="0" fontId="32" fillId="18" borderId="1" xfId="1" applyFont="1" applyFill="1" applyBorder="1" applyAlignment="1">
      <alignment horizontal="center" vertical="center" wrapText="1"/>
    </xf>
    <xf numFmtId="0" fontId="33" fillId="18"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4" borderId="1" xfId="4" applyFill="1" applyBorder="1" applyAlignment="1">
      <alignment horizontal="center" vertical="center" wrapText="1"/>
    </xf>
    <xf numFmtId="0" fontId="30" fillId="44" borderId="11" xfId="4" applyFill="1" applyBorder="1" applyAlignment="1">
      <alignment horizontal="center" vertical="center" wrapText="1"/>
    </xf>
    <xf numFmtId="0" fontId="30" fillId="44" borderId="0" xfId="4" applyFill="1" applyAlignment="1">
      <alignment horizontal="center" vertical="center" wrapText="1"/>
    </xf>
    <xf numFmtId="0" fontId="30" fillId="44" borderId="12" xfId="4" applyFill="1" applyBorder="1" applyAlignment="1">
      <alignment horizontal="center" vertical="center" wrapText="1"/>
    </xf>
    <xf numFmtId="0" fontId="30" fillId="44" borderId="13" xfId="4" applyFill="1" applyBorder="1" applyAlignment="1">
      <alignment horizontal="center" vertical="center" wrapText="1"/>
    </xf>
    <xf numFmtId="0" fontId="30" fillId="44" borderId="14" xfId="4" applyFill="1" applyBorder="1" applyAlignment="1">
      <alignment horizontal="center" vertical="center" wrapText="1"/>
    </xf>
    <xf numFmtId="0" fontId="0" fillId="18" borderId="2" xfId="0" applyFill="1" applyBorder="1" applyAlignment="1">
      <alignment horizontal="center" vertical="center"/>
    </xf>
    <xf numFmtId="0" fontId="17" fillId="10" borderId="10" xfId="0" applyFont="1" applyFill="1" applyBorder="1" applyAlignment="1">
      <alignment horizontal="center" vertical="center" wrapText="1"/>
    </xf>
    <xf numFmtId="0" fontId="20" fillId="18" borderId="1" xfId="0" applyFont="1" applyFill="1" applyBorder="1" applyAlignment="1">
      <alignment horizontal="center" vertical="center"/>
    </xf>
    <xf numFmtId="0" fontId="17" fillId="10" borderId="1"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0" fillId="52" borderId="1" xfId="0" applyFill="1" applyBorder="1" applyAlignment="1">
      <alignment horizontal="center" vertical="center" wrapText="1"/>
    </xf>
    <xf numFmtId="0" fontId="1" fillId="52" borderId="1" xfId="1" applyFill="1" applyBorder="1" applyAlignment="1">
      <alignment horizontal="center" vertical="center" wrapText="1"/>
    </xf>
    <xf numFmtId="0" fontId="1" fillId="17"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40" fillId="46" borderId="1" xfId="0" applyFont="1" applyFill="1" applyBorder="1" applyAlignment="1">
      <alignment horizontal="center" vertical="center" wrapText="1"/>
    </xf>
    <xf numFmtId="0" fontId="26" fillId="47" borderId="2" xfId="0" applyFont="1" applyFill="1" applyBorder="1" applyAlignment="1">
      <alignment horizontal="center" vertical="center" wrapText="1"/>
    </xf>
    <xf numFmtId="0" fontId="0" fillId="2" borderId="0" xfId="0" applyFill="1" applyAlignment="1">
      <alignment horizontal="center" vertical="center" wrapText="1"/>
    </xf>
    <xf numFmtId="0" fontId="40" fillId="46" borderId="6"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0" fillId="10" borderId="1" xfId="0" applyFill="1" applyBorder="1" applyAlignment="1">
      <alignment horizontal="center" wrapText="1"/>
    </xf>
    <xf numFmtId="0" fontId="22" fillId="0" borderId="0" xfId="0" applyFont="1" applyAlignment="1">
      <alignment horizontal="center" vertical="center" wrapText="1"/>
    </xf>
    <xf numFmtId="0" fontId="41" fillId="6" borderId="2" xfId="0" applyFont="1" applyFill="1" applyBorder="1" applyAlignment="1">
      <alignment horizontal="center" vertical="center" wrapText="1"/>
    </xf>
    <xf numFmtId="0" fontId="22" fillId="56" borderId="1" xfId="0" applyFont="1" applyFill="1" applyBorder="1" applyAlignment="1">
      <alignment horizontal="center" vertical="center" wrapText="1"/>
    </xf>
    <xf numFmtId="0" fontId="22" fillId="18" borderId="1" xfId="0" applyFont="1" applyFill="1" applyBorder="1" applyAlignment="1">
      <alignment horizontal="center" vertical="center" wrapText="1"/>
    </xf>
    <xf numFmtId="0" fontId="23" fillId="10" borderId="0" xfId="0" applyFont="1" applyFill="1" applyAlignment="1">
      <alignment horizontal="center" vertical="center" wrapText="1"/>
    </xf>
    <xf numFmtId="0" fontId="16" fillId="10" borderId="0" xfId="0" applyFont="1" applyFill="1"/>
    <xf numFmtId="0" fontId="16" fillId="10" borderId="0" xfId="0" applyFont="1" applyFill="1" applyAlignment="1">
      <alignment horizontal="center" vertical="center" wrapText="1"/>
    </xf>
    <xf numFmtId="0" fontId="39" fillId="10" borderId="0" xfId="0" applyFont="1" applyFill="1" applyAlignment="1">
      <alignment horizontal="center" vertical="center" wrapText="1"/>
    </xf>
    <xf numFmtId="0" fontId="34" fillId="10" borderId="0" xfId="0" applyFont="1" applyFill="1" applyAlignment="1">
      <alignment vertical="center"/>
    </xf>
    <xf numFmtId="0" fontId="18" fillId="10" borderId="0" xfId="0" applyFont="1" applyFill="1" applyAlignment="1">
      <alignment horizontal="center" vertical="center" wrapText="1"/>
    </xf>
    <xf numFmtId="0" fontId="40" fillId="46" borderId="8" xfId="0" applyFont="1" applyFill="1" applyBorder="1" applyAlignment="1">
      <alignment horizontal="center" vertical="center" wrapText="1"/>
    </xf>
    <xf numFmtId="0" fontId="0" fillId="10" borderId="0" xfId="0" applyFill="1" applyAlignment="1">
      <alignment horizontal="center" vertical="center" wrapText="1"/>
    </xf>
    <xf numFmtId="0" fontId="41" fillId="23" borderId="1" xfId="0" applyFont="1" applyFill="1" applyBorder="1" applyAlignment="1">
      <alignment horizontal="center" vertical="center" wrapText="1"/>
    </xf>
    <xf numFmtId="0" fontId="41" fillId="25" borderId="1" xfId="0" applyFont="1" applyFill="1" applyBorder="1" applyAlignment="1">
      <alignment horizontal="center" vertical="center" wrapText="1"/>
    </xf>
    <xf numFmtId="0" fontId="41" fillId="57" borderId="1" xfId="0" applyFont="1" applyFill="1" applyBorder="1" applyAlignment="1">
      <alignment horizontal="center" vertical="center" wrapText="1"/>
    </xf>
    <xf numFmtId="0" fontId="41" fillId="28" borderId="1" xfId="0" applyFont="1" applyFill="1" applyBorder="1" applyAlignment="1">
      <alignment horizontal="center" vertical="center" wrapText="1"/>
    </xf>
    <xf numFmtId="0" fontId="41" fillId="19" borderId="0" xfId="0" applyFont="1" applyFill="1" applyAlignment="1">
      <alignment horizontal="center" vertical="center" wrapText="1"/>
    </xf>
    <xf numFmtId="0" fontId="41" fillId="45" borderId="1" xfId="0" applyFont="1" applyFill="1" applyBorder="1" applyAlignment="1">
      <alignment horizontal="center" vertical="center" wrapText="1"/>
    </xf>
    <xf numFmtId="0" fontId="42" fillId="54" borderId="1" xfId="0" applyFont="1" applyFill="1" applyBorder="1" applyAlignment="1">
      <alignment horizontal="center" vertical="center" wrapText="1"/>
    </xf>
    <xf numFmtId="3" fontId="26" fillId="47" borderId="2" xfId="0" applyNumberFormat="1" applyFont="1" applyFill="1" applyBorder="1" applyAlignment="1">
      <alignment horizontal="center" vertical="center" wrapText="1"/>
    </xf>
    <xf numFmtId="3" fontId="0" fillId="18" borderId="1" xfId="0" applyNumberFormat="1" applyFill="1" applyBorder="1" applyAlignment="1">
      <alignment horizontal="center" vertical="center" wrapText="1"/>
    </xf>
    <xf numFmtId="3" fontId="0" fillId="11" borderId="1" xfId="0" applyNumberFormat="1" applyFill="1" applyBorder="1" applyAlignment="1">
      <alignment horizontal="center" vertical="center" wrapText="1"/>
    </xf>
    <xf numFmtId="0" fontId="43" fillId="46" borderId="1" xfId="0" applyFont="1" applyFill="1" applyBorder="1" applyAlignment="1">
      <alignment horizontal="center" vertical="center" wrapText="1"/>
    </xf>
    <xf numFmtId="0" fontId="41" fillId="6" borderId="1" xfId="0" applyFont="1" applyFill="1" applyBorder="1" applyAlignment="1">
      <alignment horizontal="center" vertical="center" wrapText="1"/>
    </xf>
    <xf numFmtId="0" fontId="41" fillId="2" borderId="1" xfId="0" applyFont="1" applyFill="1" applyBorder="1" applyAlignment="1">
      <alignment horizontal="center" vertical="center"/>
    </xf>
    <xf numFmtId="0" fontId="41"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5" fillId="2" borderId="1" xfId="1" applyFont="1" applyFill="1" applyBorder="1" applyAlignment="1">
      <alignment horizontal="center" vertical="center"/>
    </xf>
    <xf numFmtId="0" fontId="41" fillId="2" borderId="2"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1" fillId="12" borderId="2"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45" fillId="12" borderId="1" xfId="1"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2" xfId="0" applyFont="1" applyFill="1" applyBorder="1" applyAlignment="1">
      <alignment horizontal="center" vertical="center"/>
    </xf>
    <xf numFmtId="0" fontId="14" fillId="9"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1" fillId="7" borderId="1"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5" fillId="7" borderId="1" xfId="1" applyFont="1" applyFill="1" applyBorder="1" applyAlignment="1">
      <alignment horizontal="center" vertical="center" wrapText="1"/>
    </xf>
    <xf numFmtId="0" fontId="41" fillId="7" borderId="1" xfId="0" applyFont="1" applyFill="1" applyBorder="1" applyAlignment="1">
      <alignment horizontal="center" vertical="center"/>
    </xf>
    <xf numFmtId="0" fontId="41" fillId="7" borderId="2" xfId="0" applyFont="1" applyFill="1" applyBorder="1" applyAlignment="1">
      <alignment horizontal="center" vertical="center"/>
    </xf>
    <xf numFmtId="0" fontId="41" fillId="6" borderId="6" xfId="0" applyFont="1" applyFill="1" applyBorder="1" applyAlignment="1">
      <alignment horizontal="center" vertical="center" wrapText="1"/>
    </xf>
    <xf numFmtId="0" fontId="47" fillId="6" borderId="6" xfId="0" applyFont="1" applyFill="1" applyBorder="1" applyAlignment="1">
      <alignment horizontal="center" vertical="center" wrapText="1"/>
    </xf>
    <xf numFmtId="0" fontId="43" fillId="46" borderId="6"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3" fillId="48" borderId="6" xfId="0" applyFont="1" applyFill="1" applyBorder="1" applyAlignment="1">
      <alignment horizontal="center" vertical="center" wrapText="1"/>
    </xf>
    <xf numFmtId="0" fontId="43" fillId="55" borderId="6" xfId="0" applyFont="1" applyFill="1" applyBorder="1" applyAlignment="1">
      <alignment horizontal="center" vertical="center" wrapText="1"/>
    </xf>
    <xf numFmtId="0" fontId="43" fillId="50" borderId="6" xfId="0" applyFont="1" applyFill="1" applyBorder="1" applyAlignment="1">
      <alignment horizontal="center" vertical="center" wrapText="1"/>
    </xf>
    <xf numFmtId="0" fontId="45"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8" borderId="1" xfId="0" applyFont="1" applyFill="1" applyBorder="1" applyAlignment="1">
      <alignment horizontal="center" vertical="center"/>
    </xf>
    <xf numFmtId="0" fontId="14" fillId="25" borderId="1" xfId="0" applyFont="1" applyFill="1" applyBorder="1" applyAlignment="1">
      <alignment horizontal="center" vertical="center"/>
    </xf>
    <xf numFmtId="0" fontId="41" fillId="18"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8" fillId="47" borderId="1" xfId="0" applyFont="1" applyFill="1" applyBorder="1" applyAlignment="1">
      <alignment horizontal="center" vertical="center" wrapText="1"/>
    </xf>
    <xf numFmtId="0" fontId="49" fillId="47" borderId="2" xfId="0" applyFont="1" applyFill="1" applyBorder="1" applyAlignment="1">
      <alignment horizontal="center" vertical="center" wrapText="1"/>
    </xf>
    <xf numFmtId="0" fontId="48" fillId="47" borderId="2"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48" fillId="51" borderId="2" xfId="0" applyFont="1" applyFill="1" applyBorder="1" applyAlignment="1">
      <alignment horizontal="center" vertical="center" wrapText="1"/>
    </xf>
    <xf numFmtId="0" fontId="14" fillId="47" borderId="1" xfId="0" applyFont="1" applyFill="1" applyBorder="1" applyAlignment="1">
      <alignment horizontal="center" vertical="center" wrapText="1"/>
    </xf>
    <xf numFmtId="0" fontId="14" fillId="52" borderId="1" xfId="0" applyFont="1" applyFill="1" applyBorder="1" applyAlignment="1">
      <alignment horizontal="center" vertical="center"/>
    </xf>
    <xf numFmtId="0" fontId="14" fillId="18" borderId="1" xfId="0" applyFont="1" applyFill="1" applyBorder="1"/>
    <xf numFmtId="0" fontId="14" fillId="52" borderId="1" xfId="0" applyFont="1" applyFill="1" applyBorder="1" applyAlignment="1">
      <alignment horizontal="center" vertical="center" wrapText="1"/>
    </xf>
    <xf numFmtId="0" fontId="49" fillId="18" borderId="2" xfId="0" applyFont="1" applyFill="1" applyBorder="1" applyAlignment="1">
      <alignment horizontal="center" vertical="center" wrapText="1"/>
    </xf>
    <xf numFmtId="0" fontId="49" fillId="18" borderId="1" xfId="0" applyFont="1" applyFill="1" applyBorder="1" applyAlignment="1">
      <alignment horizontal="center" vertical="center" wrapText="1"/>
    </xf>
    <xf numFmtId="0" fontId="14" fillId="18" borderId="8" xfId="0" applyFont="1" applyFill="1" applyBorder="1" applyAlignment="1">
      <alignment horizontal="center" vertical="center"/>
    </xf>
    <xf numFmtId="0" fontId="50" fillId="18" borderId="1" xfId="0" applyFont="1" applyFill="1" applyBorder="1" applyAlignment="1">
      <alignment horizontal="center" vertical="center" wrapText="1"/>
    </xf>
    <xf numFmtId="0" fontId="51" fillId="2" borderId="1" xfId="1" applyFont="1" applyFill="1" applyBorder="1" applyAlignment="1">
      <alignment horizontal="center" vertical="center" wrapText="1"/>
    </xf>
    <xf numFmtId="0" fontId="49" fillId="2" borderId="1"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45" fillId="9" borderId="1" xfId="1" applyFont="1" applyFill="1" applyBorder="1" applyAlignment="1">
      <alignment horizontal="center" vertical="center"/>
    </xf>
    <xf numFmtId="0" fontId="14" fillId="16"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1" fillId="19"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9" fillId="11" borderId="2" xfId="0" applyFont="1" applyFill="1" applyBorder="1" applyAlignment="1">
      <alignment horizontal="center" vertical="center" wrapText="1"/>
    </xf>
    <xf numFmtId="0" fontId="48" fillId="49" borderId="2" xfId="0" applyFont="1" applyFill="1" applyBorder="1" applyAlignment="1">
      <alignment horizontal="center" vertical="center" wrapText="1"/>
    </xf>
    <xf numFmtId="0" fontId="14" fillId="11" borderId="1" xfId="0" applyFont="1" applyFill="1" applyBorder="1" applyAlignment="1">
      <alignment horizontal="center" vertical="center"/>
    </xf>
    <xf numFmtId="0" fontId="49" fillId="11" borderId="1" xfId="0" applyFont="1" applyFill="1" applyBorder="1" applyAlignment="1">
      <alignment horizontal="center" vertical="center" wrapText="1"/>
    </xf>
    <xf numFmtId="0" fontId="14" fillId="11" borderId="1" xfId="0" applyFont="1" applyFill="1" applyBorder="1"/>
    <xf numFmtId="0" fontId="45"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9"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14" fillId="7" borderId="1" xfId="0" applyFont="1" applyFill="1" applyBorder="1" applyAlignment="1">
      <alignment wrapText="1"/>
    </xf>
    <xf numFmtId="0" fontId="41" fillId="14" borderId="1" xfId="0" applyFont="1" applyFill="1" applyBorder="1" applyAlignment="1">
      <alignment horizontal="center" vertical="center"/>
    </xf>
    <xf numFmtId="0" fontId="41" fillId="14" borderId="2" xfId="0" applyFont="1" applyFill="1" applyBorder="1" applyAlignment="1">
      <alignment horizontal="center" vertical="center"/>
    </xf>
    <xf numFmtId="0" fontId="14" fillId="14" borderId="1" xfId="0" applyFont="1" applyFill="1" applyBorder="1" applyAlignment="1">
      <alignment horizontal="center" vertical="center"/>
    </xf>
    <xf numFmtId="0" fontId="14" fillId="14" borderId="1" xfId="1" applyFont="1" applyFill="1" applyBorder="1" applyAlignment="1">
      <alignment horizontal="center" vertical="center" wrapText="1"/>
    </xf>
    <xf numFmtId="0" fontId="49" fillId="14" borderId="1" xfId="1" applyFont="1" applyFill="1" applyBorder="1" applyAlignment="1">
      <alignment horizontal="center" vertical="center" wrapText="1"/>
    </xf>
    <xf numFmtId="0" fontId="45" fillId="14" borderId="1" xfId="1" applyFont="1" applyFill="1" applyBorder="1" applyAlignment="1">
      <alignment horizontal="center" vertical="center"/>
    </xf>
    <xf numFmtId="0" fontId="41" fillId="14" borderId="1" xfId="0" applyFont="1" applyFill="1" applyBorder="1" applyAlignment="1">
      <alignment horizontal="center" vertical="center" wrapText="1"/>
    </xf>
    <xf numFmtId="0" fontId="41" fillId="14" borderId="2"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45" fillId="14" borderId="1" xfId="1" applyFont="1" applyFill="1" applyBorder="1" applyAlignment="1">
      <alignment horizontal="center" vertical="center" wrapText="1"/>
    </xf>
    <xf numFmtId="0" fontId="14" fillId="2" borderId="0" xfId="0" applyFont="1" applyFill="1" applyAlignment="1">
      <alignment horizontal="center" vertical="center" wrapText="1"/>
    </xf>
    <xf numFmtId="0" fontId="41" fillId="3" borderId="1" xfId="0" applyFont="1" applyFill="1" applyBorder="1" applyAlignment="1">
      <alignment horizontal="center" vertical="center"/>
    </xf>
    <xf numFmtId="0" fontId="41"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5"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1" fillId="11" borderId="1" xfId="0" applyFont="1" applyFill="1" applyBorder="1" applyAlignment="1">
      <alignment horizontal="center" vertical="center" wrapText="1"/>
    </xf>
    <xf numFmtId="0" fontId="41" fillId="11" borderId="2" xfId="0"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5" fillId="11" borderId="0" xfId="1" applyFont="1" applyFill="1" applyAlignment="1">
      <alignment horizontal="center" vertical="center" wrapText="1"/>
    </xf>
    <xf numFmtId="0" fontId="45" fillId="11" borderId="1" xfId="1" applyFont="1" applyFill="1" applyBorder="1" applyAlignment="1">
      <alignment horizontal="center" vertical="center" wrapText="1"/>
    </xf>
    <xf numFmtId="0" fontId="49" fillId="11" borderId="1" xfId="1" applyFont="1" applyFill="1" applyBorder="1" applyAlignment="1">
      <alignment horizontal="center" vertical="center" wrapText="1"/>
    </xf>
    <xf numFmtId="0" fontId="45" fillId="11" borderId="1" xfId="1" applyFont="1" applyFill="1" applyBorder="1" applyAlignment="1">
      <alignment horizontal="center" vertical="center"/>
    </xf>
    <xf numFmtId="0" fontId="41" fillId="11" borderId="1" xfId="0" applyFont="1" applyFill="1" applyBorder="1" applyAlignment="1">
      <alignment horizontal="center" vertical="center"/>
    </xf>
    <xf numFmtId="0" fontId="41" fillId="11" borderId="2" xfId="0" applyFont="1" applyFill="1" applyBorder="1" applyAlignment="1">
      <alignment horizontal="center" vertical="center"/>
    </xf>
    <xf numFmtId="0" fontId="44" fillId="11" borderId="1" xfId="0" applyFont="1" applyFill="1" applyBorder="1" applyAlignment="1">
      <alignment horizontal="center" vertical="center" wrapText="1"/>
    </xf>
    <xf numFmtId="0" fontId="14" fillId="11" borderId="1" xfId="1" applyFont="1" applyFill="1" applyBorder="1" applyAlignment="1">
      <alignment horizontal="center" vertical="center"/>
    </xf>
    <xf numFmtId="0" fontId="41" fillId="18" borderId="8" xfId="0" applyFont="1" applyFill="1" applyBorder="1" applyAlignment="1">
      <alignment horizontal="center" vertical="center" wrapText="1"/>
    </xf>
    <xf numFmtId="0" fontId="52" fillId="15" borderId="1" xfId="0" applyFont="1" applyFill="1" applyBorder="1" applyAlignment="1">
      <alignment horizontal="center" vertical="center" wrapText="1"/>
    </xf>
    <xf numFmtId="0" fontId="52" fillId="15" borderId="2" xfId="0" applyFont="1" applyFill="1" applyBorder="1" applyAlignment="1">
      <alignment horizontal="center" vertical="center" wrapText="1"/>
    </xf>
    <xf numFmtId="0" fontId="53" fillId="15" borderId="1" xfId="0" applyFont="1" applyFill="1" applyBorder="1" applyAlignment="1">
      <alignment horizontal="center" vertical="center" wrapText="1"/>
    </xf>
    <xf numFmtId="0" fontId="14" fillId="15" borderId="1" xfId="0" applyFont="1" applyFill="1" applyBorder="1" applyAlignment="1">
      <alignment horizontal="center" vertical="center"/>
    </xf>
    <xf numFmtId="0" fontId="54" fillId="15" borderId="1" xfId="0" applyFont="1" applyFill="1" applyBorder="1" applyAlignment="1">
      <alignment horizontal="center" vertical="center" wrapText="1"/>
    </xf>
    <xf numFmtId="0" fontId="55" fillId="15" borderId="1" xfId="0" applyFont="1" applyFill="1" applyBorder="1" applyAlignment="1">
      <alignment horizontal="center" vertical="center" wrapText="1"/>
    </xf>
    <xf numFmtId="0" fontId="45" fillId="15" borderId="1" xfId="1" applyFont="1" applyFill="1" applyBorder="1" applyAlignment="1">
      <alignment horizontal="center" vertical="center" wrapText="1"/>
    </xf>
    <xf numFmtId="0" fontId="45" fillId="10" borderId="1" xfId="1" applyFont="1" applyFill="1" applyBorder="1" applyAlignment="1">
      <alignment horizontal="center" vertical="center"/>
    </xf>
    <xf numFmtId="0" fontId="14" fillId="10" borderId="1" xfId="1" applyFont="1" applyFill="1" applyBorder="1" applyAlignment="1">
      <alignment horizontal="center" vertical="center" wrapText="1"/>
    </xf>
    <xf numFmtId="0" fontId="41" fillId="10" borderId="1" xfId="0" applyFont="1" applyFill="1" applyBorder="1" applyAlignment="1">
      <alignment horizontal="center" vertical="center" wrapText="1"/>
    </xf>
    <xf numFmtId="0" fontId="41" fillId="10" borderId="2" xfId="0" applyFont="1" applyFill="1" applyBorder="1" applyAlignment="1">
      <alignment horizontal="center" vertical="center" wrapText="1"/>
    </xf>
    <xf numFmtId="0" fontId="14" fillId="10" borderId="1" xfId="0" applyFont="1" applyFill="1" applyBorder="1" applyAlignment="1">
      <alignment horizontal="center" vertical="center"/>
    </xf>
    <xf numFmtId="0" fontId="45" fillId="10" borderId="1" xfId="1" applyFont="1" applyFill="1" applyBorder="1" applyAlignment="1">
      <alignment horizontal="center" vertical="center" wrapText="1"/>
    </xf>
    <xf numFmtId="0" fontId="41" fillId="18" borderId="2" xfId="0" applyFont="1" applyFill="1" applyBorder="1" applyAlignment="1">
      <alignment horizontal="center" vertical="center" wrapText="1"/>
    </xf>
    <xf numFmtId="0" fontId="45" fillId="18" borderId="1" xfId="1" applyFont="1" applyFill="1" applyBorder="1" applyAlignment="1">
      <alignment horizontal="center" vertical="center" wrapText="1"/>
    </xf>
    <xf numFmtId="0" fontId="14" fillId="18" borderId="1" xfId="1" applyFont="1" applyFill="1" applyBorder="1" applyAlignment="1">
      <alignment horizontal="center" vertical="center" wrapText="1"/>
    </xf>
    <xf numFmtId="0" fontId="48" fillId="53" borderId="2" xfId="0" applyFont="1" applyFill="1" applyBorder="1" applyAlignment="1">
      <alignment horizontal="center" vertical="center" wrapText="1"/>
    </xf>
    <xf numFmtId="0" fontId="41" fillId="13" borderId="1" xfId="0" applyFont="1" applyFill="1" applyBorder="1" applyAlignment="1">
      <alignment horizontal="center" vertical="center"/>
    </xf>
    <xf numFmtId="0" fontId="41"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9" fillId="13" borderId="1" xfId="1" applyFont="1" applyFill="1" applyBorder="1" applyAlignment="1">
      <alignment horizontal="center" vertical="center" wrapText="1"/>
    </xf>
    <xf numFmtId="0" fontId="45" fillId="13"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1" fillId="13" borderId="1" xfId="0" applyFont="1" applyFill="1" applyBorder="1" applyAlignment="1">
      <alignment horizontal="center" vertical="center" wrapText="1"/>
    </xf>
    <xf numFmtId="0" fontId="41" fillId="13"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8" fillId="53" borderId="1" xfId="0" applyFont="1" applyFill="1" applyBorder="1" applyAlignment="1">
      <alignment horizontal="center" vertical="center" wrapText="1"/>
    </xf>
    <xf numFmtId="0" fontId="22" fillId="44" borderId="1" xfId="0" applyFont="1" applyFill="1" applyBorder="1"/>
    <xf numFmtId="0" fontId="22" fillId="44" borderId="1" xfId="0" applyFont="1" applyFill="1" applyBorder="1" applyAlignment="1">
      <alignment horizontal="center" vertical="center" wrapText="1"/>
    </xf>
    <xf numFmtId="0" fontId="13" fillId="21"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0" borderId="1" xfId="0" applyFill="1" applyBorder="1" applyAlignment="1">
      <alignment horizontal="center" vertical="center" wrapText="1"/>
    </xf>
    <xf numFmtId="0" fontId="12" fillId="23" borderId="7"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2" fillId="23" borderId="2" xfId="0" applyFont="1" applyFill="1" applyBorder="1" applyAlignment="1">
      <alignment horizontal="center" vertical="center" wrapText="1"/>
    </xf>
    <xf numFmtId="0" fontId="37" fillId="25" borderId="7" xfId="0" applyFont="1" applyFill="1" applyBorder="1" applyAlignment="1">
      <alignment horizontal="center" vertical="center" wrapText="1"/>
    </xf>
    <xf numFmtId="0" fontId="37" fillId="25" borderId="9" xfId="0" applyFont="1" applyFill="1" applyBorder="1" applyAlignment="1">
      <alignment horizontal="center" vertical="center" wrapText="1"/>
    </xf>
    <xf numFmtId="0" fontId="37" fillId="25" borderId="2" xfId="0" applyFont="1" applyFill="1" applyBorder="1" applyAlignment="1">
      <alignment horizontal="center" vertical="center" wrapText="1"/>
    </xf>
    <xf numFmtId="0" fontId="37" fillId="58" borderId="7" xfId="0" applyFont="1" applyFill="1" applyBorder="1" applyAlignment="1">
      <alignment horizontal="center" vertical="center" wrapText="1"/>
    </xf>
    <xf numFmtId="0" fontId="37" fillId="58" borderId="9" xfId="0" applyFont="1" applyFill="1" applyBorder="1" applyAlignment="1">
      <alignment horizontal="center" vertical="center" wrapText="1"/>
    </xf>
    <xf numFmtId="0" fontId="37" fillId="58" borderId="2" xfId="0" applyFont="1" applyFill="1" applyBorder="1" applyAlignment="1">
      <alignment horizontal="center" vertical="center" wrapText="1"/>
    </xf>
    <xf numFmtId="0" fontId="37" fillId="28" borderId="7" xfId="0" applyFont="1" applyFill="1" applyBorder="1" applyAlignment="1">
      <alignment horizontal="center" vertical="center" wrapText="1"/>
    </xf>
    <xf numFmtId="0" fontId="37" fillId="28" borderId="9" xfId="0" applyFont="1" applyFill="1" applyBorder="1" applyAlignment="1">
      <alignment horizontal="center" vertical="center" wrapText="1"/>
    </xf>
    <xf numFmtId="0" fontId="37" fillId="28" borderId="2"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38" fillId="45" borderId="7" xfId="0" applyFont="1" applyFill="1" applyBorder="1" applyAlignment="1">
      <alignment horizontal="center" vertical="center" wrapText="1"/>
    </xf>
    <xf numFmtId="0" fontId="38" fillId="45" borderId="9" xfId="0" applyFont="1" applyFill="1" applyBorder="1" applyAlignment="1">
      <alignment horizontal="center" vertical="center" wrapText="1"/>
    </xf>
    <xf numFmtId="0" fontId="38" fillId="45" borderId="2" xfId="0" applyFont="1" applyFill="1" applyBorder="1" applyAlignment="1">
      <alignment horizontal="center" vertical="center" wrapText="1"/>
    </xf>
    <xf numFmtId="0" fontId="38" fillId="19" borderId="7" xfId="0" applyFont="1" applyFill="1" applyBorder="1" applyAlignment="1">
      <alignment horizontal="center" vertical="center" wrapText="1"/>
    </xf>
    <xf numFmtId="0" fontId="38" fillId="19" borderId="9" xfId="0" applyFont="1" applyFill="1" applyBorder="1" applyAlignment="1">
      <alignment horizontal="center" vertical="center" wrapText="1"/>
    </xf>
    <xf numFmtId="0" fontId="38" fillId="19"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 xfId="0" applyFill="1" applyBorder="1" applyAlignment="1">
      <alignment horizontal="center" vertical="center" wrapText="1"/>
    </xf>
    <xf numFmtId="0" fontId="0" fillId="45" borderId="7" xfId="0" applyFill="1" applyBorder="1" applyAlignment="1">
      <alignment horizontal="center" vertical="center" wrapText="1"/>
    </xf>
    <xf numFmtId="0" fontId="0" fillId="45" borderId="9" xfId="0" applyFill="1" applyBorder="1" applyAlignment="1">
      <alignment horizontal="center" vertical="center" wrapText="1"/>
    </xf>
    <xf numFmtId="0" fontId="0" fillId="45" borderId="2" xfId="0" applyFill="1" applyBorder="1" applyAlignment="1">
      <alignment horizontal="center" vertical="center" wrapText="1"/>
    </xf>
    <xf numFmtId="0" fontId="0" fillId="18" borderId="1" xfId="0" applyFill="1" applyBorder="1" applyAlignment="1">
      <alignment horizontal="center"/>
    </xf>
    <xf numFmtId="0" fontId="0" fillId="18" borderId="1" xfId="0" applyFill="1" applyBorder="1" applyAlignment="1">
      <alignment horizontal="center" vertical="center" wrapText="1"/>
    </xf>
    <xf numFmtId="0" fontId="2" fillId="23" borderId="7" xfId="0" applyFont="1" applyFill="1" applyBorder="1" applyAlignment="1">
      <alignment horizontal="center" vertical="center" wrapText="1"/>
    </xf>
    <xf numFmtId="0" fontId="2" fillId="23" borderId="9" xfId="0" applyFont="1" applyFill="1" applyBorder="1" applyAlignment="1">
      <alignment horizontal="center" vertical="center" wrapText="1"/>
    </xf>
    <xf numFmtId="0" fontId="2" fillId="23" borderId="2" xfId="0" applyFont="1" applyFill="1" applyBorder="1" applyAlignment="1">
      <alignment horizontal="center" vertical="center" wrapText="1"/>
    </xf>
    <xf numFmtId="0" fontId="0" fillId="25" borderId="7"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28" borderId="7" xfId="0" applyFill="1" applyBorder="1" applyAlignment="1">
      <alignment horizontal="center" vertical="center" wrapText="1"/>
    </xf>
    <xf numFmtId="0" fontId="0" fillId="28" borderId="9" xfId="0" applyFill="1" applyBorder="1" applyAlignment="1">
      <alignment horizontal="center" vertical="center" wrapText="1"/>
    </xf>
    <xf numFmtId="0" fontId="0" fillId="28" borderId="2" xfId="0" applyFill="1" applyBorder="1" applyAlignment="1">
      <alignment horizontal="center" vertical="center" wrapText="1"/>
    </xf>
    <xf numFmtId="0" fontId="0" fillId="6" borderId="1" xfId="0" applyFill="1" applyBorder="1" applyAlignment="1">
      <alignment horizontal="center"/>
    </xf>
    <xf numFmtId="0" fontId="30" fillId="44" borderId="1" xfId="4" applyFill="1" applyBorder="1" applyAlignment="1">
      <alignment horizontal="center" vertical="center" wrapText="1"/>
    </xf>
    <xf numFmtId="0" fontId="14" fillId="19" borderId="7" xfId="0" applyFont="1" applyFill="1" applyBorder="1" applyAlignment="1">
      <alignment horizontal="center" vertical="center"/>
    </xf>
    <xf numFmtId="0" fontId="14" fillId="19" borderId="2" xfId="0" applyFont="1" applyFill="1" applyBorder="1" applyAlignment="1">
      <alignment horizontal="center" vertical="center"/>
    </xf>
    <xf numFmtId="0" fontId="14" fillId="10" borderId="7"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4" fillId="23" borderId="7" xfId="0" applyFont="1" applyFill="1" applyBorder="1" applyAlignment="1">
      <alignment horizontal="center" vertical="center"/>
    </xf>
    <xf numFmtId="0" fontId="14" fillId="23" borderId="2" xfId="0" applyFont="1" applyFill="1" applyBorder="1" applyAlignment="1">
      <alignment horizontal="center" vertical="center"/>
    </xf>
    <xf numFmtId="0" fontId="16" fillId="22" borderId="1" xfId="0" applyFont="1" applyFill="1" applyBorder="1" applyAlignment="1">
      <alignment horizontal="center" vertical="center"/>
    </xf>
    <xf numFmtId="0" fontId="15" fillId="22"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15" fillId="20" borderId="1" xfId="0" applyFont="1" applyFill="1" applyBorder="1" applyAlignment="1">
      <alignment horizontal="center" vertical="center"/>
    </xf>
    <xf numFmtId="0" fontId="15" fillId="6" borderId="1" xfId="0" applyFont="1" applyFill="1" applyBorder="1" applyAlignment="1">
      <alignment horizontal="center" vertical="center"/>
    </xf>
    <xf numFmtId="0" fontId="41" fillId="6" borderId="7" xfId="0" applyFont="1" applyFill="1" applyBorder="1" applyAlignment="1">
      <alignment horizontal="center" vertical="center" wrapText="1"/>
    </xf>
    <xf numFmtId="0" fontId="41" fillId="6" borderId="2" xfId="0" applyFont="1" applyFill="1" applyBorder="1" applyAlignment="1">
      <alignment horizontal="center" vertical="center" wrapText="1"/>
    </xf>
    <xf numFmtId="0" fontId="14" fillId="23" borderId="7" xfId="0" applyFont="1" applyFill="1" applyBorder="1" applyAlignment="1">
      <alignment horizontal="center" vertical="center" wrapText="1"/>
    </xf>
    <xf numFmtId="0" fontId="14" fillId="23" borderId="2"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9" borderId="7" xfId="0" applyFont="1" applyFill="1" applyBorder="1" applyAlignment="1">
      <alignment horizontal="center" vertical="center" wrapText="1"/>
    </xf>
    <xf numFmtId="0" fontId="14" fillId="19"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10" borderId="7"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5" fillId="0" borderId="10" xfId="0" applyFont="1" applyBorder="1" applyAlignment="1">
      <alignment horizontal="center" wrapText="1"/>
    </xf>
    <xf numFmtId="0" fontId="15" fillId="0" borderId="0" xfId="0" applyFont="1" applyAlignment="1">
      <alignment horizontal="center" wrapText="1"/>
    </xf>
    <xf numFmtId="0" fontId="0" fillId="24" borderId="1" xfId="0" applyFill="1" applyBorder="1" applyAlignment="1">
      <alignment horizontal="center" wrapText="1"/>
    </xf>
    <xf numFmtId="0" fontId="0" fillId="24" borderId="7" xfId="0" applyFill="1" applyBorder="1" applyAlignment="1">
      <alignment horizontal="center" wrapText="1"/>
    </xf>
    <xf numFmtId="0" fontId="0" fillId="24" borderId="1" xfId="0" applyFill="1" applyBorder="1" applyAlignment="1">
      <alignment horizontal="center"/>
    </xf>
    <xf numFmtId="0" fontId="0" fillId="24" borderId="7" xfId="0" applyFill="1" applyBorder="1" applyAlignment="1">
      <alignment horizontal="center"/>
    </xf>
    <xf numFmtId="0" fontId="15" fillId="6" borderId="1" xfId="0" applyFont="1" applyFill="1" applyBorder="1" applyAlignment="1">
      <alignment horizontal="center"/>
    </xf>
    <xf numFmtId="0" fontId="0" fillId="0" borderId="10" xfId="0" applyBorder="1" applyAlignment="1">
      <alignment horizontal="center" wrapText="1"/>
    </xf>
    <xf numFmtId="0" fontId="0" fillId="0" borderId="0" xfId="0" applyAlignment="1">
      <alignment horizontal="center" wrapText="1"/>
    </xf>
    <xf numFmtId="0" fontId="14" fillId="2" borderId="1" xfId="0" applyFont="1" applyFill="1" applyBorder="1"/>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CF3131"/>
      <color rgb="FFF28C54"/>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 Detección Total MITRE Snort Basado en Instancias</a:t>
            </a:r>
            <a:r>
              <a:rPr lang="en-US" sz="2000" baseline="0"/>
              <a:t> de ataque</a:t>
            </a:r>
          </a:p>
          <a:p>
            <a:pPr>
              <a:defRPr sz="2000"/>
            </a:pP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Cap.Deteccion'!$B$51</c:f>
              <c:strCache>
                <c:ptCount val="1"/>
                <c:pt idx="0">
                  <c:v>% Detección Total MITRE Snort</c:v>
                </c:pt>
              </c:strCache>
            </c:strRef>
          </c:tx>
          <c:spPr>
            <a:solidFill>
              <a:schemeClr val="accent1"/>
            </a:solidFill>
            <a:ln>
              <a:noFill/>
            </a:ln>
            <a:effectLst/>
          </c:spPr>
          <c:invertIfNegative val="0"/>
          <c:cat>
            <c:strRef>
              <c:f>'Resultados-&gt; Cap.Deteccion'!$C$50:$F$50</c:f>
              <c:strCache>
                <c:ptCount val="4"/>
                <c:pt idx="0">
                  <c:v>TALOS</c:v>
                </c:pt>
                <c:pt idx="1">
                  <c:v>Etopen</c:v>
                </c:pt>
                <c:pt idx="2">
                  <c:v>Etopen OPT</c:v>
                </c:pt>
                <c:pt idx="3">
                  <c:v>Quickdraw</c:v>
                </c:pt>
              </c:strCache>
            </c:strRef>
          </c:cat>
          <c:val>
            <c:numRef>
              <c:f>'Resultados-&gt; Cap.Deteccion'!$C$51:$F$51</c:f>
              <c:numCache>
                <c:formatCode>General</c:formatCode>
                <c:ptCount val="4"/>
                <c:pt idx="0">
                  <c:v>48.73</c:v>
                </c:pt>
                <c:pt idx="1">
                  <c:v>17.43</c:v>
                </c:pt>
                <c:pt idx="2">
                  <c:v>23.147264676845364</c:v>
                </c:pt>
                <c:pt idx="3">
                  <c:v>38.659825616688074</c:v>
                </c:pt>
              </c:numCache>
            </c:numRef>
          </c:val>
          <c:extLst>
            <c:ext xmlns:c16="http://schemas.microsoft.com/office/drawing/2014/chart" uri="{C3380CC4-5D6E-409C-BE32-E72D297353CC}">
              <c16:uniqueId val="{00000000-599A-4C5B-848C-98FCF853289A}"/>
            </c:ext>
          </c:extLst>
        </c:ser>
        <c:dLbls>
          <c:showLegendKey val="0"/>
          <c:showVal val="0"/>
          <c:showCatName val="0"/>
          <c:showSerName val="0"/>
          <c:showPercent val="0"/>
          <c:showBubbleSize val="0"/>
        </c:dLbls>
        <c:gapWidth val="219"/>
        <c:overlap val="-27"/>
        <c:axId val="938443679"/>
        <c:axId val="938438879"/>
      </c:barChart>
      <c:catAx>
        <c:axId val="93844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38438879"/>
        <c:crosses val="autoZero"/>
        <c:auto val="1"/>
        <c:lblAlgn val="ctr"/>
        <c:lblOffset val="100"/>
        <c:noMultiLvlLbl val="0"/>
      </c:catAx>
      <c:valAx>
        <c:axId val="93843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93844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2</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0</c:v>
                </c:pt>
                <c:pt idx="2">
                  <c:v>2</c:v>
                </c:pt>
                <c:pt idx="3">
                  <c:v>0</c:v>
                </c:pt>
                <c:pt idx="4">
                  <c:v>0</c:v>
                </c:pt>
                <c:pt idx="5">
                  <c:v>1</c:v>
                </c:pt>
                <c:pt idx="6">
                  <c:v>2</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en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Resultados_Snort_Conjunto!$C$52:$C$61</c:f>
              <c:numCache>
                <c:formatCode>General</c:formatCode>
                <c:ptCount val="10"/>
                <c:pt idx="0">
                  <c:v>3</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Resultados_Snort_Conjunto!$D$52:$D$61</c:f>
              <c:numCache>
                <c:formatCode>General</c:formatCode>
                <c:ptCount val="10"/>
                <c:pt idx="0">
                  <c:v>1</c:v>
                </c:pt>
                <c:pt idx="1">
                  <c:v>0</c:v>
                </c:pt>
                <c:pt idx="2">
                  <c:v>0</c:v>
                </c:pt>
                <c:pt idx="3">
                  <c:v>3</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Resultados_Snort_Conjunto!$B$68:$B$79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Resultados_Snort_Conjunto!$C$68:$C$79</c:f>
              <c:numCache>
                <c:formatCode>General</c:formatCode>
                <c:ptCount val="12"/>
                <c:pt idx="0">
                  <c:v>5</c:v>
                </c:pt>
                <c:pt idx="1">
                  <c:v>4</c:v>
                </c:pt>
                <c:pt idx="2">
                  <c:v>2</c:v>
                </c:pt>
                <c:pt idx="3">
                  <c:v>0</c:v>
                </c:pt>
                <c:pt idx="4">
                  <c:v>0</c:v>
                </c:pt>
                <c:pt idx="5">
                  <c:v>1</c:v>
                </c:pt>
                <c:pt idx="6">
                  <c:v>2</c:v>
                </c:pt>
                <c:pt idx="7">
                  <c:v>0</c:v>
                </c:pt>
                <c:pt idx="8">
                  <c:v>5</c:v>
                </c:pt>
                <c:pt idx="9">
                  <c:v>6</c:v>
                </c:pt>
                <c:pt idx="10">
                  <c:v>1</c:v>
                </c:pt>
                <c:pt idx="11">
                  <c:v>1</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Resultados_Snort_Conjunto!$C$52:$C$61</c:f>
              <c:numCache>
                <c:formatCode>General</c:formatCode>
                <c:ptCount val="10"/>
                <c:pt idx="0">
                  <c:v>3</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33010727273837154"/>
          <c:y val="1.5581039255923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2</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4485654768518205E-17"/>
                  <c:y val="-2.62499967704236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2</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41808079025777745"/>
          <c:y val="0.91496068959637189"/>
          <c:w val="0.13714662274987"/>
          <c:h val="7.41018117492849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Resultados_Snort_TALOS!$B$70:$B$81</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Resultados_Snort_TALOS!$C$70:$C$81</c:f>
              <c:numCache>
                <c:formatCode>General</c:formatCode>
                <c:ptCount val="12"/>
                <c:pt idx="0">
                  <c:v>5</c:v>
                </c:pt>
                <c:pt idx="1">
                  <c:v>3</c:v>
                </c:pt>
                <c:pt idx="2">
                  <c:v>0</c:v>
                </c:pt>
                <c:pt idx="3">
                  <c:v>0</c:v>
                </c:pt>
                <c:pt idx="4">
                  <c:v>0</c:v>
                </c:pt>
                <c:pt idx="5">
                  <c:v>0</c:v>
                </c:pt>
                <c:pt idx="6">
                  <c:v>2</c:v>
                </c:pt>
                <c:pt idx="7">
                  <c:v>0</c:v>
                </c:pt>
                <c:pt idx="8">
                  <c:v>0</c:v>
                </c:pt>
                <c:pt idx="9">
                  <c:v>6</c:v>
                </c:pt>
                <c:pt idx="10">
                  <c:v>0</c:v>
                </c:pt>
                <c:pt idx="11">
                  <c:v>1</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2</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 detectados con ETopen 22-24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2</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0"/>
                  <c:y val="-3.38164319812204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1.0502132160236806E-2"/>
                  <c:y val="-2.04545491149873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2</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especifico del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Resultados_Snort_ETopen!$C$68:$C$79</c:f>
              <c:numCache>
                <c:formatCode>General</c:formatCode>
                <c:ptCount val="12"/>
                <c:pt idx="0">
                  <c:v>4</c:v>
                </c:pt>
                <c:pt idx="1">
                  <c:v>0</c:v>
                </c:pt>
                <c:pt idx="2">
                  <c:v>0</c:v>
                </c:pt>
                <c:pt idx="3">
                  <c:v>0</c:v>
                </c:pt>
                <c:pt idx="4">
                  <c:v>0</c:v>
                </c:pt>
                <c:pt idx="5">
                  <c:v>0</c:v>
                </c:pt>
                <c:pt idx="6">
                  <c:v>1</c:v>
                </c:pt>
                <c:pt idx="7">
                  <c:v>0</c:v>
                </c:pt>
                <c:pt idx="8">
                  <c:v>0</c:v>
                </c:pt>
                <c:pt idx="9">
                  <c:v>0</c:v>
                </c:pt>
                <c:pt idx="10">
                  <c:v>1</c:v>
                </c:pt>
                <c:pt idx="11">
                  <c:v>0</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2</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2</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1.8455504721686923E-2"/>
          <c:y val="7.2958801498127349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Resultados_Snort_ETopen!$J$68:$J$79</c:f>
              <c:numCache>
                <c:formatCode>General</c:formatCode>
                <c:ptCount val="12"/>
                <c:pt idx="0">
                  <c:v>4</c:v>
                </c:pt>
                <c:pt idx="1">
                  <c:v>0</c:v>
                </c:pt>
                <c:pt idx="2">
                  <c:v>0</c:v>
                </c:pt>
                <c:pt idx="3">
                  <c:v>0</c:v>
                </c:pt>
                <c:pt idx="4">
                  <c:v>0</c:v>
                </c:pt>
                <c:pt idx="5">
                  <c:v>0</c:v>
                </c:pt>
                <c:pt idx="6">
                  <c:v>2</c:v>
                </c:pt>
                <c:pt idx="7">
                  <c:v>0</c:v>
                </c:pt>
                <c:pt idx="8">
                  <c:v>0</c:v>
                </c:pt>
                <c:pt idx="9">
                  <c:v>0</c:v>
                </c:pt>
                <c:pt idx="10">
                  <c:v>1</c:v>
                </c:pt>
                <c:pt idx="11">
                  <c:v>0</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2</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15874</xdr:colOff>
      <xdr:row>53</xdr:row>
      <xdr:rowOff>65086</xdr:rowOff>
    </xdr:from>
    <xdr:to>
      <xdr:col>2</xdr:col>
      <xdr:colOff>5572124</xdr:colOff>
      <xdr:row>82</xdr:row>
      <xdr:rowOff>79375</xdr:rowOff>
    </xdr:to>
    <xdr:graphicFrame macro="">
      <xdr:nvGraphicFramePr>
        <xdr:cNvPr id="3" name="Gráfico 2">
          <a:extLst>
            <a:ext uri="{FF2B5EF4-FFF2-40B4-BE49-F238E27FC236}">
              <a16:creationId xmlns:a16="http://schemas.microsoft.com/office/drawing/2014/main" id="{9E093505-382C-4ED4-879F-8FBE344A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312963</xdr:colOff>
      <xdr:row>49</xdr:row>
      <xdr:rowOff>644071</xdr:rowOff>
    </xdr:from>
    <xdr:to>
      <xdr:col>11</xdr:col>
      <xdr:colOff>705303</xdr:colOff>
      <xdr:row>64</xdr:row>
      <xdr:rowOff>99786</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346982</xdr:colOff>
      <xdr:row>64</xdr:row>
      <xdr:rowOff>215899</xdr:rowOff>
    </xdr:from>
    <xdr:to>
      <xdr:col>11</xdr:col>
      <xdr:colOff>635000</xdr:colOff>
      <xdr:row>89</xdr:row>
      <xdr:rowOff>36285</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1829024</xdr:colOff>
      <xdr:row>49</xdr:row>
      <xdr:rowOff>674688</xdr:rowOff>
    </xdr:from>
    <xdr:to>
      <xdr:col>18</xdr:col>
      <xdr:colOff>762000</xdr:colOff>
      <xdr:row>88</xdr:row>
      <xdr:rowOff>161018</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1676399</xdr:colOff>
      <xdr:row>82</xdr:row>
      <xdr:rowOff>762000</xdr:rowOff>
    </xdr:from>
    <xdr:to>
      <xdr:col>4</xdr:col>
      <xdr:colOff>523875</xdr:colOff>
      <xdr:row>88</xdr:row>
      <xdr:rowOff>761999</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1690688</xdr:colOff>
      <xdr:row>89</xdr:row>
      <xdr:rowOff>9523</xdr:rowOff>
    </xdr:from>
    <xdr:to>
      <xdr:col>4</xdr:col>
      <xdr:colOff>476250</xdr:colOff>
      <xdr:row>95</xdr:row>
      <xdr:rowOff>214311</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297654</xdr:colOff>
      <xdr:row>81</xdr:row>
      <xdr:rowOff>762000</xdr:rowOff>
    </xdr:from>
    <xdr:to>
      <xdr:col>10</xdr:col>
      <xdr:colOff>2166937</xdr:colOff>
      <xdr:row>87</xdr:row>
      <xdr:rowOff>785812</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490538</xdr:colOff>
      <xdr:row>87</xdr:row>
      <xdr:rowOff>876299</xdr:rowOff>
    </xdr:from>
    <xdr:to>
      <xdr:col>11</xdr:col>
      <xdr:colOff>23812</xdr:colOff>
      <xdr:row>94</xdr:row>
      <xdr:rowOff>309561</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95250</xdr:rowOff>
    </xdr:from>
    <xdr:to>
      <xdr:col>22</xdr:col>
      <xdr:colOff>1904999</xdr:colOff>
      <xdr:row>88</xdr:row>
      <xdr:rowOff>666750</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460375</xdr:colOff>
      <xdr:row>50</xdr:row>
      <xdr:rowOff>1349375</xdr:rowOff>
    </xdr:from>
    <xdr:to>
      <xdr:col>10</xdr:col>
      <xdr:colOff>492125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484187</xdr:colOff>
      <xdr:row>69</xdr:row>
      <xdr:rowOff>176212</xdr:rowOff>
    </xdr:from>
    <xdr:to>
      <xdr:col>10</xdr:col>
      <xdr:colOff>682625</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960436</xdr:colOff>
      <xdr:row>50</xdr:row>
      <xdr:rowOff>1206499</xdr:rowOff>
    </xdr:from>
    <xdr:to>
      <xdr:col>17</xdr:col>
      <xdr:colOff>15875</xdr:colOff>
      <xdr:row>88</xdr:row>
      <xdr:rowOff>111125</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385763</xdr:colOff>
      <xdr:row>61</xdr:row>
      <xdr:rowOff>78581</xdr:rowOff>
    </xdr:from>
    <xdr:to>
      <xdr:col>11</xdr:col>
      <xdr:colOff>850901</xdr:colOff>
      <xdr:row>72</xdr:row>
      <xdr:rowOff>407193</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73</xdr:row>
      <xdr:rowOff>190500</xdr:rowOff>
    </xdr:from>
    <xdr:to>
      <xdr:col>11</xdr:col>
      <xdr:colOff>830035</xdr:colOff>
      <xdr:row>84</xdr:row>
      <xdr:rowOff>19050</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6.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2.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7.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3.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9.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3" t="s">
        <v>340</v>
      </c>
      <c r="C3" s="183" t="s">
        <v>341</v>
      </c>
      <c r="D3" s="183" t="s">
        <v>343</v>
      </c>
      <c r="E3" s="183" t="s">
        <v>342</v>
      </c>
      <c r="F3" s="183" t="s">
        <v>344</v>
      </c>
    </row>
    <row r="4" spans="2:6" ht="37.5" x14ac:dyDescent="0.25">
      <c r="B4" s="185" t="s">
        <v>345</v>
      </c>
      <c r="C4" s="185" t="s">
        <v>347</v>
      </c>
      <c r="D4" s="185">
        <v>2022</v>
      </c>
      <c r="E4" s="185" t="s">
        <v>348</v>
      </c>
      <c r="F4" s="186" t="s">
        <v>349</v>
      </c>
    </row>
    <row r="5" spans="2:6" ht="37.5" x14ac:dyDescent="0.25">
      <c r="B5" s="185" t="s">
        <v>346</v>
      </c>
      <c r="C5" s="185" t="s">
        <v>347</v>
      </c>
      <c r="D5" s="185">
        <v>2024</v>
      </c>
      <c r="E5" s="185" t="s">
        <v>350</v>
      </c>
      <c r="F5" s="187" t="s">
        <v>564</v>
      </c>
    </row>
  </sheetData>
  <hyperlinks>
    <hyperlink ref="F4" r:id="rId1" xr:uid="{688AFFC8-01EB-49B2-B792-05FE5802885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23"/>
  <sheetViews>
    <sheetView workbookViewId="0">
      <selection activeCell="F13" sqref="F13"/>
    </sheetView>
  </sheetViews>
  <sheetFormatPr baseColWidth="10" defaultRowHeight="15" x14ac:dyDescent="0.25"/>
  <cols>
    <col min="2" max="2" width="25.42578125" customWidth="1"/>
    <col min="3" max="3" width="18.28515625" customWidth="1"/>
    <col min="4" max="4" width="18.570312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370" t="s">
        <v>235</v>
      </c>
      <c r="C4" s="370"/>
    </row>
    <row r="5" spans="2:10" ht="22.5" customHeight="1" x14ac:dyDescent="0.25">
      <c r="B5" s="65" t="s">
        <v>230</v>
      </c>
      <c r="C5" s="65" t="s">
        <v>240</v>
      </c>
      <c r="D5" s="65" t="s">
        <v>254</v>
      </c>
      <c r="E5" s="65" t="s">
        <v>234</v>
      </c>
      <c r="F5" s="65" t="s">
        <v>236</v>
      </c>
      <c r="G5" s="65" t="s">
        <v>252</v>
      </c>
      <c r="H5" s="65" t="s">
        <v>335</v>
      </c>
      <c r="I5" s="65" t="s">
        <v>315</v>
      </c>
      <c r="J5" s="65" t="s">
        <v>377</v>
      </c>
    </row>
    <row r="6" spans="2:10" ht="46.5" customHeight="1" x14ac:dyDescent="0.25">
      <c r="B6" s="201" t="s">
        <v>231</v>
      </c>
      <c r="C6" s="201">
        <v>2024</v>
      </c>
      <c r="D6" s="201" t="s">
        <v>255</v>
      </c>
      <c r="E6" s="202" t="s">
        <v>238</v>
      </c>
      <c r="F6" s="201" t="s">
        <v>239</v>
      </c>
      <c r="G6" s="202" t="s">
        <v>250</v>
      </c>
      <c r="H6" s="201" t="s">
        <v>336</v>
      </c>
      <c r="I6" s="371" t="s">
        <v>311</v>
      </c>
      <c r="J6" s="373" t="s">
        <v>648</v>
      </c>
    </row>
    <row r="7" spans="2:10" ht="31.5" customHeight="1" x14ac:dyDescent="0.25">
      <c r="B7" s="201" t="s">
        <v>245</v>
      </c>
      <c r="C7" s="201">
        <v>2024</v>
      </c>
      <c r="D7" s="201" t="s">
        <v>237</v>
      </c>
      <c r="E7" s="202" t="s">
        <v>238</v>
      </c>
      <c r="F7" s="201" t="s">
        <v>241</v>
      </c>
      <c r="G7" s="202" t="s">
        <v>250</v>
      </c>
      <c r="H7" s="201" t="s">
        <v>337</v>
      </c>
      <c r="I7" s="371"/>
      <c r="J7" s="373"/>
    </row>
    <row r="8" spans="2:10" ht="31.5" customHeight="1" x14ac:dyDescent="0.25">
      <c r="B8" s="201" t="s">
        <v>246</v>
      </c>
      <c r="C8" s="201">
        <v>2022</v>
      </c>
      <c r="D8" s="201" t="s">
        <v>247</v>
      </c>
      <c r="E8" s="202" t="s">
        <v>238</v>
      </c>
      <c r="F8" s="201" t="s">
        <v>241</v>
      </c>
      <c r="G8" s="202" t="s">
        <v>250</v>
      </c>
      <c r="H8" s="201" t="s">
        <v>374</v>
      </c>
      <c r="I8" s="371"/>
      <c r="J8" s="373"/>
    </row>
    <row r="9" spans="2:10" ht="36.75" customHeight="1" x14ac:dyDescent="0.25">
      <c r="B9" s="66" t="s">
        <v>232</v>
      </c>
      <c r="C9" s="66">
        <v>2022</v>
      </c>
      <c r="D9" s="66" t="s">
        <v>244</v>
      </c>
      <c r="E9" s="203" t="s">
        <v>238</v>
      </c>
      <c r="F9" s="66" t="s">
        <v>242</v>
      </c>
      <c r="G9" s="203" t="s">
        <v>251</v>
      </c>
      <c r="H9" s="66" t="s">
        <v>375</v>
      </c>
      <c r="I9" s="372" t="s">
        <v>312</v>
      </c>
      <c r="J9" s="373" t="s">
        <v>378</v>
      </c>
    </row>
    <row r="10" spans="2:10" ht="30" customHeight="1" x14ac:dyDescent="0.25">
      <c r="B10" s="66" t="s">
        <v>232</v>
      </c>
      <c r="C10" s="66">
        <v>2024</v>
      </c>
      <c r="D10" s="66" t="s">
        <v>244</v>
      </c>
      <c r="E10" s="203" t="s">
        <v>238</v>
      </c>
      <c r="F10" s="66" t="s">
        <v>242</v>
      </c>
      <c r="G10" s="203" t="s">
        <v>251</v>
      </c>
      <c r="H10" s="66" t="s">
        <v>338</v>
      </c>
      <c r="I10" s="372"/>
      <c r="J10" s="373"/>
    </row>
    <row r="11" spans="2:10" ht="63.75" customHeight="1" x14ac:dyDescent="0.25">
      <c r="B11" s="204" t="s">
        <v>233</v>
      </c>
      <c r="C11" s="204">
        <v>2024</v>
      </c>
      <c r="D11" s="204" t="s">
        <v>244</v>
      </c>
      <c r="E11" s="205" t="s">
        <v>238</v>
      </c>
      <c r="F11" s="204" t="s">
        <v>243</v>
      </c>
      <c r="G11" s="205" t="s">
        <v>251</v>
      </c>
      <c r="H11" s="204" t="s">
        <v>434</v>
      </c>
      <c r="I11" s="86" t="s">
        <v>313</v>
      </c>
      <c r="J11" s="73" t="s">
        <v>21</v>
      </c>
    </row>
    <row r="12" spans="2:10" ht="62.25" customHeight="1" x14ac:dyDescent="0.25">
      <c r="B12" s="21" t="s">
        <v>248</v>
      </c>
      <c r="C12" s="21" t="s">
        <v>274</v>
      </c>
      <c r="D12" s="21" t="s">
        <v>244</v>
      </c>
      <c r="E12" s="23" t="s">
        <v>238</v>
      </c>
      <c r="F12" s="21" t="s">
        <v>249</v>
      </c>
      <c r="G12" s="23" t="s">
        <v>253</v>
      </c>
      <c r="H12" s="21" t="s">
        <v>774</v>
      </c>
      <c r="I12" s="87" t="s">
        <v>314</v>
      </c>
      <c r="J12" s="73" t="s">
        <v>21</v>
      </c>
    </row>
    <row r="13" spans="2:10" x14ac:dyDescent="0.25">
      <c r="J13" s="8"/>
    </row>
    <row r="16" spans="2:10" ht="15.75" x14ac:dyDescent="0.25">
      <c r="B16" s="65" t="s">
        <v>230</v>
      </c>
      <c r="C16" s="65" t="s">
        <v>240</v>
      </c>
      <c r="D16" s="65" t="s">
        <v>254</v>
      </c>
      <c r="E16" s="65" t="s">
        <v>335</v>
      </c>
    </row>
    <row r="17" spans="2:5" ht="60" x14ac:dyDescent="0.25">
      <c r="B17" s="201" t="s">
        <v>231</v>
      </c>
      <c r="C17" s="201">
        <v>2024</v>
      </c>
      <c r="D17" s="201" t="s">
        <v>255</v>
      </c>
      <c r="E17" s="201" t="s">
        <v>336</v>
      </c>
    </row>
    <row r="18" spans="2:5" ht="30" x14ac:dyDescent="0.25">
      <c r="B18" s="201" t="s">
        <v>245</v>
      </c>
      <c r="C18" s="201">
        <v>2024</v>
      </c>
      <c r="D18" s="201" t="s">
        <v>237</v>
      </c>
      <c r="E18" s="201" t="s">
        <v>337</v>
      </c>
    </row>
    <row r="19" spans="2:5" ht="30" x14ac:dyDescent="0.25">
      <c r="B19" s="201" t="s">
        <v>246</v>
      </c>
      <c r="C19" s="201">
        <v>2022</v>
      </c>
      <c r="D19" s="201" t="s">
        <v>247</v>
      </c>
      <c r="E19" s="201" t="s">
        <v>374</v>
      </c>
    </row>
    <row r="20" spans="2:5" ht="45" x14ac:dyDescent="0.25">
      <c r="B20" s="66" t="s">
        <v>232</v>
      </c>
      <c r="C20" s="66">
        <v>2022</v>
      </c>
      <c r="D20" s="66" t="s">
        <v>244</v>
      </c>
      <c r="E20" s="66" t="s">
        <v>375</v>
      </c>
    </row>
    <row r="21" spans="2:5" ht="30" x14ac:dyDescent="0.25">
      <c r="B21" s="66" t="s">
        <v>232</v>
      </c>
      <c r="C21" s="66">
        <v>2024</v>
      </c>
      <c r="D21" s="66" t="s">
        <v>244</v>
      </c>
      <c r="E21" s="66" t="s">
        <v>338</v>
      </c>
    </row>
    <row r="22" spans="2:5" ht="60" x14ac:dyDescent="0.25">
      <c r="B22" s="204" t="s">
        <v>233</v>
      </c>
      <c r="C22" s="204">
        <v>2024</v>
      </c>
      <c r="D22" s="204" t="s">
        <v>244</v>
      </c>
      <c r="E22" s="204" t="s">
        <v>434</v>
      </c>
    </row>
    <row r="23" spans="2:5" ht="45" x14ac:dyDescent="0.25">
      <c r="B23" s="21" t="s">
        <v>248</v>
      </c>
      <c r="C23" s="21" t="s">
        <v>274</v>
      </c>
      <c r="D23" s="21" t="s">
        <v>244</v>
      </c>
      <c r="E23" s="21" t="s">
        <v>774</v>
      </c>
    </row>
  </sheetData>
  <mergeCells count="5">
    <mergeCell ref="B4:C4"/>
    <mergeCell ref="I6:I8"/>
    <mergeCell ref="I9:I10"/>
    <mergeCell ref="J6:J8"/>
    <mergeCell ref="J9:J10"/>
  </mergeCells>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T52"/>
  <sheetViews>
    <sheetView tabSelected="1" zoomScale="60" zoomScaleNormal="60" workbookViewId="0">
      <selection activeCell="I71" sqref="I71"/>
    </sheetView>
  </sheetViews>
  <sheetFormatPr baseColWidth="10" defaultRowHeight="15" x14ac:dyDescent="0.25"/>
  <cols>
    <col min="2" max="2" width="58.42578125" customWidth="1"/>
    <col min="3" max="3" width="84.42578125" customWidth="1"/>
    <col min="4" max="4" width="35.85546875" customWidth="1"/>
    <col min="5" max="5" width="34.28515625" customWidth="1"/>
    <col min="6" max="6" width="23.7109375" customWidth="1"/>
    <col min="7" max="7" width="33.140625" customWidth="1"/>
    <col min="8" max="8" width="31.5703125" customWidth="1"/>
    <col min="9" max="9" width="33" customWidth="1"/>
    <col min="10" max="10" width="27.7109375" customWidth="1"/>
    <col min="11" max="11" width="22.5703125" customWidth="1"/>
    <col min="12" max="12" width="22.85546875" customWidth="1"/>
    <col min="13" max="13" width="30.85546875" customWidth="1"/>
    <col min="14" max="14" width="31.5703125" customWidth="1"/>
    <col min="15" max="15" width="32.140625" customWidth="1"/>
    <col min="16" max="16" width="20.42578125" customWidth="1"/>
    <col min="17" max="17" width="33.42578125" customWidth="1"/>
    <col min="18" max="18" width="28" customWidth="1"/>
    <col min="19" max="19" width="26.85546875" customWidth="1"/>
    <col min="20" max="20" width="26.5703125" customWidth="1"/>
  </cols>
  <sheetData>
    <row r="1" spans="2:20" ht="29.25" customHeight="1" x14ac:dyDescent="0.25">
      <c r="E1" s="374" t="s">
        <v>311</v>
      </c>
      <c r="F1" s="375"/>
      <c r="G1" s="375"/>
      <c r="H1" s="376"/>
      <c r="I1" s="377" t="s">
        <v>312</v>
      </c>
      <c r="J1" s="378"/>
      <c r="K1" s="378"/>
      <c r="L1" s="379"/>
      <c r="M1" s="380" t="s">
        <v>313</v>
      </c>
      <c r="N1" s="381"/>
      <c r="O1" s="381"/>
      <c r="P1" s="382"/>
      <c r="Q1" s="383" t="s">
        <v>314</v>
      </c>
      <c r="R1" s="384"/>
      <c r="S1" s="384"/>
      <c r="T1" s="385"/>
    </row>
    <row r="2" spans="2:20" ht="61.5" customHeight="1" x14ac:dyDescent="0.25">
      <c r="B2" s="206" t="s">
        <v>95</v>
      </c>
      <c r="C2" s="206" t="s">
        <v>766</v>
      </c>
      <c r="D2" s="207" t="s">
        <v>771</v>
      </c>
      <c r="E2" s="210" t="s">
        <v>772</v>
      </c>
      <c r="F2" s="210" t="s">
        <v>767</v>
      </c>
      <c r="G2" s="223" t="s">
        <v>768</v>
      </c>
      <c r="H2" s="223" t="s">
        <v>773</v>
      </c>
      <c r="I2" s="210" t="s">
        <v>772</v>
      </c>
      <c r="J2" s="210" t="s">
        <v>767</v>
      </c>
      <c r="K2" s="223" t="s">
        <v>768</v>
      </c>
      <c r="L2" s="223" t="s">
        <v>773</v>
      </c>
      <c r="M2" s="210" t="s">
        <v>772</v>
      </c>
      <c r="N2" s="210" t="s">
        <v>767</v>
      </c>
      <c r="O2" s="223" t="s">
        <v>768</v>
      </c>
      <c r="P2" s="223" t="s">
        <v>773</v>
      </c>
      <c r="Q2" s="210" t="s">
        <v>772</v>
      </c>
      <c r="R2" s="210" t="s">
        <v>767</v>
      </c>
      <c r="S2" s="223" t="s">
        <v>768</v>
      </c>
      <c r="T2" s="223" t="s">
        <v>773</v>
      </c>
    </row>
    <row r="3" spans="2:20" ht="22.5" customHeight="1" x14ac:dyDescent="0.25">
      <c r="B3" s="12" t="s">
        <v>16</v>
      </c>
      <c r="C3" s="51" t="s">
        <v>496</v>
      </c>
      <c r="D3" s="4">
        <v>78</v>
      </c>
      <c r="E3" s="208">
        <v>0</v>
      </c>
      <c r="F3" s="208">
        <v>0</v>
      </c>
      <c r="G3" s="208">
        <v>100</v>
      </c>
      <c r="H3" s="208">
        <v>100</v>
      </c>
      <c r="I3" s="208">
        <v>0</v>
      </c>
      <c r="J3" s="208">
        <v>0</v>
      </c>
      <c r="K3" s="208">
        <v>100</v>
      </c>
      <c r="L3" s="208">
        <v>0</v>
      </c>
      <c r="M3" s="208">
        <v>0</v>
      </c>
      <c r="N3" s="208">
        <v>0</v>
      </c>
      <c r="O3" s="208">
        <v>100</v>
      </c>
      <c r="P3" s="232">
        <v>80</v>
      </c>
      <c r="Q3" s="208">
        <v>0</v>
      </c>
      <c r="R3" s="208">
        <v>0</v>
      </c>
      <c r="S3" s="208">
        <v>0</v>
      </c>
      <c r="T3" s="208">
        <v>0</v>
      </c>
    </row>
    <row r="4" spans="2:20" x14ac:dyDescent="0.25">
      <c r="B4" s="12" t="s">
        <v>16</v>
      </c>
      <c r="C4" s="51" t="s">
        <v>557</v>
      </c>
      <c r="D4" s="4">
        <v>2</v>
      </c>
      <c r="E4" s="67">
        <v>1</v>
      </c>
      <c r="F4" s="67">
        <v>50</v>
      </c>
      <c r="G4" s="67">
        <v>98.666666666666671</v>
      </c>
      <c r="H4" s="67">
        <v>0</v>
      </c>
      <c r="I4" s="67">
        <v>2</v>
      </c>
      <c r="J4" s="67">
        <v>100</v>
      </c>
      <c r="K4" s="67">
        <v>0</v>
      </c>
      <c r="L4" s="67">
        <v>0</v>
      </c>
      <c r="M4" s="67">
        <v>2</v>
      </c>
      <c r="N4" s="67">
        <v>100</v>
      </c>
      <c r="O4" s="67">
        <v>44.444444444444443</v>
      </c>
      <c r="P4" s="233">
        <v>44.44</v>
      </c>
      <c r="Q4" s="67">
        <v>0</v>
      </c>
      <c r="R4" s="67">
        <v>0</v>
      </c>
      <c r="S4" s="67">
        <v>0</v>
      </c>
      <c r="T4" s="67">
        <v>0</v>
      </c>
    </row>
    <row r="5" spans="2:20" x14ac:dyDescent="0.25">
      <c r="B5" s="13" t="s">
        <v>16</v>
      </c>
      <c r="C5" s="51" t="s">
        <v>498</v>
      </c>
      <c r="D5" s="4">
        <v>50</v>
      </c>
      <c r="E5" s="67">
        <v>50</v>
      </c>
      <c r="F5" s="67">
        <v>100</v>
      </c>
      <c r="G5" s="67">
        <v>1.8656716417910446</v>
      </c>
      <c r="H5" s="67">
        <v>1.8656716417910446</v>
      </c>
      <c r="I5" s="67">
        <v>22</v>
      </c>
      <c r="J5" s="67">
        <v>44</v>
      </c>
      <c r="K5" s="67">
        <v>0</v>
      </c>
      <c r="L5" s="67">
        <v>0</v>
      </c>
      <c r="M5" s="67">
        <v>22</v>
      </c>
      <c r="N5" s="67">
        <v>44</v>
      </c>
      <c r="O5" s="67">
        <v>11.428571428571429</v>
      </c>
      <c r="P5" s="67">
        <v>11.428571428571429</v>
      </c>
      <c r="Q5" s="67">
        <v>0</v>
      </c>
      <c r="R5" s="67">
        <v>0</v>
      </c>
      <c r="S5" s="67">
        <v>0</v>
      </c>
      <c r="T5" s="67">
        <v>0</v>
      </c>
    </row>
    <row r="6" spans="2:20" ht="48" customHeight="1" x14ac:dyDescent="0.25">
      <c r="B6" s="13" t="s">
        <v>16</v>
      </c>
      <c r="C6" s="51" t="s">
        <v>552</v>
      </c>
      <c r="D6" s="4">
        <v>217</v>
      </c>
      <c r="E6" s="208">
        <v>0</v>
      </c>
      <c r="F6" s="208">
        <v>0</v>
      </c>
      <c r="G6" s="208">
        <v>100</v>
      </c>
      <c r="H6" s="208">
        <v>100</v>
      </c>
      <c r="I6" s="208">
        <v>0</v>
      </c>
      <c r="J6" s="208">
        <v>0</v>
      </c>
      <c r="K6" s="208">
        <v>0</v>
      </c>
      <c r="L6" s="208">
        <v>0</v>
      </c>
      <c r="M6" s="208">
        <v>0</v>
      </c>
      <c r="N6" s="208">
        <v>0</v>
      </c>
      <c r="O6" s="208">
        <v>100</v>
      </c>
      <c r="P6" s="232">
        <v>100</v>
      </c>
      <c r="Q6" s="208">
        <v>217</v>
      </c>
      <c r="R6" s="208">
        <v>100</v>
      </c>
      <c r="S6" s="208">
        <v>0</v>
      </c>
      <c r="T6" s="208">
        <v>0</v>
      </c>
    </row>
    <row r="7" spans="2:20" x14ac:dyDescent="0.25">
      <c r="B7" s="53" t="s">
        <v>17</v>
      </c>
      <c r="C7" s="51" t="s">
        <v>500</v>
      </c>
      <c r="D7" s="4">
        <v>6</v>
      </c>
      <c r="E7" s="67">
        <v>6</v>
      </c>
      <c r="F7" s="67">
        <v>100</v>
      </c>
      <c r="G7" s="67">
        <v>0</v>
      </c>
      <c r="H7" s="67">
        <v>0</v>
      </c>
      <c r="I7" s="67">
        <v>0</v>
      </c>
      <c r="J7" s="67">
        <v>0</v>
      </c>
      <c r="K7" s="67">
        <v>0</v>
      </c>
      <c r="L7" s="67">
        <v>0</v>
      </c>
      <c r="M7" s="67">
        <v>0</v>
      </c>
      <c r="N7" s="67">
        <v>0</v>
      </c>
      <c r="O7" s="67">
        <v>100</v>
      </c>
      <c r="P7" s="233">
        <v>100</v>
      </c>
      <c r="Q7" s="67">
        <v>0</v>
      </c>
      <c r="R7" s="67">
        <v>0</v>
      </c>
      <c r="S7" s="67">
        <v>0</v>
      </c>
      <c r="T7" s="67">
        <v>0</v>
      </c>
    </row>
    <row r="8" spans="2:20" x14ac:dyDescent="0.25">
      <c r="B8" s="55" t="s">
        <v>18</v>
      </c>
      <c r="C8" s="51" t="s">
        <v>543</v>
      </c>
      <c r="D8" s="4">
        <v>911</v>
      </c>
      <c r="E8" s="67">
        <v>354</v>
      </c>
      <c r="F8" s="67">
        <v>96.986301369863014</v>
      </c>
      <c r="G8" s="67">
        <v>0.84745762711864403</v>
      </c>
      <c r="H8" s="67">
        <v>0.28000000000000003</v>
      </c>
      <c r="I8" s="67">
        <v>80</v>
      </c>
      <c r="J8" s="67">
        <v>7.397260273972603</v>
      </c>
      <c r="K8" s="67">
        <v>10</v>
      </c>
      <c r="L8" s="67">
        <v>0</v>
      </c>
      <c r="M8" s="67">
        <v>112</v>
      </c>
      <c r="N8" s="67">
        <v>7.397260273972603</v>
      </c>
      <c r="O8" s="67">
        <v>41.17647058823529</v>
      </c>
      <c r="P8" s="67">
        <v>35.29</v>
      </c>
      <c r="Q8" s="67">
        <v>0</v>
      </c>
      <c r="R8" s="67">
        <v>0</v>
      </c>
      <c r="S8" s="67">
        <v>0</v>
      </c>
      <c r="T8" s="67">
        <v>0</v>
      </c>
    </row>
    <row r="9" spans="2:20" x14ac:dyDescent="0.25">
      <c r="B9" s="31" t="s">
        <v>4</v>
      </c>
      <c r="C9" s="51" t="s">
        <v>502</v>
      </c>
      <c r="D9" s="21">
        <v>3</v>
      </c>
      <c r="E9" s="21">
        <v>0</v>
      </c>
      <c r="F9" s="21">
        <v>0</v>
      </c>
      <c r="G9" s="21" t="s">
        <v>21</v>
      </c>
      <c r="H9" s="21" t="s">
        <v>21</v>
      </c>
      <c r="I9" s="21">
        <v>0</v>
      </c>
      <c r="J9" s="21">
        <v>0</v>
      </c>
      <c r="K9" s="21">
        <v>100</v>
      </c>
      <c r="L9" s="21">
        <v>0</v>
      </c>
      <c r="M9" s="21">
        <v>0</v>
      </c>
      <c r="N9" s="21">
        <v>0</v>
      </c>
      <c r="O9" s="21">
        <v>100</v>
      </c>
      <c r="P9" s="234">
        <v>88.8</v>
      </c>
      <c r="Q9" s="21">
        <v>0</v>
      </c>
      <c r="R9" s="21">
        <v>0</v>
      </c>
      <c r="S9" s="21">
        <v>0</v>
      </c>
      <c r="T9" s="21">
        <v>0</v>
      </c>
    </row>
    <row r="10" spans="2:20" x14ac:dyDescent="0.25">
      <c r="B10" s="31" t="s">
        <v>4</v>
      </c>
      <c r="C10" s="51" t="s">
        <v>503</v>
      </c>
      <c r="D10" s="4">
        <v>2</v>
      </c>
      <c r="E10" s="67">
        <v>1</v>
      </c>
      <c r="F10" s="67">
        <v>50</v>
      </c>
      <c r="G10" s="67">
        <v>0</v>
      </c>
      <c r="H10" s="67">
        <v>0</v>
      </c>
      <c r="I10" s="67">
        <v>0</v>
      </c>
      <c r="J10" s="67">
        <v>0</v>
      </c>
      <c r="K10" s="67">
        <v>0</v>
      </c>
      <c r="L10" s="67">
        <v>0</v>
      </c>
      <c r="M10" s="67">
        <v>0</v>
      </c>
      <c r="N10" s="67">
        <v>0</v>
      </c>
      <c r="O10" s="67">
        <v>100</v>
      </c>
      <c r="P10" s="233">
        <v>100</v>
      </c>
      <c r="Q10" s="67">
        <v>2</v>
      </c>
      <c r="R10" s="67">
        <v>100</v>
      </c>
      <c r="S10" s="67">
        <v>0</v>
      </c>
      <c r="T10" s="67">
        <v>0</v>
      </c>
    </row>
    <row r="11" spans="2:20" x14ac:dyDescent="0.25">
      <c r="B11" s="31" t="s">
        <v>4</v>
      </c>
      <c r="C11" s="51" t="s">
        <v>504</v>
      </c>
      <c r="D11" s="4">
        <v>1</v>
      </c>
      <c r="E11" s="67">
        <v>1</v>
      </c>
      <c r="F11" s="67">
        <v>100</v>
      </c>
      <c r="G11" s="67">
        <v>0</v>
      </c>
      <c r="H11" s="67">
        <v>0</v>
      </c>
      <c r="I11" s="67">
        <v>0</v>
      </c>
      <c r="J11" s="67">
        <v>0</v>
      </c>
      <c r="K11" s="67">
        <v>0</v>
      </c>
      <c r="L11" s="67">
        <v>0</v>
      </c>
      <c r="M11" s="67">
        <v>0</v>
      </c>
      <c r="N11" s="67">
        <v>0</v>
      </c>
      <c r="O11" s="67">
        <v>100</v>
      </c>
      <c r="P11" s="67">
        <v>100</v>
      </c>
      <c r="Q11" s="67">
        <v>1</v>
      </c>
      <c r="R11" s="67">
        <v>100</v>
      </c>
      <c r="S11" s="67">
        <v>0</v>
      </c>
      <c r="T11" s="67">
        <v>0</v>
      </c>
    </row>
    <row r="12" spans="2:20" ht="30" x14ac:dyDescent="0.25">
      <c r="B12" s="33" t="s">
        <v>4</v>
      </c>
      <c r="C12" s="51" t="s">
        <v>553</v>
      </c>
      <c r="D12" s="4">
        <v>20</v>
      </c>
      <c r="E12" s="67">
        <v>20</v>
      </c>
      <c r="F12" s="67">
        <v>100</v>
      </c>
      <c r="G12" s="67">
        <v>0</v>
      </c>
      <c r="H12" s="67">
        <v>0</v>
      </c>
      <c r="I12" s="67">
        <v>0</v>
      </c>
      <c r="J12" s="67">
        <v>0</v>
      </c>
      <c r="K12" s="67">
        <v>0</v>
      </c>
      <c r="L12" s="67">
        <v>0</v>
      </c>
      <c r="M12" s="67">
        <v>0</v>
      </c>
      <c r="N12" s="67">
        <v>0</v>
      </c>
      <c r="O12" s="67">
        <v>100</v>
      </c>
      <c r="P12" s="67">
        <v>100</v>
      </c>
      <c r="Q12" s="67">
        <v>20</v>
      </c>
      <c r="R12" s="67">
        <v>100</v>
      </c>
      <c r="S12" s="67">
        <v>0</v>
      </c>
      <c r="T12" s="67">
        <v>0</v>
      </c>
    </row>
    <row r="13" spans="2:20" x14ac:dyDescent="0.25">
      <c r="B13" s="33" t="s">
        <v>4</v>
      </c>
      <c r="C13" s="51" t="s">
        <v>506</v>
      </c>
      <c r="D13" s="4">
        <v>30</v>
      </c>
      <c r="E13" s="67">
        <v>0</v>
      </c>
      <c r="F13" s="67">
        <v>0</v>
      </c>
      <c r="G13" s="67">
        <v>100</v>
      </c>
      <c r="H13" s="67">
        <v>100</v>
      </c>
      <c r="I13" s="67">
        <v>0</v>
      </c>
      <c r="J13" s="67">
        <v>0</v>
      </c>
      <c r="K13" s="67">
        <v>0</v>
      </c>
      <c r="L13" s="67">
        <v>0</v>
      </c>
      <c r="M13" s="67">
        <v>0</v>
      </c>
      <c r="N13" s="67">
        <v>0</v>
      </c>
      <c r="O13" s="67">
        <v>100</v>
      </c>
      <c r="P13" s="67">
        <v>100</v>
      </c>
      <c r="Q13" s="67">
        <v>30</v>
      </c>
      <c r="R13" s="67">
        <v>100</v>
      </c>
      <c r="S13" s="67">
        <v>0</v>
      </c>
      <c r="T13" s="67">
        <v>0</v>
      </c>
    </row>
    <row r="14" spans="2:20" x14ac:dyDescent="0.25">
      <c r="B14" s="31" t="s">
        <v>4</v>
      </c>
      <c r="C14" s="51" t="s">
        <v>558</v>
      </c>
      <c r="D14" s="4">
        <v>9</v>
      </c>
      <c r="E14" s="67">
        <v>0</v>
      </c>
      <c r="F14" s="67">
        <v>0</v>
      </c>
      <c r="G14" s="67">
        <v>0</v>
      </c>
      <c r="H14" s="67">
        <v>0</v>
      </c>
      <c r="I14" s="67">
        <v>0</v>
      </c>
      <c r="J14" s="67">
        <v>0</v>
      </c>
      <c r="K14" s="67">
        <v>100</v>
      </c>
      <c r="L14" s="67">
        <v>0</v>
      </c>
      <c r="M14" s="67">
        <v>0</v>
      </c>
      <c r="N14" s="67">
        <v>0</v>
      </c>
      <c r="O14" s="67">
        <v>100</v>
      </c>
      <c r="P14" s="67">
        <v>100</v>
      </c>
      <c r="Q14" s="67">
        <v>9</v>
      </c>
      <c r="R14" s="67">
        <v>100</v>
      </c>
      <c r="S14" s="67">
        <v>0</v>
      </c>
      <c r="T14" s="67">
        <v>0</v>
      </c>
    </row>
    <row r="15" spans="2:20" x14ac:dyDescent="0.25">
      <c r="B15" s="31" t="s">
        <v>4</v>
      </c>
      <c r="C15" s="51" t="s">
        <v>508</v>
      </c>
      <c r="D15" s="4">
        <v>66</v>
      </c>
      <c r="E15" s="67">
        <v>0</v>
      </c>
      <c r="F15" s="67">
        <v>0</v>
      </c>
      <c r="G15" s="67">
        <v>68</v>
      </c>
      <c r="H15" s="67">
        <v>68</v>
      </c>
      <c r="I15" s="67">
        <v>0</v>
      </c>
      <c r="J15" s="67">
        <v>0</v>
      </c>
      <c r="K15" s="67">
        <v>100</v>
      </c>
      <c r="L15" s="67">
        <v>0</v>
      </c>
      <c r="M15" s="67">
        <v>1</v>
      </c>
      <c r="N15" s="67">
        <v>1.5151515151515151</v>
      </c>
      <c r="O15" s="67">
        <v>83.333333333333343</v>
      </c>
      <c r="P15" s="67">
        <v>66.66</v>
      </c>
      <c r="Q15" s="67">
        <v>0</v>
      </c>
      <c r="R15" s="67">
        <v>0</v>
      </c>
      <c r="S15" s="67">
        <v>0</v>
      </c>
      <c r="T15" s="67">
        <v>0</v>
      </c>
    </row>
    <row r="16" spans="2:20" x14ac:dyDescent="0.25">
      <c r="B16" s="31" t="s">
        <v>4</v>
      </c>
      <c r="C16" s="51" t="s">
        <v>559</v>
      </c>
      <c r="D16" s="21">
        <v>3</v>
      </c>
      <c r="E16" s="21">
        <v>0</v>
      </c>
      <c r="F16" s="21">
        <v>0</v>
      </c>
      <c r="G16" s="21" t="s">
        <v>21</v>
      </c>
      <c r="H16" s="21">
        <v>0</v>
      </c>
      <c r="I16" s="21">
        <v>0</v>
      </c>
      <c r="J16" s="21">
        <v>0</v>
      </c>
      <c r="K16" s="21" t="s">
        <v>21</v>
      </c>
      <c r="L16" s="21">
        <v>0</v>
      </c>
      <c r="M16" s="21">
        <v>0</v>
      </c>
      <c r="N16" s="21">
        <v>0</v>
      </c>
      <c r="O16" s="21">
        <v>100</v>
      </c>
      <c r="P16" s="21">
        <v>100</v>
      </c>
      <c r="Q16" s="21">
        <v>0</v>
      </c>
      <c r="R16" s="21">
        <v>0</v>
      </c>
      <c r="S16" s="21">
        <v>0</v>
      </c>
      <c r="T16" s="21">
        <v>0</v>
      </c>
    </row>
    <row r="17" spans="2:20" x14ac:dyDescent="0.25">
      <c r="B17" s="31" t="s">
        <v>4</v>
      </c>
      <c r="C17" s="51" t="s">
        <v>510</v>
      </c>
      <c r="D17" s="4">
        <v>139</v>
      </c>
      <c r="E17" s="67">
        <v>20</v>
      </c>
      <c r="F17" s="67">
        <v>14.388489208633093</v>
      </c>
      <c r="G17" s="67">
        <v>19.35483870967742</v>
      </c>
      <c r="H17" s="67">
        <v>6.45</v>
      </c>
      <c r="I17" s="67">
        <v>8</v>
      </c>
      <c r="J17" s="67">
        <v>5.755395683453238</v>
      </c>
      <c r="K17" s="67">
        <v>0</v>
      </c>
      <c r="L17" s="67">
        <v>0</v>
      </c>
      <c r="M17" s="67">
        <v>34</v>
      </c>
      <c r="N17" s="67">
        <v>24.46043165467626</v>
      </c>
      <c r="O17" s="67">
        <v>52.173913043478258</v>
      </c>
      <c r="P17" s="67">
        <v>5.79</v>
      </c>
      <c r="Q17" s="67">
        <v>0</v>
      </c>
      <c r="R17" s="67">
        <v>0</v>
      </c>
      <c r="S17" s="67">
        <v>0</v>
      </c>
      <c r="T17" s="67">
        <v>0</v>
      </c>
    </row>
    <row r="18" spans="2:20" x14ac:dyDescent="0.25">
      <c r="B18" s="33" t="s">
        <v>4</v>
      </c>
      <c r="C18" s="51" t="s">
        <v>511</v>
      </c>
      <c r="D18" s="21">
        <v>39</v>
      </c>
      <c r="E18" s="21">
        <v>0</v>
      </c>
      <c r="F18" s="21">
        <v>0</v>
      </c>
      <c r="G18" s="21" t="s">
        <v>21</v>
      </c>
      <c r="H18" s="21" t="s">
        <v>21</v>
      </c>
      <c r="I18" s="21">
        <v>0</v>
      </c>
      <c r="J18" s="21">
        <v>0</v>
      </c>
      <c r="K18" s="21" t="s">
        <v>21</v>
      </c>
      <c r="L18" s="21">
        <v>0</v>
      </c>
      <c r="M18" s="21">
        <v>0</v>
      </c>
      <c r="N18" s="21">
        <v>0</v>
      </c>
      <c r="O18" s="21">
        <v>100</v>
      </c>
      <c r="P18" s="21">
        <v>100</v>
      </c>
      <c r="Q18" s="21">
        <v>0</v>
      </c>
      <c r="R18" s="21">
        <v>0</v>
      </c>
      <c r="S18" s="21">
        <v>0</v>
      </c>
      <c r="T18" s="21">
        <v>0</v>
      </c>
    </row>
    <row r="19" spans="2:20" x14ac:dyDescent="0.25">
      <c r="B19" s="31" t="s">
        <v>4</v>
      </c>
      <c r="C19" s="224" t="s">
        <v>512</v>
      </c>
      <c r="D19" s="21">
        <v>1</v>
      </c>
      <c r="E19" s="21">
        <v>0</v>
      </c>
      <c r="F19" s="21">
        <v>0</v>
      </c>
      <c r="G19" s="21" t="s">
        <v>21</v>
      </c>
      <c r="H19" s="21" t="s">
        <v>21</v>
      </c>
      <c r="I19" s="21">
        <v>0</v>
      </c>
      <c r="J19" s="21">
        <v>0</v>
      </c>
      <c r="K19" s="21" t="s">
        <v>21</v>
      </c>
      <c r="L19" s="21">
        <v>0</v>
      </c>
      <c r="M19" s="21">
        <v>0</v>
      </c>
      <c r="N19" s="21">
        <v>0</v>
      </c>
      <c r="O19" s="21" t="s">
        <v>21</v>
      </c>
      <c r="P19" s="21" t="s">
        <v>21</v>
      </c>
      <c r="Q19" s="21">
        <v>0</v>
      </c>
      <c r="R19" s="21">
        <v>0</v>
      </c>
      <c r="S19" s="21">
        <v>0</v>
      </c>
      <c r="T19" s="21">
        <v>0</v>
      </c>
    </row>
    <row r="20" spans="2:20" x14ac:dyDescent="0.25">
      <c r="B20" s="31" t="s">
        <v>4</v>
      </c>
      <c r="C20" s="51" t="s">
        <v>513</v>
      </c>
      <c r="D20" s="4">
        <v>3</v>
      </c>
      <c r="E20" s="67">
        <v>0</v>
      </c>
      <c r="F20" s="67">
        <v>0</v>
      </c>
      <c r="G20" s="67" t="s">
        <v>21</v>
      </c>
      <c r="H20" s="67">
        <v>0</v>
      </c>
      <c r="I20" s="67">
        <v>0</v>
      </c>
      <c r="J20" s="67">
        <v>0</v>
      </c>
      <c r="K20" s="67">
        <v>0</v>
      </c>
      <c r="L20" s="67">
        <v>0</v>
      </c>
      <c r="M20" s="67">
        <v>0</v>
      </c>
      <c r="N20" s="67">
        <v>0</v>
      </c>
      <c r="O20" s="67" t="s">
        <v>21</v>
      </c>
      <c r="P20" s="67">
        <v>0</v>
      </c>
      <c r="Q20" s="67">
        <v>2</v>
      </c>
      <c r="R20" s="67">
        <v>66.666666666666657</v>
      </c>
      <c r="S20" s="67">
        <v>0</v>
      </c>
      <c r="T20" s="67">
        <v>0</v>
      </c>
    </row>
    <row r="21" spans="2:20" x14ac:dyDescent="0.25">
      <c r="B21" s="44" t="s">
        <v>15</v>
      </c>
      <c r="C21" s="51" t="s">
        <v>514</v>
      </c>
      <c r="D21" s="4">
        <v>3508</v>
      </c>
      <c r="E21" s="67">
        <v>1448</v>
      </c>
      <c r="F21" s="67">
        <v>41.277080957810718</v>
      </c>
      <c r="G21" s="67">
        <v>0.28525583883045108</v>
      </c>
      <c r="H21" s="67">
        <v>0.28525583883045108</v>
      </c>
      <c r="I21" s="67">
        <v>5</v>
      </c>
      <c r="J21" s="67">
        <v>0.14253135689851767</v>
      </c>
      <c r="K21" s="67">
        <v>0</v>
      </c>
      <c r="L21" s="67">
        <v>0</v>
      </c>
      <c r="M21" s="67">
        <v>5</v>
      </c>
      <c r="N21" s="67">
        <v>0.14253135689851767</v>
      </c>
      <c r="O21" s="67">
        <v>33.333333333333329</v>
      </c>
      <c r="P21" s="67">
        <v>33.333333333333329</v>
      </c>
      <c r="Q21" s="67">
        <v>0</v>
      </c>
      <c r="R21" s="67">
        <v>0</v>
      </c>
      <c r="S21" s="67">
        <v>0</v>
      </c>
      <c r="T21" s="67">
        <v>0</v>
      </c>
    </row>
    <row r="22" spans="2:20" x14ac:dyDescent="0.25">
      <c r="B22" s="46" t="s">
        <v>15</v>
      </c>
      <c r="C22" s="51" t="s">
        <v>515</v>
      </c>
      <c r="D22" s="21">
        <v>401</v>
      </c>
      <c r="E22" s="21">
        <v>0</v>
      </c>
      <c r="F22" s="21">
        <v>0</v>
      </c>
      <c r="G22" s="21" t="s">
        <v>21</v>
      </c>
      <c r="H22" s="21"/>
      <c r="I22" s="21">
        <v>0</v>
      </c>
      <c r="J22" s="21">
        <v>0</v>
      </c>
      <c r="K22" s="21" t="s">
        <v>21</v>
      </c>
      <c r="L22" s="21">
        <v>0</v>
      </c>
      <c r="M22" s="21">
        <v>0</v>
      </c>
      <c r="N22" s="21">
        <v>0</v>
      </c>
      <c r="O22" s="21">
        <v>100</v>
      </c>
      <c r="P22" s="21">
        <v>100</v>
      </c>
      <c r="Q22" s="21">
        <v>0</v>
      </c>
      <c r="R22" s="21">
        <v>0</v>
      </c>
      <c r="S22" s="21">
        <v>0</v>
      </c>
      <c r="T22" s="21">
        <v>0</v>
      </c>
    </row>
    <row r="23" spans="2:20" ht="30" x14ac:dyDescent="0.25">
      <c r="B23" s="44" t="s">
        <v>15</v>
      </c>
      <c r="C23" s="51" t="s">
        <v>556</v>
      </c>
      <c r="D23" s="4">
        <v>171</v>
      </c>
      <c r="E23" s="67">
        <v>0</v>
      </c>
      <c r="F23" s="67">
        <v>0</v>
      </c>
      <c r="G23" s="67">
        <v>100</v>
      </c>
      <c r="H23" s="67">
        <v>100</v>
      </c>
      <c r="I23" s="67">
        <v>0</v>
      </c>
      <c r="J23" s="67">
        <v>0</v>
      </c>
      <c r="K23" s="67">
        <v>0</v>
      </c>
      <c r="L23" s="67">
        <v>0</v>
      </c>
      <c r="M23" s="67">
        <v>0</v>
      </c>
      <c r="N23" s="67">
        <v>0</v>
      </c>
      <c r="O23" s="67">
        <v>100</v>
      </c>
      <c r="P23" s="67">
        <v>100</v>
      </c>
      <c r="Q23" s="67">
        <v>165</v>
      </c>
      <c r="R23" s="67">
        <v>96.491228070175438</v>
      </c>
      <c r="S23" s="67">
        <v>0</v>
      </c>
      <c r="T23" s="67">
        <v>0</v>
      </c>
    </row>
    <row r="24" spans="2:20" x14ac:dyDescent="0.25">
      <c r="B24" s="46" t="s">
        <v>15</v>
      </c>
      <c r="C24" s="51" t="s">
        <v>517</v>
      </c>
      <c r="D24" s="209">
        <v>4</v>
      </c>
      <c r="E24" s="67">
        <v>4</v>
      </c>
      <c r="F24" s="67">
        <v>100</v>
      </c>
      <c r="G24" s="67">
        <v>0</v>
      </c>
      <c r="H24" s="67">
        <v>0</v>
      </c>
      <c r="I24" s="67">
        <v>0</v>
      </c>
      <c r="J24" s="67">
        <v>0</v>
      </c>
      <c r="K24" s="67">
        <v>0</v>
      </c>
      <c r="L24" s="67">
        <v>0</v>
      </c>
      <c r="M24" s="67">
        <v>0</v>
      </c>
      <c r="N24" s="67">
        <v>0</v>
      </c>
      <c r="O24" s="67">
        <v>100</v>
      </c>
      <c r="P24" s="67">
        <v>100</v>
      </c>
      <c r="Q24" s="67">
        <v>4</v>
      </c>
      <c r="R24" s="67">
        <v>100</v>
      </c>
      <c r="S24" s="67">
        <v>0</v>
      </c>
      <c r="T24" s="67">
        <v>0</v>
      </c>
    </row>
    <row r="25" spans="2:20" x14ac:dyDescent="0.25">
      <c r="B25" s="18" t="s">
        <v>6</v>
      </c>
      <c r="C25" s="51" t="s">
        <v>518</v>
      </c>
      <c r="D25" s="21">
        <v>114</v>
      </c>
      <c r="E25" s="21">
        <v>0</v>
      </c>
      <c r="F25" s="21">
        <v>0</v>
      </c>
      <c r="G25" s="21">
        <v>100</v>
      </c>
      <c r="H25" s="21"/>
      <c r="I25" s="21">
        <v>0</v>
      </c>
      <c r="J25" s="21">
        <v>0</v>
      </c>
      <c r="K25" s="21" t="s">
        <v>21</v>
      </c>
      <c r="L25" s="21">
        <v>0</v>
      </c>
      <c r="M25" s="21">
        <v>0</v>
      </c>
      <c r="N25" s="21">
        <v>0</v>
      </c>
      <c r="O25" s="21">
        <v>100</v>
      </c>
      <c r="P25" s="21">
        <v>100</v>
      </c>
      <c r="Q25" s="21">
        <v>0</v>
      </c>
      <c r="R25" s="21">
        <v>0</v>
      </c>
      <c r="S25" s="21">
        <v>0</v>
      </c>
      <c r="T25" s="21">
        <v>0</v>
      </c>
    </row>
    <row r="26" spans="2:20" x14ac:dyDescent="0.25">
      <c r="B26" s="18" t="s">
        <v>6</v>
      </c>
      <c r="C26" s="51" t="s">
        <v>639</v>
      </c>
      <c r="D26" s="4">
        <v>6892</v>
      </c>
      <c r="E26" s="67">
        <v>0</v>
      </c>
      <c r="F26" s="67">
        <v>0</v>
      </c>
      <c r="G26" s="67">
        <v>100</v>
      </c>
      <c r="H26" s="67">
        <v>61.76</v>
      </c>
      <c r="I26" s="67">
        <v>0</v>
      </c>
      <c r="J26" s="67">
        <v>0</v>
      </c>
      <c r="K26" s="67">
        <v>0</v>
      </c>
      <c r="L26" s="67">
        <v>0</v>
      </c>
      <c r="M26" s="67">
        <v>0</v>
      </c>
      <c r="N26" s="67">
        <v>0</v>
      </c>
      <c r="O26" s="67">
        <v>100</v>
      </c>
      <c r="P26" s="67">
        <v>100</v>
      </c>
      <c r="Q26" s="67">
        <v>3</v>
      </c>
      <c r="R26" s="67">
        <v>4.3528728961114337E-2</v>
      </c>
      <c r="S26" s="67">
        <v>0</v>
      </c>
      <c r="T26" s="67">
        <v>0</v>
      </c>
    </row>
    <row r="27" spans="2:20" x14ac:dyDescent="0.25">
      <c r="B27" s="18" t="s">
        <v>6</v>
      </c>
      <c r="C27" s="51" t="s">
        <v>520</v>
      </c>
      <c r="D27" s="4">
        <v>45</v>
      </c>
      <c r="E27" s="67">
        <v>45</v>
      </c>
      <c r="F27" s="67">
        <v>100</v>
      </c>
      <c r="G27" s="67">
        <v>0</v>
      </c>
      <c r="H27" s="67">
        <v>0</v>
      </c>
      <c r="I27" s="67">
        <v>45</v>
      </c>
      <c r="J27" s="67">
        <v>100</v>
      </c>
      <c r="K27" s="67">
        <v>0</v>
      </c>
      <c r="L27" s="67">
        <v>0</v>
      </c>
      <c r="M27" s="67">
        <v>45</v>
      </c>
      <c r="N27" s="67">
        <v>100</v>
      </c>
      <c r="O27" s="67">
        <v>4.2553191489361701</v>
      </c>
      <c r="P27" s="67">
        <v>4.2553191489361701</v>
      </c>
      <c r="Q27" s="67">
        <v>0</v>
      </c>
      <c r="R27" s="67">
        <v>0</v>
      </c>
      <c r="S27" s="67">
        <v>0</v>
      </c>
      <c r="T27" s="67">
        <v>0</v>
      </c>
    </row>
    <row r="28" spans="2:20" ht="24.75" customHeight="1" x14ac:dyDescent="0.25">
      <c r="B28" s="20" t="s">
        <v>7</v>
      </c>
      <c r="C28" s="224" t="s">
        <v>521</v>
      </c>
      <c r="D28" s="4">
        <v>93</v>
      </c>
      <c r="E28" s="67">
        <v>27</v>
      </c>
      <c r="F28" s="67">
        <v>29.032258064516132</v>
      </c>
      <c r="G28" s="67">
        <v>25</v>
      </c>
      <c r="H28" s="67">
        <v>0</v>
      </c>
      <c r="I28" s="67">
        <v>0</v>
      </c>
      <c r="J28" s="67">
        <v>0</v>
      </c>
      <c r="K28" s="67">
        <v>0</v>
      </c>
      <c r="L28" s="67">
        <v>0</v>
      </c>
      <c r="M28" s="67">
        <v>0</v>
      </c>
      <c r="N28" s="67">
        <v>0</v>
      </c>
      <c r="O28" s="67" t="s">
        <v>21</v>
      </c>
      <c r="P28" s="67">
        <v>0</v>
      </c>
      <c r="Q28" s="67">
        <v>3</v>
      </c>
      <c r="R28" s="67">
        <v>3.225806451612903</v>
      </c>
      <c r="S28" s="67">
        <v>0</v>
      </c>
      <c r="T28" s="67">
        <v>0</v>
      </c>
    </row>
    <row r="29" spans="2:20" ht="22.5" customHeight="1" x14ac:dyDescent="0.25">
      <c r="B29" s="20" t="s">
        <v>7</v>
      </c>
      <c r="C29" s="51" t="s">
        <v>544</v>
      </c>
      <c r="D29" s="21">
        <v>463</v>
      </c>
      <c r="E29" s="21">
        <v>0</v>
      </c>
      <c r="F29" s="21">
        <v>0</v>
      </c>
      <c r="G29" s="21" t="s">
        <v>21</v>
      </c>
      <c r="H29" s="21"/>
      <c r="I29" s="21">
        <v>0</v>
      </c>
      <c r="J29" s="21">
        <v>0</v>
      </c>
      <c r="K29" s="21" t="s">
        <v>21</v>
      </c>
      <c r="L29" s="21">
        <v>0</v>
      </c>
      <c r="M29" s="21">
        <v>0</v>
      </c>
      <c r="N29" s="21">
        <v>0</v>
      </c>
      <c r="O29" s="21">
        <v>100</v>
      </c>
      <c r="P29" s="21">
        <v>100</v>
      </c>
      <c r="Q29" s="21">
        <v>0</v>
      </c>
      <c r="R29" s="21">
        <v>0</v>
      </c>
      <c r="S29" s="21">
        <v>0</v>
      </c>
      <c r="T29" s="21">
        <v>0</v>
      </c>
    </row>
    <row r="30" spans="2:20" ht="22.5" customHeight="1" x14ac:dyDescent="0.25">
      <c r="B30" s="20" t="s">
        <v>7</v>
      </c>
      <c r="C30" s="51" t="s">
        <v>523</v>
      </c>
      <c r="D30" s="4">
        <v>1</v>
      </c>
      <c r="E30" s="67">
        <v>1</v>
      </c>
      <c r="F30" s="67">
        <v>100</v>
      </c>
      <c r="G30" s="67">
        <v>77.777777777777786</v>
      </c>
      <c r="H30" s="67">
        <v>0</v>
      </c>
      <c r="I30" s="67">
        <v>0</v>
      </c>
      <c r="J30" s="67">
        <v>0</v>
      </c>
      <c r="K30" s="67">
        <v>0</v>
      </c>
      <c r="L30" s="67">
        <v>0</v>
      </c>
      <c r="M30" s="67">
        <v>1</v>
      </c>
      <c r="N30" s="67">
        <v>100</v>
      </c>
      <c r="O30" s="67">
        <v>88.888888888888886</v>
      </c>
      <c r="P30" s="67">
        <v>22.22</v>
      </c>
      <c r="Q30" s="67">
        <v>0</v>
      </c>
      <c r="R30" s="67">
        <v>0</v>
      </c>
      <c r="S30" s="67">
        <v>0</v>
      </c>
      <c r="T30" s="67">
        <v>0</v>
      </c>
    </row>
    <row r="31" spans="2:20" ht="24" customHeight="1" x14ac:dyDescent="0.25">
      <c r="B31" s="56" t="s">
        <v>7</v>
      </c>
      <c r="C31" s="51" t="s">
        <v>524</v>
      </c>
      <c r="D31" s="4">
        <v>1</v>
      </c>
      <c r="E31" s="67">
        <v>0</v>
      </c>
      <c r="F31" s="67">
        <v>0</v>
      </c>
      <c r="G31" s="67">
        <v>0</v>
      </c>
      <c r="H31" s="67">
        <v>0</v>
      </c>
      <c r="I31" s="67">
        <v>0</v>
      </c>
      <c r="J31" s="67">
        <v>0</v>
      </c>
      <c r="K31" s="67">
        <v>0</v>
      </c>
      <c r="L31" s="67">
        <v>0</v>
      </c>
      <c r="M31" s="67">
        <v>0</v>
      </c>
      <c r="N31" s="67">
        <v>0</v>
      </c>
      <c r="O31" s="67">
        <v>100</v>
      </c>
      <c r="P31" s="67">
        <v>100</v>
      </c>
      <c r="Q31" s="67">
        <v>0</v>
      </c>
      <c r="R31" s="67">
        <v>0</v>
      </c>
      <c r="S31" s="67">
        <v>0</v>
      </c>
      <c r="T31" s="67">
        <v>0</v>
      </c>
    </row>
    <row r="32" spans="2:20" ht="26.25" customHeight="1" x14ac:dyDescent="0.25">
      <c r="B32" s="56" t="s">
        <v>7</v>
      </c>
      <c r="C32" s="51" t="s">
        <v>525</v>
      </c>
      <c r="D32" s="4">
        <v>1</v>
      </c>
      <c r="E32" s="67">
        <v>0</v>
      </c>
      <c r="F32" s="67">
        <v>0</v>
      </c>
      <c r="G32" s="67">
        <v>100</v>
      </c>
      <c r="H32" s="67"/>
      <c r="I32" s="67">
        <v>1</v>
      </c>
      <c r="J32" s="67">
        <v>100</v>
      </c>
      <c r="K32" s="67">
        <v>0</v>
      </c>
      <c r="L32" s="67">
        <v>0</v>
      </c>
      <c r="M32" s="67">
        <v>1</v>
      </c>
      <c r="N32" s="67">
        <v>100</v>
      </c>
      <c r="O32" s="67">
        <v>96.969696969696969</v>
      </c>
      <c r="P32" s="67">
        <v>24.24</v>
      </c>
      <c r="Q32" s="67">
        <v>0</v>
      </c>
      <c r="R32" s="67">
        <v>0</v>
      </c>
      <c r="S32" s="67">
        <v>0</v>
      </c>
      <c r="T32" s="67">
        <v>0</v>
      </c>
    </row>
    <row r="33" spans="2:20" ht="26.25" customHeight="1" x14ac:dyDescent="0.25">
      <c r="B33" s="56" t="s">
        <v>7</v>
      </c>
      <c r="C33" s="51" t="s">
        <v>526</v>
      </c>
      <c r="D33" s="4">
        <v>1</v>
      </c>
      <c r="E33" s="67">
        <v>1</v>
      </c>
      <c r="F33" s="67">
        <v>100</v>
      </c>
      <c r="G33" s="67">
        <v>92.307692307692307</v>
      </c>
      <c r="H33" s="67">
        <v>0</v>
      </c>
      <c r="I33" s="67">
        <v>0</v>
      </c>
      <c r="J33" s="67">
        <v>0</v>
      </c>
      <c r="K33" s="67">
        <v>0</v>
      </c>
      <c r="L33" s="67">
        <v>0</v>
      </c>
      <c r="M33" s="67">
        <v>0</v>
      </c>
      <c r="N33" s="67">
        <v>0</v>
      </c>
      <c r="O33" s="67">
        <v>100</v>
      </c>
      <c r="P33" s="67" t="s">
        <v>775</v>
      </c>
      <c r="Q33" s="67">
        <v>0</v>
      </c>
      <c r="R33" s="67">
        <v>0</v>
      </c>
      <c r="S33" s="67">
        <v>0</v>
      </c>
      <c r="T33" s="67">
        <v>0</v>
      </c>
    </row>
    <row r="34" spans="2:20" ht="27.75" customHeight="1" x14ac:dyDescent="0.25">
      <c r="B34" s="56" t="s">
        <v>7</v>
      </c>
      <c r="C34" s="51" t="s">
        <v>527</v>
      </c>
      <c r="D34" s="4">
        <v>1</v>
      </c>
      <c r="E34" s="67">
        <v>1</v>
      </c>
      <c r="F34" s="67">
        <v>100</v>
      </c>
      <c r="G34" s="67">
        <v>0</v>
      </c>
      <c r="H34" s="67">
        <v>0</v>
      </c>
      <c r="I34" s="67">
        <v>0</v>
      </c>
      <c r="J34" s="67">
        <v>0</v>
      </c>
      <c r="K34" s="67">
        <v>0</v>
      </c>
      <c r="L34" s="67">
        <v>0</v>
      </c>
      <c r="M34" s="67">
        <v>0</v>
      </c>
      <c r="N34" s="67">
        <v>0</v>
      </c>
      <c r="O34" s="67">
        <v>100</v>
      </c>
      <c r="P34" s="67">
        <v>100</v>
      </c>
      <c r="Q34" s="67">
        <v>1</v>
      </c>
      <c r="R34" s="67">
        <v>100</v>
      </c>
      <c r="S34" s="67">
        <v>0</v>
      </c>
      <c r="T34" s="67">
        <v>0</v>
      </c>
    </row>
    <row r="35" spans="2:20" ht="27.75" customHeight="1" x14ac:dyDescent="0.25">
      <c r="B35" s="50" t="s">
        <v>22</v>
      </c>
      <c r="C35" s="51" t="s">
        <v>528</v>
      </c>
      <c r="D35" s="4">
        <v>4</v>
      </c>
      <c r="E35" s="67">
        <v>3</v>
      </c>
      <c r="F35" s="67">
        <v>75</v>
      </c>
      <c r="G35" s="67">
        <v>0</v>
      </c>
      <c r="H35" s="67">
        <v>0</v>
      </c>
      <c r="I35" s="67">
        <v>0</v>
      </c>
      <c r="J35" s="67">
        <v>0</v>
      </c>
      <c r="K35" s="67">
        <v>0</v>
      </c>
      <c r="L35" s="67">
        <v>0</v>
      </c>
      <c r="M35" s="67">
        <v>0</v>
      </c>
      <c r="N35" s="67">
        <v>0</v>
      </c>
      <c r="O35" s="67">
        <v>100</v>
      </c>
      <c r="P35" s="67">
        <v>100</v>
      </c>
      <c r="Q35" s="67">
        <v>0</v>
      </c>
      <c r="R35" s="67">
        <v>0</v>
      </c>
      <c r="S35" s="67">
        <v>0</v>
      </c>
      <c r="T35" s="67">
        <v>0</v>
      </c>
    </row>
    <row r="36" spans="2:20" ht="26.25" customHeight="1" x14ac:dyDescent="0.25">
      <c r="B36" s="70" t="s">
        <v>22</v>
      </c>
      <c r="C36" s="51" t="s">
        <v>529</v>
      </c>
      <c r="D36" s="4">
        <v>1</v>
      </c>
      <c r="E36" s="67"/>
      <c r="F36" s="67">
        <v>0</v>
      </c>
      <c r="G36" s="67">
        <v>0</v>
      </c>
      <c r="H36" s="67">
        <v>0</v>
      </c>
      <c r="I36" s="67">
        <v>0</v>
      </c>
      <c r="J36" s="67">
        <v>0</v>
      </c>
      <c r="K36" s="67">
        <v>0</v>
      </c>
      <c r="L36" s="67">
        <v>0</v>
      </c>
      <c r="M36" s="67">
        <v>0</v>
      </c>
      <c r="N36" s="67">
        <v>0</v>
      </c>
      <c r="O36" s="67">
        <v>100</v>
      </c>
      <c r="P36" s="67">
        <v>100</v>
      </c>
      <c r="Q36" s="67">
        <v>1</v>
      </c>
      <c r="R36" s="67">
        <v>100</v>
      </c>
      <c r="S36" s="67">
        <v>0</v>
      </c>
      <c r="T36" s="67">
        <v>0</v>
      </c>
    </row>
    <row r="37" spans="2:20" ht="30" customHeight="1" x14ac:dyDescent="0.25">
      <c r="B37" s="70" t="s">
        <v>22</v>
      </c>
      <c r="C37" s="51" t="s">
        <v>530</v>
      </c>
      <c r="D37" s="21">
        <v>3</v>
      </c>
      <c r="E37" s="21">
        <v>0</v>
      </c>
      <c r="F37" s="21">
        <v>0</v>
      </c>
      <c r="G37" s="21" t="s">
        <v>21</v>
      </c>
      <c r="H37" s="21" t="s">
        <v>21</v>
      </c>
      <c r="I37" s="21">
        <v>0</v>
      </c>
      <c r="J37" s="21">
        <v>0</v>
      </c>
      <c r="K37" s="21" t="s">
        <v>21</v>
      </c>
      <c r="L37" s="21">
        <v>0</v>
      </c>
      <c r="M37" s="21">
        <v>0</v>
      </c>
      <c r="N37" s="21">
        <v>0</v>
      </c>
      <c r="O37" s="21">
        <v>100</v>
      </c>
      <c r="P37" s="21">
        <v>85.71</v>
      </c>
      <c r="Q37" s="21">
        <v>0</v>
      </c>
      <c r="R37" s="21">
        <v>0</v>
      </c>
      <c r="S37" s="21">
        <v>0</v>
      </c>
      <c r="T37" s="21">
        <v>0</v>
      </c>
    </row>
    <row r="38" spans="2:20" ht="30" x14ac:dyDescent="0.25">
      <c r="B38" s="69" t="s">
        <v>1</v>
      </c>
      <c r="C38" s="51" t="s">
        <v>531</v>
      </c>
      <c r="D38" s="4">
        <v>9</v>
      </c>
      <c r="E38" s="67">
        <v>2</v>
      </c>
      <c r="F38" s="67">
        <v>22.222222222222221</v>
      </c>
      <c r="G38" s="67">
        <v>75</v>
      </c>
      <c r="H38" s="67">
        <v>46.6</v>
      </c>
      <c r="I38" s="67">
        <v>2</v>
      </c>
      <c r="J38" s="67">
        <v>22.222222222222221</v>
      </c>
      <c r="K38" s="67">
        <v>0</v>
      </c>
      <c r="L38" s="67">
        <v>0</v>
      </c>
      <c r="M38" s="67">
        <v>2</v>
      </c>
      <c r="N38" s="67">
        <v>22.222222222222221</v>
      </c>
      <c r="O38" s="67">
        <v>73.68421052631578</v>
      </c>
      <c r="P38" s="67">
        <v>73.68421052631578</v>
      </c>
      <c r="Q38" s="67">
        <v>3</v>
      </c>
      <c r="R38" s="67">
        <v>33.333333333333329</v>
      </c>
      <c r="S38" s="67">
        <v>0</v>
      </c>
      <c r="T38" s="67">
        <v>0</v>
      </c>
    </row>
    <row r="39" spans="2:20" ht="21.75" customHeight="1" x14ac:dyDescent="0.25">
      <c r="B39" s="69" t="s">
        <v>1</v>
      </c>
      <c r="C39" s="51" t="s">
        <v>532</v>
      </c>
      <c r="D39" s="4">
        <v>5</v>
      </c>
      <c r="E39" s="67">
        <v>4</v>
      </c>
      <c r="F39" s="67">
        <v>80</v>
      </c>
      <c r="G39" s="67">
        <v>76.19047619047619</v>
      </c>
      <c r="H39" s="67">
        <v>19.04</v>
      </c>
      <c r="I39" s="67">
        <v>2</v>
      </c>
      <c r="J39" s="67">
        <v>40</v>
      </c>
      <c r="K39" s="67">
        <v>0</v>
      </c>
      <c r="L39" s="67">
        <v>0</v>
      </c>
      <c r="M39" s="67">
        <v>4</v>
      </c>
      <c r="N39" s="67">
        <v>80</v>
      </c>
      <c r="O39" s="67">
        <v>46.666666666666664</v>
      </c>
      <c r="P39" s="67">
        <v>40</v>
      </c>
      <c r="Q39" s="67">
        <v>1</v>
      </c>
      <c r="R39" s="67">
        <v>20</v>
      </c>
      <c r="S39" s="67">
        <v>0</v>
      </c>
      <c r="T39" s="67">
        <v>0</v>
      </c>
    </row>
    <row r="40" spans="2:20" ht="24.75" customHeight="1" x14ac:dyDescent="0.25">
      <c r="B40" s="69" t="s">
        <v>1</v>
      </c>
      <c r="C40" s="51" t="s">
        <v>533</v>
      </c>
      <c r="D40" s="4">
        <v>3</v>
      </c>
      <c r="E40" s="67">
        <v>2</v>
      </c>
      <c r="F40" s="67">
        <v>66.666666666666657</v>
      </c>
      <c r="G40" s="67">
        <v>0</v>
      </c>
      <c r="H40" s="67">
        <v>0</v>
      </c>
      <c r="I40" s="67">
        <v>2</v>
      </c>
      <c r="J40" s="67">
        <v>66.666666666666657</v>
      </c>
      <c r="K40" s="67">
        <v>0</v>
      </c>
      <c r="L40" s="67">
        <v>0</v>
      </c>
      <c r="M40" s="67">
        <v>2</v>
      </c>
      <c r="N40" s="67">
        <v>66.666666666666657</v>
      </c>
      <c r="O40" s="67">
        <v>60</v>
      </c>
      <c r="P40" s="67">
        <v>60</v>
      </c>
      <c r="Q40" s="67">
        <v>1</v>
      </c>
      <c r="R40" s="67">
        <v>33.333333333333329</v>
      </c>
      <c r="S40" s="67">
        <v>0</v>
      </c>
      <c r="T40" s="67">
        <v>0</v>
      </c>
    </row>
    <row r="41" spans="2:20" ht="23.25" customHeight="1" x14ac:dyDescent="0.25">
      <c r="B41" s="69" t="s">
        <v>1</v>
      </c>
      <c r="C41" s="51" t="s">
        <v>534</v>
      </c>
      <c r="D41" s="4">
        <v>5</v>
      </c>
      <c r="E41" s="67">
        <v>4</v>
      </c>
      <c r="F41" s="67">
        <v>80</v>
      </c>
      <c r="G41" s="67">
        <v>0</v>
      </c>
      <c r="H41" s="67">
        <v>0</v>
      </c>
      <c r="I41" s="67">
        <v>2</v>
      </c>
      <c r="J41" s="67">
        <v>40</v>
      </c>
      <c r="K41" s="67">
        <v>0</v>
      </c>
      <c r="L41" s="67">
        <v>0</v>
      </c>
      <c r="M41" s="67">
        <v>4</v>
      </c>
      <c r="N41" s="67">
        <v>80</v>
      </c>
      <c r="O41" s="67">
        <v>42.857142857142854</v>
      </c>
      <c r="P41" s="67">
        <v>42.857142857142854</v>
      </c>
      <c r="Q41" s="67">
        <v>0</v>
      </c>
      <c r="R41" s="67">
        <v>0</v>
      </c>
      <c r="S41" s="67">
        <v>0</v>
      </c>
      <c r="T41" s="67">
        <v>0</v>
      </c>
    </row>
    <row r="42" spans="2:20" ht="27" customHeight="1" x14ac:dyDescent="0.25">
      <c r="B42" s="37" t="s">
        <v>49</v>
      </c>
      <c r="C42" s="51" t="s">
        <v>535</v>
      </c>
      <c r="D42" s="4">
        <v>16</v>
      </c>
      <c r="E42" s="67">
        <v>16</v>
      </c>
      <c r="F42" s="67">
        <v>100</v>
      </c>
      <c r="G42" s="67">
        <v>20</v>
      </c>
      <c r="H42" s="67">
        <v>20</v>
      </c>
      <c r="I42" s="67">
        <v>7</v>
      </c>
      <c r="J42" s="67">
        <v>43.75</v>
      </c>
      <c r="K42" s="67">
        <v>7.6923076923076925</v>
      </c>
      <c r="L42" s="67">
        <v>0</v>
      </c>
      <c r="M42" s="67">
        <v>7</v>
      </c>
      <c r="N42" s="67">
        <v>43.75</v>
      </c>
      <c r="O42" s="67">
        <v>29.411764705882355</v>
      </c>
      <c r="P42" s="67">
        <v>23.52</v>
      </c>
      <c r="Q42" s="67">
        <v>0</v>
      </c>
      <c r="R42" s="67">
        <v>0</v>
      </c>
      <c r="S42" s="67">
        <v>0</v>
      </c>
      <c r="T42" s="67">
        <v>0</v>
      </c>
    </row>
    <row r="43" spans="2:20" x14ac:dyDescent="0.25">
      <c r="B43" s="39" t="s">
        <v>49</v>
      </c>
      <c r="C43" s="51" t="s">
        <v>536</v>
      </c>
      <c r="D43" s="4">
        <v>10</v>
      </c>
      <c r="E43" s="67">
        <v>10</v>
      </c>
      <c r="F43" s="67">
        <v>100</v>
      </c>
      <c r="G43" s="67">
        <v>0</v>
      </c>
      <c r="H43" s="67">
        <v>0</v>
      </c>
      <c r="I43" s="67">
        <v>4</v>
      </c>
      <c r="J43" s="67">
        <v>40</v>
      </c>
      <c r="K43" s="67">
        <v>14.285714285714285</v>
      </c>
      <c r="L43" s="67">
        <v>0</v>
      </c>
      <c r="M43" s="67">
        <v>4</v>
      </c>
      <c r="N43" s="67">
        <v>40</v>
      </c>
      <c r="O43" s="67">
        <v>45.454545454545453</v>
      </c>
      <c r="P43" s="67">
        <v>36.36</v>
      </c>
      <c r="Q43" s="67">
        <v>0</v>
      </c>
      <c r="R43" s="67">
        <v>0</v>
      </c>
      <c r="S43" s="67">
        <v>0</v>
      </c>
      <c r="T43" s="67">
        <v>0</v>
      </c>
    </row>
    <row r="44" spans="2:20" x14ac:dyDescent="0.25">
      <c r="B44" s="39" t="s">
        <v>49</v>
      </c>
      <c r="C44" s="51" t="s">
        <v>560</v>
      </c>
      <c r="D44" s="4">
        <v>2</v>
      </c>
      <c r="E44" s="67">
        <v>0</v>
      </c>
      <c r="F44" s="67">
        <v>0</v>
      </c>
      <c r="G44" s="67">
        <v>100</v>
      </c>
      <c r="H44" s="67">
        <v>100</v>
      </c>
      <c r="I44" s="67">
        <v>0</v>
      </c>
      <c r="J44" s="67">
        <v>0</v>
      </c>
      <c r="K44" s="67">
        <v>0</v>
      </c>
      <c r="L44" s="67">
        <v>0</v>
      </c>
      <c r="M44" s="67">
        <v>0</v>
      </c>
      <c r="N44" s="67">
        <v>0</v>
      </c>
      <c r="O44" s="67">
        <v>100</v>
      </c>
      <c r="P44" s="67">
        <v>100</v>
      </c>
      <c r="Q44" s="67">
        <v>2</v>
      </c>
      <c r="R44" s="67">
        <v>100</v>
      </c>
      <c r="S44" s="67">
        <v>0</v>
      </c>
      <c r="T44" s="67">
        <v>0</v>
      </c>
    </row>
    <row r="45" spans="2:20" ht="30.75" customHeight="1" x14ac:dyDescent="0.25">
      <c r="B45" s="39" t="s">
        <v>49</v>
      </c>
      <c r="C45" s="51" t="s">
        <v>555</v>
      </c>
      <c r="D45" s="4">
        <v>3</v>
      </c>
      <c r="E45" s="67">
        <v>0</v>
      </c>
      <c r="F45" s="67">
        <v>0</v>
      </c>
      <c r="G45" s="67">
        <v>100</v>
      </c>
      <c r="H45" s="67">
        <v>100</v>
      </c>
      <c r="I45" s="67">
        <v>0</v>
      </c>
      <c r="J45" s="67">
        <v>0</v>
      </c>
      <c r="K45" s="67">
        <v>0</v>
      </c>
      <c r="L45" s="67">
        <v>0</v>
      </c>
      <c r="M45" s="67">
        <v>0</v>
      </c>
      <c r="N45" s="67">
        <v>0</v>
      </c>
      <c r="O45" s="67">
        <v>100</v>
      </c>
      <c r="P45" s="67">
        <v>100</v>
      </c>
      <c r="Q45" s="67">
        <v>3</v>
      </c>
      <c r="R45" s="67">
        <v>100</v>
      </c>
      <c r="S45" s="67">
        <v>0</v>
      </c>
      <c r="T45" s="67">
        <v>0</v>
      </c>
    </row>
    <row r="50" spans="2:8" ht="26.25" x14ac:dyDescent="0.25">
      <c r="B50" s="215"/>
      <c r="C50" s="225" t="s">
        <v>826</v>
      </c>
      <c r="D50" s="226" t="s">
        <v>827</v>
      </c>
      <c r="E50" s="227" t="s">
        <v>828</v>
      </c>
      <c r="F50" s="228" t="s">
        <v>829</v>
      </c>
      <c r="G50" s="229" t="s">
        <v>769</v>
      </c>
      <c r="H50" s="230" t="s">
        <v>770</v>
      </c>
    </row>
    <row r="51" spans="2:8" ht="26.25" x14ac:dyDescent="0.25">
      <c r="B51" s="231" t="s">
        <v>739</v>
      </c>
      <c r="C51" s="216">
        <f>ROUND((SUM(F3:F8,F10:F15,F17,F20,F21,F23,F24,F26:F28,F30:F36,F38:F45))/35,2)</f>
        <v>48.73</v>
      </c>
      <c r="D51" s="216">
        <f>ROUND((SUM(J3:J8,J10:J15,J17,J20,J21,J23,J24,J26:J28,J30:J36,J38:J45))/35,2)</f>
        <v>17.43</v>
      </c>
      <c r="E51" s="216">
        <f>(SUM(N3:N8,N10:N15,N17,N20,N21,N23,N24,N26:N28,N30:N36,N38:N45))/35</f>
        <v>23.147264676845364</v>
      </c>
      <c r="F51" s="216">
        <f>(SUM(R3:R8,R10:R15,R17,R20,R21,R23,R24,R26:R28,R30:R36,R38:R45))/35</f>
        <v>38.659825616688074</v>
      </c>
      <c r="G51" s="216"/>
      <c r="H51" s="216"/>
    </row>
    <row r="52" spans="2:8" ht="26.25" x14ac:dyDescent="0.25">
      <c r="B52" s="231" t="s">
        <v>740</v>
      </c>
      <c r="C52" s="216">
        <f>ROUND((SUM(G3:G8,G10:G15,G17,G20,G21,G23,G24,G26:G28,G30:G36,G38:G45))/35,2)</f>
        <v>38.72</v>
      </c>
      <c r="D52" s="216">
        <f>ROUND((SUM(K3:K8,K10:K15,K17,K20,K21,K24,K23,K26:K28,K30:K36,K38:K45))/35,2)</f>
        <v>9.49</v>
      </c>
      <c r="E52" s="216">
        <f>(SUM(O3:O8,O10:O15,O17,O21,O20,O23,O24,O26:O28,O30:O36,O38:O45))/35</f>
        <v>72.973665753984903</v>
      </c>
      <c r="F52" s="216">
        <v>0</v>
      </c>
      <c r="G52" s="216"/>
      <c r="H52" s="216"/>
    </row>
  </sheetData>
  <mergeCells count="4">
    <mergeCell ref="E1:H1"/>
    <mergeCell ref="I1:L1"/>
    <mergeCell ref="M1:P1"/>
    <mergeCell ref="Q1:T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I50"/>
  <sheetViews>
    <sheetView topLeftCell="BI1" zoomScale="40" zoomScaleNormal="40" zoomScaleSheetLayoutView="30" workbookViewId="0">
      <selection activeCell="BT12" sqref="BT12"/>
    </sheetView>
  </sheetViews>
  <sheetFormatPr baseColWidth="10" defaultColWidth="29.7109375" defaultRowHeight="66.75" customHeight="1" x14ac:dyDescent="0.25"/>
  <cols>
    <col min="2" max="2" width="51.28515625" customWidth="1"/>
    <col min="3" max="3" width="20.5703125" customWidth="1"/>
    <col min="4" max="4" width="65.28515625" customWidth="1"/>
    <col min="5" max="5" width="22" customWidth="1"/>
    <col min="6" max="6" width="34.140625" customWidth="1"/>
    <col min="7" max="7" width="28.140625" customWidth="1"/>
    <col min="8" max="8" width="33.140625" customWidth="1"/>
    <col min="9" max="9" width="24.42578125" customWidth="1"/>
    <col min="10" max="10" width="43.85546875" customWidth="1"/>
    <col min="11" max="11" width="44.710937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24.42578125" customWidth="1"/>
    <col min="23" max="23" width="92.42578125" customWidth="1"/>
    <col min="24" max="24" width="50.85546875" customWidth="1"/>
    <col min="25" max="25" width="23.28515625" customWidth="1"/>
    <col min="26" max="26" width="40.7109375" customWidth="1"/>
    <col min="27" max="27" width="29.140625" customWidth="1"/>
    <col min="28" max="28" width="61.7109375" customWidth="1"/>
    <col min="29" max="29" width="26.85546875" customWidth="1"/>
    <col min="30" max="30" width="34.85546875" customWidth="1"/>
    <col min="31" max="31" width="22.42578125" customWidth="1"/>
    <col min="32" max="32" width="29.7109375" customWidth="1"/>
    <col min="33" max="33" width="32.140625" customWidth="1"/>
    <col min="34" max="34" width="57.7109375" customWidth="1"/>
    <col min="35" max="35" width="49.7109375" customWidth="1"/>
    <col min="36" max="36" width="18.85546875" customWidth="1"/>
    <col min="37" max="37" width="70.7109375" customWidth="1"/>
    <col min="38" max="38" width="16.7109375" customWidth="1"/>
    <col min="39" max="39" width="17.85546875" customWidth="1"/>
    <col min="40" max="40" width="19.85546875" customWidth="1"/>
    <col min="41" max="41" width="19.28515625" customWidth="1"/>
    <col min="42" max="42" width="22.5703125" customWidth="1"/>
    <col min="43" max="43" width="21" customWidth="1"/>
    <col min="44" max="44" width="29.28515625" customWidth="1"/>
    <col min="45" max="45" width="30.42578125" customWidth="1"/>
    <col min="46" max="46" width="46.5703125" customWidth="1"/>
    <col min="47" max="48" width="20.42578125" customWidth="1"/>
    <col min="49" max="49" width="35.140625" customWidth="1"/>
    <col min="50" max="50" width="33" customWidth="1"/>
    <col min="51" max="51" width="25.140625" customWidth="1"/>
    <col min="52" max="52" width="30" customWidth="1"/>
    <col min="53" max="53" width="28.140625" customWidth="1"/>
    <col min="54" max="54" width="36.42578125" customWidth="1"/>
    <col min="55" max="55" width="32.42578125" customWidth="1"/>
    <col min="56" max="56" width="26.140625" customWidth="1"/>
    <col min="57" max="57" width="30.7109375" customWidth="1"/>
    <col min="58" max="58" width="26.140625" customWidth="1"/>
    <col min="59" max="59" width="21.5703125" customWidth="1"/>
    <col min="60" max="60" width="20.42578125" customWidth="1"/>
    <col min="61" max="61" width="19.140625" customWidth="1"/>
    <col min="62" max="62" width="2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113.7109375" customWidth="1"/>
    <col min="73" max="73" width="50.7109375" customWidth="1"/>
    <col min="74" max="74" width="58.7109375" customWidth="1"/>
    <col min="75" max="75" width="20.140625"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6.28515625" customWidth="1"/>
    <col min="114"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45.85546875" customWidth="1"/>
    <col min="195" max="195" width="48.7109375" customWidth="1"/>
    <col min="196" max="196" width="50.42578125" customWidth="1"/>
    <col min="197" max="197" width="50.140625" customWidth="1"/>
    <col min="199" max="199" width="45.85546875" customWidth="1"/>
    <col min="201" max="201" width="40.140625" customWidth="1"/>
    <col min="212" max="212" width="40.140625" customWidth="1"/>
  </cols>
  <sheetData>
    <row r="1" spans="2:243" ht="66.75" customHeight="1" x14ac:dyDescent="0.25">
      <c r="Y1" s="182"/>
      <c r="Z1" s="182"/>
      <c r="AA1" s="182"/>
      <c r="AB1" s="182"/>
      <c r="AC1" s="182"/>
      <c r="AD1" s="182"/>
      <c r="AE1" s="182"/>
    </row>
    <row r="2" spans="2:243" ht="66.75" customHeight="1" x14ac:dyDescent="0.4">
      <c r="S2" s="368" t="s">
        <v>563</v>
      </c>
      <c r="T2" s="368"/>
      <c r="U2" s="369"/>
      <c r="V2" s="221"/>
      <c r="W2" s="221"/>
      <c r="X2" s="221"/>
      <c r="Y2" s="221"/>
      <c r="Z2" s="221"/>
      <c r="AA2" s="221"/>
      <c r="AB2" s="221"/>
      <c r="AC2" s="221"/>
      <c r="AD2" s="221"/>
      <c r="AE2" s="221"/>
      <c r="AF2" s="221"/>
      <c r="AG2" s="221"/>
      <c r="AI2" s="375" t="s">
        <v>311</v>
      </c>
      <c r="AJ2" s="375"/>
      <c r="AK2" s="375"/>
      <c r="AL2" s="375"/>
      <c r="AM2" s="375"/>
      <c r="AN2" s="375"/>
      <c r="AO2" s="375"/>
      <c r="AP2" s="375"/>
      <c r="AQ2" s="375"/>
      <c r="AR2" s="375"/>
      <c r="AS2" s="375"/>
      <c r="AT2" s="375"/>
      <c r="AU2" s="375"/>
      <c r="AV2" s="375"/>
      <c r="AW2" s="375"/>
      <c r="AX2" s="375"/>
      <c r="AY2" s="375"/>
      <c r="AZ2" s="375"/>
      <c r="BA2" s="375"/>
      <c r="BB2" s="375"/>
      <c r="BC2" s="375"/>
      <c r="BD2" s="375"/>
      <c r="BE2" s="375"/>
      <c r="BF2" s="375"/>
      <c r="BG2" s="375"/>
      <c r="BH2" s="375"/>
      <c r="BI2" s="375"/>
      <c r="BJ2" s="375"/>
      <c r="BK2" s="375"/>
      <c r="BL2" s="375"/>
      <c r="BM2" s="375"/>
      <c r="BN2" s="375"/>
      <c r="BO2" s="375"/>
      <c r="BP2" s="375"/>
      <c r="BQ2" s="375"/>
      <c r="BR2" s="375"/>
      <c r="BS2" s="375"/>
      <c r="BT2" s="375"/>
      <c r="BU2" s="376"/>
      <c r="BV2" s="377" t="s">
        <v>312</v>
      </c>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c r="CZ2" s="378"/>
      <c r="DA2" s="378"/>
      <c r="DB2" s="378"/>
      <c r="DC2" s="378"/>
      <c r="DD2" s="378"/>
      <c r="DE2" s="378"/>
      <c r="DF2" s="378"/>
      <c r="DG2" s="378"/>
      <c r="DH2" s="379"/>
      <c r="DI2" s="386" t="s">
        <v>313</v>
      </c>
      <c r="DJ2" s="387"/>
      <c r="DK2" s="387"/>
      <c r="DL2" s="387"/>
      <c r="DM2" s="387"/>
      <c r="DN2" s="387"/>
      <c r="DO2" s="387"/>
      <c r="DP2" s="387"/>
      <c r="DQ2" s="387"/>
      <c r="DR2" s="387"/>
      <c r="DS2" s="387"/>
      <c r="DT2" s="387"/>
      <c r="DU2" s="387"/>
      <c r="DV2" s="387"/>
      <c r="DW2" s="387"/>
      <c r="DX2" s="387"/>
      <c r="DY2" s="387"/>
      <c r="DZ2" s="387"/>
      <c r="EA2" s="387"/>
      <c r="EB2" s="387"/>
      <c r="EC2" s="387"/>
      <c r="ED2" s="387"/>
      <c r="EE2" s="387"/>
      <c r="EF2" s="387"/>
      <c r="EG2" s="387"/>
      <c r="EH2" s="387"/>
      <c r="EI2" s="387"/>
      <c r="EJ2" s="387"/>
      <c r="EK2" s="387"/>
      <c r="EL2" s="387"/>
      <c r="EM2" s="387"/>
      <c r="EN2" s="387"/>
      <c r="EO2" s="387"/>
      <c r="EP2" s="387"/>
      <c r="EQ2" s="387"/>
      <c r="ER2" s="387"/>
      <c r="ES2" s="387"/>
      <c r="ET2" s="387"/>
      <c r="EU2" s="388"/>
      <c r="EV2" s="383" t="s">
        <v>314</v>
      </c>
      <c r="EW2" s="384"/>
      <c r="EX2" s="384"/>
      <c r="EY2" s="384"/>
      <c r="EZ2" s="384"/>
      <c r="FA2" s="384"/>
      <c r="FB2" s="384"/>
      <c r="FC2" s="384"/>
      <c r="FD2" s="384"/>
      <c r="FE2" s="384"/>
      <c r="FF2" s="384"/>
      <c r="FG2" s="384"/>
      <c r="FH2" s="384"/>
      <c r="FI2" s="384"/>
      <c r="FJ2" s="384"/>
      <c r="FK2" s="384"/>
      <c r="FL2" s="384"/>
      <c r="FM2" s="384"/>
      <c r="FN2" s="384"/>
      <c r="FO2" s="384"/>
      <c r="FP2" s="384"/>
      <c r="FQ2" s="384"/>
      <c r="FR2" s="384"/>
      <c r="FS2" s="384"/>
      <c r="FT2" s="384"/>
      <c r="FU2" s="384"/>
      <c r="FV2" s="384"/>
      <c r="FW2" s="384"/>
      <c r="FX2" s="384"/>
      <c r="FY2" s="384"/>
      <c r="FZ2" s="384"/>
      <c r="GA2" s="384"/>
      <c r="GB2" s="384"/>
      <c r="GC2" s="384"/>
      <c r="GD2" s="384"/>
      <c r="GE2" s="384"/>
      <c r="GF2" s="384"/>
      <c r="GG2" s="384"/>
      <c r="GH2" s="385"/>
      <c r="GI2" s="389" t="s">
        <v>422</v>
      </c>
      <c r="GJ2" s="390"/>
      <c r="GK2" s="390"/>
      <c r="GL2" s="390"/>
      <c r="GM2" s="390"/>
      <c r="GN2" s="390"/>
      <c r="GO2" s="390"/>
      <c r="GP2" s="390"/>
      <c r="GQ2" s="390"/>
      <c r="GR2" s="390"/>
      <c r="GS2" s="390"/>
      <c r="GT2" s="391"/>
      <c r="GU2" s="392" t="s">
        <v>421</v>
      </c>
      <c r="GV2" s="393"/>
      <c r="GW2" s="393"/>
      <c r="GX2" s="393"/>
      <c r="GY2" s="393"/>
      <c r="GZ2" s="393"/>
      <c r="HA2" s="393"/>
      <c r="HB2" s="393"/>
      <c r="HC2" s="393"/>
      <c r="HD2" s="393"/>
      <c r="HE2" s="393"/>
      <c r="HF2" s="394"/>
    </row>
    <row r="3" spans="2:243" ht="163.5" customHeight="1" x14ac:dyDescent="0.25">
      <c r="B3" s="236" t="s">
        <v>95</v>
      </c>
      <c r="C3" s="214" t="s">
        <v>423</v>
      </c>
      <c r="D3" s="236" t="s">
        <v>100</v>
      </c>
      <c r="E3" s="236" t="s">
        <v>101</v>
      </c>
      <c r="F3" s="236" t="s">
        <v>102</v>
      </c>
      <c r="G3" s="236" t="s">
        <v>103</v>
      </c>
      <c r="H3" s="236" t="s">
        <v>190</v>
      </c>
      <c r="I3" s="236" t="s">
        <v>707</v>
      </c>
      <c r="J3" s="236" t="s">
        <v>27</v>
      </c>
      <c r="K3" s="236" t="s">
        <v>30</v>
      </c>
      <c r="L3" s="236" t="s">
        <v>28</v>
      </c>
      <c r="M3" s="236" t="s">
        <v>29</v>
      </c>
      <c r="N3" s="236" t="s">
        <v>28</v>
      </c>
      <c r="O3" s="236" t="s">
        <v>20</v>
      </c>
      <c r="P3" s="236" t="s">
        <v>12</v>
      </c>
      <c r="Q3" s="236" t="s">
        <v>104</v>
      </c>
      <c r="R3" s="236" t="s">
        <v>561</v>
      </c>
      <c r="S3" s="236" t="s">
        <v>351</v>
      </c>
      <c r="T3" s="236" t="s">
        <v>569</v>
      </c>
      <c r="U3" s="236" t="s">
        <v>437</v>
      </c>
      <c r="V3" s="261" t="s">
        <v>316</v>
      </c>
      <c r="W3" s="261" t="s">
        <v>317</v>
      </c>
      <c r="X3" s="261" t="s">
        <v>318</v>
      </c>
      <c r="Y3" s="262" t="s">
        <v>436</v>
      </c>
      <c r="Z3" s="261" t="s">
        <v>339</v>
      </c>
      <c r="AA3" s="261" t="s">
        <v>209</v>
      </c>
      <c r="AB3" s="261" t="s">
        <v>830</v>
      </c>
      <c r="AC3" s="263" t="s">
        <v>545</v>
      </c>
      <c r="AD3" s="263" t="s">
        <v>546</v>
      </c>
      <c r="AE3" s="263" t="s">
        <v>547</v>
      </c>
      <c r="AF3" s="263" t="s">
        <v>548</v>
      </c>
      <c r="AG3" s="263" t="s">
        <v>549</v>
      </c>
      <c r="AH3" s="263" t="s">
        <v>550</v>
      </c>
      <c r="AI3" s="264" t="s">
        <v>376</v>
      </c>
      <c r="AJ3" s="264" t="s">
        <v>352</v>
      </c>
      <c r="AK3" s="264" t="s">
        <v>353</v>
      </c>
      <c r="AL3" s="264" t="s">
        <v>635</v>
      </c>
      <c r="AM3" s="261" t="s">
        <v>608</v>
      </c>
      <c r="AN3" s="263" t="s">
        <v>609</v>
      </c>
      <c r="AO3" s="263" t="s">
        <v>610</v>
      </c>
      <c r="AP3" s="263" t="s">
        <v>611</v>
      </c>
      <c r="AQ3" s="263" t="s">
        <v>731</v>
      </c>
      <c r="AR3" s="263" t="s">
        <v>732</v>
      </c>
      <c r="AS3" s="263" t="s">
        <v>612</v>
      </c>
      <c r="AT3" s="263" t="s">
        <v>613</v>
      </c>
      <c r="AU3" s="263" t="s">
        <v>614</v>
      </c>
      <c r="AV3" s="263" t="s">
        <v>615</v>
      </c>
      <c r="AW3" s="263" t="s">
        <v>616</v>
      </c>
      <c r="AX3" s="263" t="s">
        <v>617</v>
      </c>
      <c r="AY3" s="263" t="s">
        <v>618</v>
      </c>
      <c r="AZ3" s="263" t="s">
        <v>619</v>
      </c>
      <c r="BA3" s="263" t="s">
        <v>620</v>
      </c>
      <c r="BB3" s="263" t="s">
        <v>621</v>
      </c>
      <c r="BC3" s="263" t="s">
        <v>622</v>
      </c>
      <c r="BD3" s="263" t="s">
        <v>623</v>
      </c>
      <c r="BE3" s="263" t="s">
        <v>624</v>
      </c>
      <c r="BF3" s="263" t="s">
        <v>625</v>
      </c>
      <c r="BG3" s="265" t="s">
        <v>626</v>
      </c>
      <c r="BH3" s="266" t="s">
        <v>741</v>
      </c>
      <c r="BI3" s="266" t="s">
        <v>742</v>
      </c>
      <c r="BJ3" s="266" t="s">
        <v>734</v>
      </c>
      <c r="BK3" s="266" t="s">
        <v>735</v>
      </c>
      <c r="BL3" s="266" t="s">
        <v>736</v>
      </c>
      <c r="BM3" s="265" t="s">
        <v>627</v>
      </c>
      <c r="BN3" s="265" t="s">
        <v>628</v>
      </c>
      <c r="BO3" s="265" t="s">
        <v>629</v>
      </c>
      <c r="BP3" s="265" t="s">
        <v>630</v>
      </c>
      <c r="BQ3" s="265" t="s">
        <v>631</v>
      </c>
      <c r="BR3" s="265" t="s">
        <v>632</v>
      </c>
      <c r="BS3" s="265" t="s">
        <v>633</v>
      </c>
      <c r="BT3" s="265" t="s">
        <v>634</v>
      </c>
      <c r="BU3" s="267" t="s">
        <v>643</v>
      </c>
      <c r="BV3" s="264" t="s">
        <v>376</v>
      </c>
      <c r="BW3" s="264" t="s">
        <v>352</v>
      </c>
      <c r="BX3" s="264" t="s">
        <v>353</v>
      </c>
      <c r="BY3" s="264" t="s">
        <v>657</v>
      </c>
      <c r="BZ3" s="261" t="s">
        <v>608</v>
      </c>
      <c r="CA3" s="263" t="s">
        <v>609</v>
      </c>
      <c r="CB3" s="263" t="s">
        <v>610</v>
      </c>
      <c r="CC3" s="263" t="s">
        <v>611</v>
      </c>
      <c r="CD3" s="263" t="s">
        <v>731</v>
      </c>
      <c r="CE3" s="263" t="s">
        <v>733</v>
      </c>
      <c r="CF3" s="263" t="s">
        <v>612</v>
      </c>
      <c r="CG3" s="263" t="s">
        <v>613</v>
      </c>
      <c r="CH3" s="263" t="s">
        <v>614</v>
      </c>
      <c r="CI3" s="263" t="s">
        <v>615</v>
      </c>
      <c r="CJ3" s="263" t="s">
        <v>616</v>
      </c>
      <c r="CK3" s="263" t="s">
        <v>617</v>
      </c>
      <c r="CL3" s="263" t="s">
        <v>618</v>
      </c>
      <c r="CM3" s="263" t="s">
        <v>619</v>
      </c>
      <c r="CN3" s="263" t="s">
        <v>620</v>
      </c>
      <c r="CO3" s="263" t="s">
        <v>621</v>
      </c>
      <c r="CP3" s="263" t="s">
        <v>622</v>
      </c>
      <c r="CQ3" s="263" t="s">
        <v>623</v>
      </c>
      <c r="CR3" s="263" t="s">
        <v>624</v>
      </c>
      <c r="CS3" s="263" t="s">
        <v>625</v>
      </c>
      <c r="CT3" s="265" t="s">
        <v>626</v>
      </c>
      <c r="CU3" s="266" t="s">
        <v>741</v>
      </c>
      <c r="CV3" s="266" t="s">
        <v>742</v>
      </c>
      <c r="CW3" s="266" t="s">
        <v>734</v>
      </c>
      <c r="CX3" s="266" t="s">
        <v>735</v>
      </c>
      <c r="CY3" s="266" t="s">
        <v>738</v>
      </c>
      <c r="CZ3" s="265" t="s">
        <v>627</v>
      </c>
      <c r="DA3" s="265" t="s">
        <v>628</v>
      </c>
      <c r="DB3" s="265" t="s">
        <v>629</v>
      </c>
      <c r="DC3" s="265" t="s">
        <v>630</v>
      </c>
      <c r="DD3" s="265" t="s">
        <v>631</v>
      </c>
      <c r="DE3" s="265" t="s">
        <v>632</v>
      </c>
      <c r="DF3" s="265" t="s">
        <v>633</v>
      </c>
      <c r="DG3" s="265" t="s">
        <v>634</v>
      </c>
      <c r="DH3" s="267" t="s">
        <v>643</v>
      </c>
      <c r="DI3" s="264" t="s">
        <v>376</v>
      </c>
      <c r="DJ3" s="264" t="s">
        <v>352</v>
      </c>
      <c r="DK3" s="264" t="s">
        <v>353</v>
      </c>
      <c r="DL3" s="264" t="s">
        <v>657</v>
      </c>
      <c r="DM3" s="261" t="s">
        <v>608</v>
      </c>
      <c r="DN3" s="263" t="s">
        <v>609</v>
      </c>
      <c r="DO3" s="263" t="s">
        <v>610</v>
      </c>
      <c r="DP3" s="263" t="s">
        <v>611</v>
      </c>
      <c r="DQ3" s="263" t="s">
        <v>731</v>
      </c>
      <c r="DR3" s="263" t="s">
        <v>733</v>
      </c>
      <c r="DS3" s="263" t="s">
        <v>612</v>
      </c>
      <c r="DT3" s="263" t="s">
        <v>613</v>
      </c>
      <c r="DU3" s="263" t="s">
        <v>614</v>
      </c>
      <c r="DV3" s="263" t="s">
        <v>615</v>
      </c>
      <c r="DW3" s="263" t="s">
        <v>616</v>
      </c>
      <c r="DX3" s="263" t="s">
        <v>617</v>
      </c>
      <c r="DY3" s="263" t="s">
        <v>618</v>
      </c>
      <c r="DZ3" s="263" t="s">
        <v>619</v>
      </c>
      <c r="EA3" s="263" t="s">
        <v>620</v>
      </c>
      <c r="EB3" s="263" t="s">
        <v>621</v>
      </c>
      <c r="EC3" s="263" t="s">
        <v>622</v>
      </c>
      <c r="ED3" s="263" t="s">
        <v>623</v>
      </c>
      <c r="EE3" s="263" t="s">
        <v>624</v>
      </c>
      <c r="EF3" s="263" t="s">
        <v>625</v>
      </c>
      <c r="EG3" s="265" t="s">
        <v>626</v>
      </c>
      <c r="EH3" s="266" t="s">
        <v>741</v>
      </c>
      <c r="EI3" s="266" t="s">
        <v>742</v>
      </c>
      <c r="EJ3" s="266" t="s">
        <v>734</v>
      </c>
      <c r="EK3" s="266" t="s">
        <v>735</v>
      </c>
      <c r="EL3" s="266" t="s">
        <v>738</v>
      </c>
      <c r="EM3" s="265" t="s">
        <v>627</v>
      </c>
      <c r="EN3" s="265" t="s">
        <v>628</v>
      </c>
      <c r="EO3" s="265" t="s">
        <v>629</v>
      </c>
      <c r="EP3" s="265" t="s">
        <v>630</v>
      </c>
      <c r="EQ3" s="265" t="s">
        <v>631</v>
      </c>
      <c r="ER3" s="265" t="s">
        <v>632</v>
      </c>
      <c r="ES3" s="265" t="s">
        <v>633</v>
      </c>
      <c r="ET3" s="265" t="s">
        <v>634</v>
      </c>
      <c r="EU3" s="267" t="s">
        <v>643</v>
      </c>
      <c r="EV3" s="264" t="s">
        <v>376</v>
      </c>
      <c r="EW3" s="264" t="s">
        <v>352</v>
      </c>
      <c r="EX3" s="264" t="s">
        <v>353</v>
      </c>
      <c r="EY3" s="264" t="s">
        <v>635</v>
      </c>
      <c r="EZ3" s="261" t="s">
        <v>608</v>
      </c>
      <c r="FA3" s="263" t="s">
        <v>609</v>
      </c>
      <c r="FB3" s="263" t="s">
        <v>610</v>
      </c>
      <c r="FC3" s="263" t="s">
        <v>611</v>
      </c>
      <c r="FD3" s="263" t="s">
        <v>731</v>
      </c>
      <c r="FE3" s="263" t="s">
        <v>733</v>
      </c>
      <c r="FF3" s="263" t="s">
        <v>612</v>
      </c>
      <c r="FG3" s="263" t="s">
        <v>613</v>
      </c>
      <c r="FH3" s="263" t="s">
        <v>614</v>
      </c>
      <c r="FI3" s="263" t="s">
        <v>615</v>
      </c>
      <c r="FJ3" s="263" t="s">
        <v>616</v>
      </c>
      <c r="FK3" s="263" t="s">
        <v>617</v>
      </c>
      <c r="FL3" s="263" t="s">
        <v>618</v>
      </c>
      <c r="FM3" s="263" t="s">
        <v>619</v>
      </c>
      <c r="FN3" s="263" t="s">
        <v>620</v>
      </c>
      <c r="FO3" s="263" t="s">
        <v>621</v>
      </c>
      <c r="FP3" s="263" t="s">
        <v>622</v>
      </c>
      <c r="FQ3" s="263" t="s">
        <v>623</v>
      </c>
      <c r="FR3" s="263" t="s">
        <v>624</v>
      </c>
      <c r="FS3" s="263" t="s">
        <v>625</v>
      </c>
      <c r="FT3" s="265" t="s">
        <v>626</v>
      </c>
      <c r="FU3" s="266" t="s">
        <v>741</v>
      </c>
      <c r="FV3" s="266" t="s">
        <v>742</v>
      </c>
      <c r="FW3" s="266" t="s">
        <v>734</v>
      </c>
      <c r="FX3" s="266" t="s">
        <v>735</v>
      </c>
      <c r="FY3" s="266" t="s">
        <v>736</v>
      </c>
      <c r="FZ3" s="265" t="s">
        <v>627</v>
      </c>
      <c r="GA3" s="265" t="s">
        <v>628</v>
      </c>
      <c r="GB3" s="265" t="s">
        <v>629</v>
      </c>
      <c r="GC3" s="265" t="s">
        <v>630</v>
      </c>
      <c r="GD3" s="265" t="s">
        <v>631</v>
      </c>
      <c r="GE3" s="265" t="s">
        <v>632</v>
      </c>
      <c r="GF3" s="265" t="s">
        <v>633</v>
      </c>
      <c r="GG3" s="265" t="s">
        <v>634</v>
      </c>
      <c r="GH3" s="267" t="s">
        <v>643</v>
      </c>
      <c r="GI3" s="235" t="s">
        <v>751</v>
      </c>
      <c r="GJ3" s="235" t="s">
        <v>752</v>
      </c>
      <c r="GK3" s="235" t="s">
        <v>753</v>
      </c>
      <c r="GL3" s="235" t="s">
        <v>754</v>
      </c>
      <c r="GM3" s="235" t="s">
        <v>755</v>
      </c>
      <c r="GN3" s="235" t="s">
        <v>756</v>
      </c>
      <c r="GO3" s="235" t="s">
        <v>757</v>
      </c>
      <c r="GP3" s="235" t="s">
        <v>758</v>
      </c>
      <c r="GQ3" s="235" t="s">
        <v>759</v>
      </c>
      <c r="GR3" s="235" t="s">
        <v>760</v>
      </c>
      <c r="GS3" s="235" t="s">
        <v>761</v>
      </c>
      <c r="GT3" s="235" t="s">
        <v>762</v>
      </c>
      <c r="GU3" s="235" t="s">
        <v>751</v>
      </c>
      <c r="GV3" s="235" t="s">
        <v>752</v>
      </c>
      <c r="GW3" s="235" t="s">
        <v>753</v>
      </c>
      <c r="GX3" s="235" t="s">
        <v>754</v>
      </c>
      <c r="GY3" s="235" t="s">
        <v>755</v>
      </c>
      <c r="GZ3" s="235" t="s">
        <v>756</v>
      </c>
      <c r="HA3" s="235" t="s">
        <v>757</v>
      </c>
      <c r="HB3" s="235" t="s">
        <v>758</v>
      </c>
      <c r="HC3" s="235" t="s">
        <v>759</v>
      </c>
      <c r="HD3" s="235" t="s">
        <v>763</v>
      </c>
      <c r="HE3" s="235" t="s">
        <v>764</v>
      </c>
      <c r="HF3" s="235" t="s">
        <v>765</v>
      </c>
      <c r="HT3" s="217"/>
      <c r="HU3" s="217"/>
      <c r="HV3" s="217"/>
      <c r="HW3" s="217"/>
      <c r="HX3" s="217"/>
      <c r="HY3" s="217"/>
      <c r="HZ3" s="217"/>
      <c r="IA3" s="217"/>
      <c r="IB3" s="217"/>
      <c r="IC3" s="217"/>
      <c r="ID3" s="217"/>
      <c r="IE3" s="217"/>
      <c r="IF3" s="217"/>
      <c r="IG3" s="217"/>
      <c r="IH3" s="217"/>
      <c r="II3" s="217"/>
    </row>
    <row r="4" spans="2:243" ht="117" customHeight="1" x14ac:dyDescent="0.45">
      <c r="B4" s="237" t="s">
        <v>16</v>
      </c>
      <c r="C4" s="238" t="s">
        <v>424</v>
      </c>
      <c r="D4" s="239" t="s">
        <v>26</v>
      </c>
      <c r="E4" s="239" t="s">
        <v>105</v>
      </c>
      <c r="F4" s="239" t="s">
        <v>187</v>
      </c>
      <c r="G4" s="240" t="s">
        <v>21</v>
      </c>
      <c r="H4" s="241" t="s">
        <v>15</v>
      </c>
      <c r="I4" s="239">
        <v>3</v>
      </c>
      <c r="J4" s="240" t="s">
        <v>358</v>
      </c>
      <c r="K4" s="239" t="s">
        <v>121</v>
      </c>
      <c r="L4" s="239" t="s">
        <v>122</v>
      </c>
      <c r="M4" s="268" t="s">
        <v>52</v>
      </c>
      <c r="N4" s="239" t="s">
        <v>34</v>
      </c>
      <c r="O4" s="239" t="s">
        <v>33</v>
      </c>
      <c r="P4" s="243" t="s">
        <v>12</v>
      </c>
      <c r="Q4" s="269" t="s">
        <v>496</v>
      </c>
      <c r="R4" s="269" t="s">
        <v>562</v>
      </c>
      <c r="S4" s="270" t="s">
        <v>438</v>
      </c>
      <c r="T4" s="270" t="s">
        <v>568</v>
      </c>
      <c r="U4" s="271" t="s">
        <v>346</v>
      </c>
      <c r="V4" s="272" t="s">
        <v>382</v>
      </c>
      <c r="W4" s="272" t="s">
        <v>565</v>
      </c>
      <c r="X4" s="272" t="s">
        <v>419</v>
      </c>
      <c r="Y4" s="273" t="s">
        <v>382</v>
      </c>
      <c r="Z4" s="274" t="s">
        <v>496</v>
      </c>
      <c r="AA4" s="274" t="s">
        <v>208</v>
      </c>
      <c r="AB4" s="274"/>
      <c r="AC4" s="240">
        <v>65</v>
      </c>
      <c r="AD4" s="240">
        <v>50</v>
      </c>
      <c r="AE4" s="240">
        <v>78</v>
      </c>
      <c r="AF4" s="240">
        <v>78</v>
      </c>
      <c r="AG4" s="240">
        <v>78</v>
      </c>
      <c r="AH4" s="240">
        <v>11</v>
      </c>
      <c r="AI4" s="275">
        <v>1917.2430300000001</v>
      </c>
      <c r="AJ4" s="276">
        <v>2</v>
      </c>
      <c r="AK4" s="277">
        <v>16</v>
      </c>
      <c r="AL4" s="278" t="s">
        <v>21</v>
      </c>
      <c r="AM4" s="275">
        <v>1917.2430300000001</v>
      </c>
      <c r="AN4" s="277" t="s">
        <v>21</v>
      </c>
      <c r="AO4" s="275">
        <v>1917.2430300000001</v>
      </c>
      <c r="AP4" s="277">
        <f>IF(AN4="-",AO4,AN4)</f>
        <v>1917.2430300000001</v>
      </c>
      <c r="AQ4" s="277">
        <f>IF(ISNUMBER(FIND("-",AP4)), 0, LEN(AP4)-LEN(SUBSTITUTE(AP4,",",""))+1)</f>
        <v>2</v>
      </c>
      <c r="AR4" s="277">
        <v>16</v>
      </c>
      <c r="AS4" s="277" t="s">
        <v>21</v>
      </c>
      <c r="AT4" s="275">
        <v>1917.2430300000001</v>
      </c>
      <c r="AU4" s="278" t="s">
        <v>21</v>
      </c>
      <c r="AV4" s="277" t="s">
        <v>21</v>
      </c>
      <c r="AW4" s="277">
        <v>65</v>
      </c>
      <c r="AX4" s="277">
        <v>6</v>
      </c>
      <c r="AY4" s="277">
        <v>16</v>
      </c>
      <c r="AZ4" s="277">
        <v>16</v>
      </c>
      <c r="BA4" s="277">
        <v>0</v>
      </c>
      <c r="BB4" s="277">
        <v>0</v>
      </c>
      <c r="BC4" s="277">
        <v>0</v>
      </c>
      <c r="BD4" s="277">
        <v>0</v>
      </c>
      <c r="BE4" s="277">
        <v>0</v>
      </c>
      <c r="BF4" s="277">
        <v>0</v>
      </c>
      <c r="BG4" s="277">
        <f t="shared" ref="BG4:BG46" si="0">(AX4/AD4)*100</f>
        <v>12</v>
      </c>
      <c r="BH4" s="277">
        <f>IFERROR((AQ4/AJ4)*100, "-")</f>
        <v>100</v>
      </c>
      <c r="BI4" s="277">
        <f>IFERROR((AR4/AK4)*100,"-")</f>
        <v>100</v>
      </c>
      <c r="BJ4" s="277">
        <f>IFERROR(100-((BA4/AX4)*100), "-")</f>
        <v>100</v>
      </c>
      <c r="BK4" s="277">
        <f>IFERROR(100-((BB4/AY4)*100), "-")</f>
        <v>100</v>
      </c>
      <c r="BL4" s="277">
        <f>IFERROR(100-((BC4/AZ4)*100), "-")</f>
        <v>100</v>
      </c>
      <c r="BM4" s="277">
        <f t="shared" ref="BM4:BM46" si="1">(BD4/AD4)*100</f>
        <v>0</v>
      </c>
      <c r="BN4" s="279">
        <f t="shared" ref="BN4:BN46" si="2">IF(BA4="-","-",(BA4/AD4)*100)</f>
        <v>0</v>
      </c>
      <c r="BO4" s="277">
        <f t="shared" ref="BO4:BO46" si="3">(AY4/AE4)*100</f>
        <v>20.512820512820511</v>
      </c>
      <c r="BP4" s="277">
        <f t="shared" ref="BP4:BP46" si="4">(BE4/AE4)*100</f>
        <v>0</v>
      </c>
      <c r="BQ4" s="279">
        <f t="shared" ref="BQ4:BQ46" si="5">IF(BB4="-","-",(BB4/AE4)*100)</f>
        <v>0</v>
      </c>
      <c r="BR4" s="277">
        <f t="shared" ref="BR4:BR46" si="6">(AZ4/AF4)*100</f>
        <v>20.512820512820511</v>
      </c>
      <c r="BS4" s="277">
        <f t="shared" ref="BS4:BS46" si="7">(BF4/AG4)*100</f>
        <v>0</v>
      </c>
      <c r="BT4" s="279">
        <f t="shared" ref="BT4:BT46" si="8">IF(BC4="-","-",(BC4/AG4)*100)</f>
        <v>0</v>
      </c>
      <c r="BU4" s="280" t="s">
        <v>21</v>
      </c>
      <c r="BV4" s="281">
        <v>2027397</v>
      </c>
      <c r="BW4" s="281">
        <v>1</v>
      </c>
      <c r="BX4" s="281">
        <v>1</v>
      </c>
      <c r="BY4" s="278">
        <v>2027397</v>
      </c>
      <c r="BZ4" s="278" t="s">
        <v>21</v>
      </c>
      <c r="CA4" s="278">
        <v>2027397</v>
      </c>
      <c r="CB4" s="278" t="s">
        <v>21</v>
      </c>
      <c r="CC4" s="278">
        <v>2027397</v>
      </c>
      <c r="CD4" s="278">
        <f>IF(ISNUMBER(FIND("-",CC4)), 0, LEN(CC4)-LEN(SUBSTITUTE(CC4,",",""))+1)</f>
        <v>1</v>
      </c>
      <c r="CE4" s="278">
        <v>1</v>
      </c>
      <c r="CF4" s="278" t="s">
        <v>21</v>
      </c>
      <c r="CG4" s="278">
        <v>2027397</v>
      </c>
      <c r="CH4" s="281" t="s">
        <v>21</v>
      </c>
      <c r="CI4" s="278" t="s">
        <v>21</v>
      </c>
      <c r="CJ4" s="270">
        <v>65</v>
      </c>
      <c r="CK4" s="270">
        <v>1</v>
      </c>
      <c r="CL4" s="270">
        <v>1</v>
      </c>
      <c r="CM4" s="270">
        <v>1</v>
      </c>
      <c r="CN4" s="270">
        <v>0</v>
      </c>
      <c r="CO4" s="270">
        <v>0</v>
      </c>
      <c r="CP4" s="270">
        <v>0</v>
      </c>
      <c r="CQ4" s="270">
        <v>0</v>
      </c>
      <c r="CR4" s="270">
        <v>0</v>
      </c>
      <c r="CS4" s="270">
        <v>0</v>
      </c>
      <c r="CT4" s="270">
        <f t="shared" ref="CT4:CT46" si="9">(CK4/AD4)*100</f>
        <v>2</v>
      </c>
      <c r="CU4" s="277">
        <f>IFERROR((CD4/BW4)*100, "-")</f>
        <v>100</v>
      </c>
      <c r="CV4" s="277">
        <f>IFERROR((CE4/BX4)*100,"-")</f>
        <v>100</v>
      </c>
      <c r="CW4" s="277">
        <f>IFERROR(100-((CN4/CK4)*100), "-")</f>
        <v>100</v>
      </c>
      <c r="CX4" s="277">
        <f>IFERROR(100-((CO4/CL4)*100), "-")</f>
        <v>100</v>
      </c>
      <c r="CY4" s="277">
        <f>IFERROR(100-((CP4/CM4)*100), "-")</f>
        <v>100</v>
      </c>
      <c r="CZ4" s="270">
        <f>IF(CQ46="-","-", (CQ46/AD46)*100)</f>
        <v>0</v>
      </c>
      <c r="DA4" s="279">
        <f t="shared" ref="DA4:DA46" si="10">IF(CN4="-","-",(CN4/AD4)*100)</f>
        <v>0</v>
      </c>
      <c r="DB4" s="270">
        <f t="shared" ref="DB4:DB46" si="11">(CL4/AE4)*100</f>
        <v>1.2820512820512819</v>
      </c>
      <c r="DC4" s="270">
        <f t="shared" ref="DC4:DC46" si="12">IF(CR4="-","-",(CR4/AE4)*100)</f>
        <v>0</v>
      </c>
      <c r="DD4" s="279">
        <f t="shared" ref="DD4:DD46" si="13">IF(CO4="-","-",(CO4/AE4)*100)</f>
        <v>0</v>
      </c>
      <c r="DE4" s="270">
        <f t="shared" ref="DE4:DE46" si="14">(CM4/AG4)*100</f>
        <v>1.2820512820512819</v>
      </c>
      <c r="DF4" s="270">
        <f t="shared" ref="DF4:DF46" si="15">IF(CS4="-","-",(CS4/AG4)*100)</f>
        <v>0</v>
      </c>
      <c r="DG4" s="279">
        <f t="shared" ref="DG4:DG46" si="16">(CP4/AG4)*100</f>
        <v>0</v>
      </c>
      <c r="DH4" s="282"/>
      <c r="DI4" s="275" t="s">
        <v>658</v>
      </c>
      <c r="DJ4" s="277">
        <v>3</v>
      </c>
      <c r="DK4" s="277">
        <v>5</v>
      </c>
      <c r="DL4" s="278">
        <v>2027397</v>
      </c>
      <c r="DM4" s="275" t="s">
        <v>660</v>
      </c>
      <c r="DN4" s="275" t="s">
        <v>279</v>
      </c>
      <c r="DO4" s="275" t="s">
        <v>660</v>
      </c>
      <c r="DP4" s="275" t="s">
        <v>279</v>
      </c>
      <c r="DQ4" s="278">
        <f>IF(ISNUMBER(FIND("-",DP4)), 0, LEN(DP4)-LEN(SUBSTITUTE(DP4,",",""))+1)</f>
        <v>3</v>
      </c>
      <c r="DR4" s="278">
        <v>5</v>
      </c>
      <c r="DS4" s="270" t="s">
        <v>21</v>
      </c>
      <c r="DT4" s="275" t="s">
        <v>279</v>
      </c>
      <c r="DU4" s="275" t="s">
        <v>21</v>
      </c>
      <c r="DV4" s="278" t="s">
        <v>21</v>
      </c>
      <c r="DW4" s="270">
        <v>65</v>
      </c>
      <c r="DX4" s="270">
        <v>2</v>
      </c>
      <c r="DY4" s="270">
        <v>2</v>
      </c>
      <c r="DZ4" s="270">
        <v>5</v>
      </c>
      <c r="EA4" s="270">
        <v>0</v>
      </c>
      <c r="EB4" s="270">
        <v>0</v>
      </c>
      <c r="EC4" s="270">
        <v>0</v>
      </c>
      <c r="ED4" s="270">
        <v>0</v>
      </c>
      <c r="EE4" s="270">
        <v>0</v>
      </c>
      <c r="EF4" s="270">
        <v>0</v>
      </c>
      <c r="EG4" s="270">
        <f t="shared" ref="EG4:EG46" si="17">(DX4/AD4)*100</f>
        <v>4</v>
      </c>
      <c r="EH4" s="277">
        <f>IFERROR((DQ4/DJ4)*100, "-")</f>
        <v>100</v>
      </c>
      <c r="EI4" s="277">
        <f>IFERROR((DR4/DK4)*100,"-")</f>
        <v>100</v>
      </c>
      <c r="EJ4" s="277">
        <f>IFERROR(100-((EA4/DX4)*100), "-")</f>
        <v>100</v>
      </c>
      <c r="EK4" s="277">
        <f>IFERROR(100-((EB4/DY4)*100), "-")</f>
        <v>100</v>
      </c>
      <c r="EL4" s="277">
        <f>IFERROR(100-((EC4/DZ4)*100), "-")</f>
        <v>100</v>
      </c>
      <c r="EM4" s="270">
        <f t="shared" ref="EM4:EM46" si="18">IF(ED4="-","-", (ED4/AD4)*100)</f>
        <v>0</v>
      </c>
      <c r="EN4" s="279">
        <f t="shared" ref="EN4:EN46" si="19">IF(EA4="-","-",(EA4/AD4)*100)</f>
        <v>0</v>
      </c>
      <c r="EO4" s="270">
        <f t="shared" ref="EO4:EO46" si="20">(DY4/AE4)*100</f>
        <v>2.5641025641025639</v>
      </c>
      <c r="EP4" s="270">
        <f t="shared" ref="EP4:EP46" si="21">IF(EE4="-","-",(EE4/AE4)*100)</f>
        <v>0</v>
      </c>
      <c r="EQ4" s="279">
        <f t="shared" ref="EQ4:EQ46" si="22">IF(EB4="-","-",(EB4/AE4)*100)</f>
        <v>0</v>
      </c>
      <c r="ER4" s="270">
        <f t="shared" ref="ER4:ER46" si="23">(DZ4/AG4)*100</f>
        <v>6.4102564102564097</v>
      </c>
      <c r="ES4" s="270">
        <f t="shared" ref="ES4:ES46" si="24">IF(EF4="-","-",(EF4/AG4)*100)</f>
        <v>0</v>
      </c>
      <c r="ET4" s="279">
        <f t="shared" ref="ET4:ET46" si="25">(EC4/AG4)*100</f>
        <v>0</v>
      </c>
      <c r="EU4" s="457"/>
      <c r="EV4" s="278" t="s">
        <v>21</v>
      </c>
      <c r="EW4" s="278">
        <v>0</v>
      </c>
      <c r="EX4" s="278">
        <v>0</v>
      </c>
      <c r="EY4" s="278" t="s">
        <v>21</v>
      </c>
      <c r="EZ4" s="278" t="s">
        <v>21</v>
      </c>
      <c r="FA4" s="278" t="s">
        <v>21</v>
      </c>
      <c r="FB4" s="278" t="s">
        <v>21</v>
      </c>
      <c r="FC4" s="278" t="s">
        <v>21</v>
      </c>
      <c r="FD4" s="278">
        <v>0</v>
      </c>
      <c r="FE4" s="278">
        <v>0</v>
      </c>
      <c r="FF4" s="278" t="s">
        <v>21</v>
      </c>
      <c r="FG4" s="278" t="s">
        <v>21</v>
      </c>
      <c r="FH4" s="278" t="s">
        <v>21</v>
      </c>
      <c r="FI4" s="278" t="s">
        <v>21</v>
      </c>
      <c r="FJ4" s="270">
        <v>65</v>
      </c>
      <c r="FK4" s="278">
        <v>0</v>
      </c>
      <c r="FL4" s="278">
        <v>0</v>
      </c>
      <c r="FM4" s="278">
        <v>0</v>
      </c>
      <c r="FN4" s="278">
        <v>0</v>
      </c>
      <c r="FO4" s="278">
        <v>0</v>
      </c>
      <c r="FP4" s="278">
        <v>0</v>
      </c>
      <c r="FQ4" s="278">
        <v>0</v>
      </c>
      <c r="FR4" s="278">
        <v>0</v>
      </c>
      <c r="FS4" s="278">
        <v>0</v>
      </c>
      <c r="FT4" s="270">
        <f t="shared" ref="FT4:FT9" si="26">(FK4/AD4)*100</f>
        <v>0</v>
      </c>
      <c r="FU4" s="277" t="str">
        <f>IFERROR((FD4/EW4)*100, "-")</f>
        <v>-</v>
      </c>
      <c r="FV4" s="277" t="str">
        <f>IFERROR((FE4/EX4)*100,"-")</f>
        <v>-</v>
      </c>
      <c r="FW4" s="277" t="str">
        <f>IFERROR(100-((FN4/FK4)*100), "-")</f>
        <v>-</v>
      </c>
      <c r="FX4" s="277" t="str">
        <f>IFERROR(100-((FO4/FL4)*100), "-")</f>
        <v>-</v>
      </c>
      <c r="FY4" s="277" t="str">
        <f>IFERROR(100-((FP4/FM4)*100), "-")</f>
        <v>-</v>
      </c>
      <c r="FZ4" s="270" t="str">
        <f>IF(FQ46="-","-", (FQ46/AD4)*100)</f>
        <v>-</v>
      </c>
      <c r="GA4" s="279">
        <f t="shared" ref="GA4:GA9" si="27">IF(FN4="-","-",(FN4/AD4)*100)</f>
        <v>0</v>
      </c>
      <c r="GB4" s="270">
        <f t="shared" ref="GB4:GB9" si="28">(FL4/AE4)*100</f>
        <v>0</v>
      </c>
      <c r="GC4" s="270">
        <f t="shared" ref="GC4:GC9" si="29">IF(FR4="-","-",(FR4/AE4)*100)</f>
        <v>0</v>
      </c>
      <c r="GD4" s="279">
        <f t="shared" ref="GD4:GD9" si="30">IF(FO4="-","-",(FO4/AE4)*100)</f>
        <v>0</v>
      </c>
      <c r="GE4" s="270">
        <f t="shared" ref="GE4:GE9" si="31">(FM4/AG4)*100</f>
        <v>0</v>
      </c>
      <c r="GF4" s="270">
        <f t="shared" ref="GF4:GF9" si="32">IF(FS4="-","-",(FS4/AG4)*100)</f>
        <v>0</v>
      </c>
      <c r="GG4" s="279">
        <f t="shared" ref="GG4:GG9" si="33">(FP4/AG4)*100</f>
        <v>0</v>
      </c>
      <c r="GH4" s="284"/>
      <c r="GI4" s="283"/>
      <c r="GJ4" s="283"/>
      <c r="GK4" s="283"/>
      <c r="GL4" s="283"/>
      <c r="GM4" s="283"/>
      <c r="GN4" s="283"/>
      <c r="GO4" s="283"/>
      <c r="GP4" s="283"/>
      <c r="GQ4" s="283"/>
      <c r="GR4" s="283"/>
      <c r="GS4" s="283"/>
      <c r="GT4" s="283"/>
      <c r="GU4" s="283"/>
      <c r="GV4" s="283"/>
      <c r="GW4" s="283"/>
      <c r="GX4" s="283"/>
      <c r="GY4" s="283"/>
      <c r="GZ4" s="283"/>
      <c r="HA4" s="283"/>
      <c r="HB4" s="283"/>
      <c r="HC4" s="283"/>
      <c r="HD4" s="283"/>
      <c r="HE4" s="283"/>
      <c r="HF4" s="283"/>
      <c r="HT4" s="218"/>
      <c r="HU4" s="218"/>
      <c r="HV4" s="218"/>
      <c r="HW4" s="218"/>
      <c r="HX4" s="218"/>
      <c r="HY4" s="218"/>
      <c r="HZ4" s="218"/>
      <c r="IA4" s="219"/>
      <c r="IB4" s="219"/>
      <c r="IC4" s="219"/>
      <c r="ID4" s="219"/>
      <c r="IE4" s="219"/>
      <c r="IF4" s="219"/>
      <c r="IG4" s="219"/>
      <c r="IH4" s="219"/>
      <c r="II4" s="218"/>
    </row>
    <row r="5" spans="2:243" ht="224.25" customHeight="1" x14ac:dyDescent="0.45">
      <c r="B5" s="237" t="s">
        <v>16</v>
      </c>
      <c r="C5" s="238" t="s">
        <v>424</v>
      </c>
      <c r="D5" s="239" t="s">
        <v>26</v>
      </c>
      <c r="E5" s="239" t="s">
        <v>105</v>
      </c>
      <c r="F5" s="239" t="s">
        <v>187</v>
      </c>
      <c r="G5" s="240" t="s">
        <v>21</v>
      </c>
      <c r="H5" s="241" t="s">
        <v>15</v>
      </c>
      <c r="I5" s="239">
        <v>6</v>
      </c>
      <c r="J5" s="242" t="s">
        <v>53</v>
      </c>
      <c r="K5" s="243" t="s">
        <v>125</v>
      </c>
      <c r="L5" s="239" t="s">
        <v>126</v>
      </c>
      <c r="M5" s="243" t="s">
        <v>54</v>
      </c>
      <c r="N5" s="239" t="s">
        <v>34</v>
      </c>
      <c r="O5" s="239" t="s">
        <v>55</v>
      </c>
      <c r="P5" s="243" t="s">
        <v>12</v>
      </c>
      <c r="Q5" s="269" t="s">
        <v>497</v>
      </c>
      <c r="R5" s="269" t="s">
        <v>21</v>
      </c>
      <c r="S5" s="270" t="s">
        <v>439</v>
      </c>
      <c r="T5" s="270" t="s">
        <v>570</v>
      </c>
      <c r="U5" s="271" t="s">
        <v>346</v>
      </c>
      <c r="V5" s="272" t="s">
        <v>382</v>
      </c>
      <c r="W5" s="272" t="s">
        <v>383</v>
      </c>
      <c r="X5" s="272" t="s">
        <v>21</v>
      </c>
      <c r="Y5" s="273" t="s">
        <v>382</v>
      </c>
      <c r="Z5" s="274" t="s">
        <v>557</v>
      </c>
      <c r="AA5" s="274" t="s">
        <v>208</v>
      </c>
      <c r="AB5" s="274"/>
      <c r="AC5" s="240">
        <v>2</v>
      </c>
      <c r="AD5" s="240">
        <v>2</v>
      </c>
      <c r="AE5" s="240">
        <v>2</v>
      </c>
      <c r="AF5" s="240">
        <v>2</v>
      </c>
      <c r="AG5" s="240">
        <v>2</v>
      </c>
      <c r="AH5" s="240">
        <v>0</v>
      </c>
      <c r="AI5" s="278" t="s">
        <v>776</v>
      </c>
      <c r="AJ5" s="285">
        <v>3</v>
      </c>
      <c r="AK5" s="278">
        <v>150</v>
      </c>
      <c r="AL5" s="278" t="s">
        <v>776</v>
      </c>
      <c r="AM5" s="278" t="s">
        <v>21</v>
      </c>
      <c r="AN5" s="278">
        <v>51018</v>
      </c>
      <c r="AO5" s="278" t="s">
        <v>21</v>
      </c>
      <c r="AP5" s="277">
        <f t="shared" ref="AP5:AP46" si="34">IF(AN5="-",AO5,AN5)</f>
        <v>51018</v>
      </c>
      <c r="AQ5" s="277">
        <f t="shared" ref="AQ5:AQ46" si="35">IF(ISNUMBER(FIND("-",AP5)), 0, LEN(AP5)-LEN(SUBSTITUTE(AP5,",",""))+1)</f>
        <v>1</v>
      </c>
      <c r="AR5" s="277">
        <v>148</v>
      </c>
      <c r="AS5" s="278">
        <v>51018</v>
      </c>
      <c r="AT5" s="278" t="s">
        <v>21</v>
      </c>
      <c r="AU5" s="278">
        <v>560.58159999999998</v>
      </c>
      <c r="AV5" s="278" t="s">
        <v>21</v>
      </c>
      <c r="AW5" s="278">
        <v>2</v>
      </c>
      <c r="AX5" s="278">
        <v>2</v>
      </c>
      <c r="AY5" s="278">
        <v>149</v>
      </c>
      <c r="AZ5" s="278">
        <v>149</v>
      </c>
      <c r="BA5" s="278">
        <v>1</v>
      </c>
      <c r="BB5" s="278">
        <v>1</v>
      </c>
      <c r="BC5" s="278">
        <v>1</v>
      </c>
      <c r="BD5" s="278">
        <v>1</v>
      </c>
      <c r="BE5" s="278">
        <v>1</v>
      </c>
      <c r="BF5" s="278">
        <v>1</v>
      </c>
      <c r="BG5" s="277">
        <f t="shared" si="0"/>
        <v>100</v>
      </c>
      <c r="BH5" s="277">
        <f>IFERROR((AQ5/AJ5)*100, "-")</f>
        <v>33.333333333333329</v>
      </c>
      <c r="BI5" s="277">
        <f t="shared" ref="BI5:BI46" si="36">IFERROR((AR5/AK5)*100,"-")</f>
        <v>98.666666666666671</v>
      </c>
      <c r="BJ5" s="277">
        <f t="shared" ref="BJ5:BJ46" si="37">IFERROR(100-((BA5/AX5)*100), "-")</f>
        <v>50</v>
      </c>
      <c r="BK5" s="277">
        <f>IFERROR(100-((BB5/AY5)*100), "-")</f>
        <v>99.328859060402678</v>
      </c>
      <c r="BL5" s="277">
        <f t="shared" ref="BL5:BL46" si="38">IFERROR(100-((BC5/AZ5)*100), "-")</f>
        <v>99.328859060402678</v>
      </c>
      <c r="BM5" s="277">
        <f>(BD5/AD5)*100</f>
        <v>50</v>
      </c>
      <c r="BN5" s="279">
        <f t="shared" si="2"/>
        <v>50</v>
      </c>
      <c r="BO5" s="277">
        <f t="shared" si="3"/>
        <v>7450</v>
      </c>
      <c r="BP5" s="277">
        <f t="shared" si="4"/>
        <v>50</v>
      </c>
      <c r="BQ5" s="279">
        <f t="shared" si="5"/>
        <v>50</v>
      </c>
      <c r="BR5" s="277">
        <f t="shared" si="6"/>
        <v>7450</v>
      </c>
      <c r="BS5" s="277">
        <f t="shared" si="7"/>
        <v>50</v>
      </c>
      <c r="BT5" s="279">
        <f t="shared" si="8"/>
        <v>50</v>
      </c>
      <c r="BU5" s="284" t="s">
        <v>697</v>
      </c>
      <c r="BV5" s="278" t="s">
        <v>777</v>
      </c>
      <c r="BW5" s="286">
        <v>2</v>
      </c>
      <c r="BX5" s="278">
        <v>2</v>
      </c>
      <c r="BY5" s="278" t="s">
        <v>777</v>
      </c>
      <c r="BZ5" s="278" t="s">
        <v>21</v>
      </c>
      <c r="CA5" s="278" t="s">
        <v>21</v>
      </c>
      <c r="CB5" s="278" t="s">
        <v>21</v>
      </c>
      <c r="CC5" s="278" t="s">
        <v>21</v>
      </c>
      <c r="CD5" s="278">
        <f t="shared" ref="CD5:CD46" si="39">IF(ISNUMBER(FIND("-",CC5)), 0, LEN(CC5)-LEN(SUBSTITUTE(CC5,",",""))+1)</f>
        <v>0</v>
      </c>
      <c r="CE5" s="278">
        <v>0</v>
      </c>
      <c r="CF5" s="278" t="s">
        <v>21</v>
      </c>
      <c r="CG5" s="278" t="s">
        <v>21</v>
      </c>
      <c r="CH5" s="278" t="s">
        <v>650</v>
      </c>
      <c r="CI5" s="278" t="s">
        <v>21</v>
      </c>
      <c r="CJ5" s="270">
        <v>2</v>
      </c>
      <c r="CK5" s="270">
        <v>1</v>
      </c>
      <c r="CL5" s="270">
        <v>2</v>
      </c>
      <c r="CM5" s="270">
        <v>2</v>
      </c>
      <c r="CN5" s="270">
        <v>1</v>
      </c>
      <c r="CO5" s="287">
        <v>2</v>
      </c>
      <c r="CP5" s="270">
        <v>2</v>
      </c>
      <c r="CQ5" s="270" t="s">
        <v>21</v>
      </c>
      <c r="CR5" s="270" t="s">
        <v>21</v>
      </c>
      <c r="CS5" s="270" t="s">
        <v>21</v>
      </c>
      <c r="CT5" s="270">
        <f t="shared" si="9"/>
        <v>50</v>
      </c>
      <c r="CU5" s="277">
        <f t="shared" ref="CU5:CU46" si="40">IFERROR((CD5/BW5)*100, "-")</f>
        <v>0</v>
      </c>
      <c r="CV5" s="277">
        <f t="shared" ref="CV5:CV46" si="41">IFERROR((CE5/BX5)*100,"-")</f>
        <v>0</v>
      </c>
      <c r="CW5" s="277">
        <f t="shared" ref="CW5:CW46" si="42">IFERROR(100-((CN5/CK5)*100), "-")</f>
        <v>0</v>
      </c>
      <c r="CX5" s="277">
        <f t="shared" ref="CX5:CX46" si="43">IFERROR(100-((CO5/CL5)*100), "-")</f>
        <v>0</v>
      </c>
      <c r="CY5" s="277">
        <f t="shared" ref="CY5:CY46" si="44">IFERROR(100-((CP5/CM5)*100), "-")</f>
        <v>0</v>
      </c>
      <c r="CZ5" s="270" t="str">
        <f t="shared" ref="CZ5:CZ46" si="45">IF(CQ5="-","-", (CQ5/AD5)*100)</f>
        <v>-</v>
      </c>
      <c r="DA5" s="279">
        <f t="shared" si="10"/>
        <v>50</v>
      </c>
      <c r="DB5" s="270">
        <f t="shared" si="11"/>
        <v>100</v>
      </c>
      <c r="DC5" s="270" t="str">
        <f t="shared" si="12"/>
        <v>-</v>
      </c>
      <c r="DD5" s="279">
        <f t="shared" si="13"/>
        <v>100</v>
      </c>
      <c r="DE5" s="270">
        <f t="shared" si="14"/>
        <v>100</v>
      </c>
      <c r="DF5" s="270" t="str">
        <f t="shared" si="15"/>
        <v>-</v>
      </c>
      <c r="DG5" s="279">
        <f t="shared" si="16"/>
        <v>100</v>
      </c>
      <c r="DH5" s="284" t="s">
        <v>749</v>
      </c>
      <c r="DI5" s="278" t="s">
        <v>778</v>
      </c>
      <c r="DJ5" s="278">
        <v>6</v>
      </c>
      <c r="DK5" s="278">
        <v>9</v>
      </c>
      <c r="DL5" s="278" t="s">
        <v>659</v>
      </c>
      <c r="DM5" s="278" t="s">
        <v>660</v>
      </c>
      <c r="DN5" s="278" t="s">
        <v>660</v>
      </c>
      <c r="DO5" s="278" t="s">
        <v>660</v>
      </c>
      <c r="DP5" s="278" t="s">
        <v>660</v>
      </c>
      <c r="DQ5" s="278">
        <f t="shared" ref="DQ5:DQ46" si="46">IF(ISNUMBER(FIND("-",DP5)), 0, LEN(DP5)-LEN(SUBSTITUTE(DP5,",",""))+1)</f>
        <v>2</v>
      </c>
      <c r="DR5" s="278">
        <v>4</v>
      </c>
      <c r="DS5" s="270" t="s">
        <v>21</v>
      </c>
      <c r="DT5" s="278" t="s">
        <v>660</v>
      </c>
      <c r="DU5" s="278" t="s">
        <v>779</v>
      </c>
      <c r="DV5" s="278" t="s">
        <v>21</v>
      </c>
      <c r="DW5" s="270">
        <v>2</v>
      </c>
      <c r="DX5" s="270">
        <v>2</v>
      </c>
      <c r="DY5" s="270">
        <v>6</v>
      </c>
      <c r="DZ5" s="270">
        <v>9</v>
      </c>
      <c r="EA5" s="270">
        <v>2</v>
      </c>
      <c r="EB5" s="270">
        <v>2</v>
      </c>
      <c r="EC5" s="270">
        <v>2</v>
      </c>
      <c r="ED5" s="270">
        <v>2</v>
      </c>
      <c r="EE5" s="270">
        <v>4</v>
      </c>
      <c r="EF5" s="270">
        <v>5</v>
      </c>
      <c r="EG5" s="270">
        <f t="shared" si="17"/>
        <v>100</v>
      </c>
      <c r="EH5" s="277">
        <f t="shared" ref="EH5:EH46" si="47">IFERROR((DQ5/DJ5)*100, "-")</f>
        <v>33.333333333333329</v>
      </c>
      <c r="EI5" s="277">
        <f t="shared" ref="EI5:EI46" si="48">IFERROR((DR5/DK5)*100,"-")</f>
        <v>44.444444444444443</v>
      </c>
      <c r="EJ5" s="277">
        <f t="shared" ref="EJ5:EJ46" si="49">IFERROR(100-((EA5/DX5)*100), "-")</f>
        <v>0</v>
      </c>
      <c r="EK5" s="277">
        <f t="shared" ref="EK5:EK46" si="50">IFERROR(100-((EB5/DY5)*100), "-")</f>
        <v>66.666666666666671</v>
      </c>
      <c r="EL5" s="277">
        <f t="shared" ref="EL5:EL46" si="51">IFERROR(100-((EC5/DZ5)*100), "-")</f>
        <v>77.777777777777771</v>
      </c>
      <c r="EM5" s="270">
        <f t="shared" si="18"/>
        <v>100</v>
      </c>
      <c r="EN5" s="279">
        <f t="shared" si="19"/>
        <v>100</v>
      </c>
      <c r="EO5" s="270">
        <f t="shared" si="20"/>
        <v>300</v>
      </c>
      <c r="EP5" s="270">
        <f t="shared" si="21"/>
        <v>200</v>
      </c>
      <c r="EQ5" s="279">
        <f t="shared" si="22"/>
        <v>100</v>
      </c>
      <c r="ER5" s="270">
        <f>(DZ5/AG5)*100</f>
        <v>450</v>
      </c>
      <c r="ES5" s="270">
        <f t="shared" si="24"/>
        <v>250</v>
      </c>
      <c r="ET5" s="279">
        <f t="shared" si="25"/>
        <v>100</v>
      </c>
      <c r="EU5" s="457"/>
      <c r="EV5" s="278" t="s">
        <v>21</v>
      </c>
      <c r="EW5" s="278">
        <v>0</v>
      </c>
      <c r="EX5" s="278">
        <v>0</v>
      </c>
      <c r="EY5" s="278" t="s">
        <v>21</v>
      </c>
      <c r="EZ5" s="278" t="s">
        <v>21</v>
      </c>
      <c r="FA5" s="278" t="s">
        <v>21</v>
      </c>
      <c r="FB5" s="278" t="s">
        <v>21</v>
      </c>
      <c r="FC5" s="278" t="s">
        <v>21</v>
      </c>
      <c r="FD5" s="278">
        <v>0</v>
      </c>
      <c r="FE5" s="278">
        <v>0</v>
      </c>
      <c r="FF5" s="278" t="s">
        <v>21</v>
      </c>
      <c r="FG5" s="278" t="s">
        <v>21</v>
      </c>
      <c r="FH5" s="278" t="s">
        <v>21</v>
      </c>
      <c r="FI5" s="278" t="s">
        <v>21</v>
      </c>
      <c r="FJ5" s="270">
        <v>2</v>
      </c>
      <c r="FK5" s="278">
        <v>0</v>
      </c>
      <c r="FL5" s="278">
        <v>0</v>
      </c>
      <c r="FM5" s="278">
        <v>0</v>
      </c>
      <c r="FN5" s="278">
        <v>0</v>
      </c>
      <c r="FO5" s="278">
        <v>0</v>
      </c>
      <c r="FP5" s="278">
        <v>0</v>
      </c>
      <c r="FQ5" s="278">
        <v>0</v>
      </c>
      <c r="FR5" s="278">
        <v>0</v>
      </c>
      <c r="FS5" s="278">
        <v>0</v>
      </c>
      <c r="FT5" s="270">
        <f t="shared" si="26"/>
        <v>0</v>
      </c>
      <c r="FU5" s="277" t="str">
        <f t="shared" ref="FU5:FU46" si="52">IFERROR((FD5/EW5)*100, "-")</f>
        <v>-</v>
      </c>
      <c r="FV5" s="277" t="str">
        <f t="shared" ref="FV5:FV46" si="53">IFERROR((FE5/EX5)*100,"-")</f>
        <v>-</v>
      </c>
      <c r="FW5" s="277" t="str">
        <f t="shared" ref="FW5:FW46" si="54">IFERROR(100-((FN5/FK5)*100), "-")</f>
        <v>-</v>
      </c>
      <c r="FX5" s="277" t="str">
        <f t="shared" ref="FX5:FX46" si="55">IFERROR(100-((FO5/FL5)*100), "-")</f>
        <v>-</v>
      </c>
      <c r="FY5" s="277" t="str">
        <f t="shared" ref="FY5:FY46" si="56">IFERROR(100-((FP5/FM5)*100), "-")</f>
        <v>-</v>
      </c>
      <c r="FZ5" s="270">
        <f>IF(ES47="-","-", (ES47/AD5)*100)</f>
        <v>0</v>
      </c>
      <c r="GA5" s="279">
        <f t="shared" si="27"/>
        <v>0</v>
      </c>
      <c r="GB5" s="270">
        <f t="shared" si="28"/>
        <v>0</v>
      </c>
      <c r="GC5" s="270">
        <f t="shared" si="29"/>
        <v>0</v>
      </c>
      <c r="GD5" s="279">
        <f t="shared" si="30"/>
        <v>0</v>
      </c>
      <c r="GE5" s="270">
        <f t="shared" si="31"/>
        <v>0</v>
      </c>
      <c r="GF5" s="270">
        <f t="shared" si="32"/>
        <v>0</v>
      </c>
      <c r="GG5" s="279">
        <f t="shared" si="33"/>
        <v>0</v>
      </c>
      <c r="GH5" s="284"/>
      <c r="GI5" s="283"/>
      <c r="GJ5" s="283"/>
      <c r="GK5" s="283"/>
      <c r="GL5" s="283"/>
      <c r="GM5" s="283"/>
      <c r="GN5" s="283"/>
      <c r="GO5" s="283"/>
      <c r="GP5" s="283"/>
      <c r="GQ5" s="283"/>
      <c r="GR5" s="283"/>
      <c r="GS5" s="283"/>
      <c r="GT5" s="283"/>
      <c r="GU5" s="283"/>
      <c r="GV5" s="283"/>
      <c r="GW5" s="283"/>
      <c r="GX5" s="283"/>
      <c r="GY5" s="283"/>
      <c r="GZ5" s="283"/>
      <c r="HA5" s="283"/>
      <c r="HB5" s="283"/>
      <c r="HC5" s="283"/>
      <c r="HD5" s="283"/>
      <c r="HE5" s="283"/>
      <c r="HF5" s="283"/>
      <c r="HT5" s="218"/>
      <c r="HU5" s="218"/>
      <c r="HV5" s="218"/>
      <c r="HW5" s="218"/>
      <c r="HX5" s="218"/>
      <c r="HY5" s="218"/>
      <c r="HZ5" s="218"/>
      <c r="IA5" s="219"/>
      <c r="IB5" s="219"/>
      <c r="IC5" s="219"/>
      <c r="ID5" s="219"/>
      <c r="IE5" s="219"/>
      <c r="IF5" s="219"/>
      <c r="IG5" s="219"/>
      <c r="IH5" s="219"/>
      <c r="II5" s="218"/>
    </row>
    <row r="6" spans="2:243" ht="116.25" customHeight="1" x14ac:dyDescent="0.45">
      <c r="B6" s="241" t="s">
        <v>16</v>
      </c>
      <c r="C6" s="244" t="s">
        <v>424</v>
      </c>
      <c r="D6" s="240" t="s">
        <v>78</v>
      </c>
      <c r="E6" s="239" t="s">
        <v>106</v>
      </c>
      <c r="F6" s="239" t="s">
        <v>187</v>
      </c>
      <c r="G6" s="240" t="s">
        <v>21</v>
      </c>
      <c r="H6" s="240" t="s">
        <v>21</v>
      </c>
      <c r="I6" s="239">
        <v>7</v>
      </c>
      <c r="J6" s="242" t="s">
        <v>161</v>
      </c>
      <c r="K6" s="243" t="s">
        <v>145</v>
      </c>
      <c r="L6" s="239" t="s">
        <v>134</v>
      </c>
      <c r="M6" s="243" t="s">
        <v>151</v>
      </c>
      <c r="N6" s="239" t="s">
        <v>134</v>
      </c>
      <c r="O6" s="240" t="s">
        <v>147</v>
      </c>
      <c r="P6" s="268" t="s">
        <v>12</v>
      </c>
      <c r="Q6" s="269" t="s">
        <v>498</v>
      </c>
      <c r="R6" s="269" t="s">
        <v>21</v>
      </c>
      <c r="S6" s="270" t="s">
        <v>440</v>
      </c>
      <c r="T6" s="270" t="s">
        <v>571</v>
      </c>
      <c r="U6" s="271" t="s">
        <v>346</v>
      </c>
      <c r="V6" s="272" t="s">
        <v>382</v>
      </c>
      <c r="W6" s="272" t="s">
        <v>400</v>
      </c>
      <c r="X6" s="272" t="s">
        <v>21</v>
      </c>
      <c r="Y6" s="273" t="s">
        <v>382</v>
      </c>
      <c r="Z6" s="274" t="s">
        <v>498</v>
      </c>
      <c r="AA6" s="274" t="s">
        <v>208</v>
      </c>
      <c r="AB6" s="274"/>
      <c r="AC6" s="240">
        <v>10</v>
      </c>
      <c r="AD6" s="240">
        <v>6</v>
      </c>
      <c r="AE6" s="240">
        <v>40</v>
      </c>
      <c r="AF6" s="240">
        <v>50</v>
      </c>
      <c r="AG6" s="240">
        <v>50</v>
      </c>
      <c r="AH6" s="240">
        <v>0</v>
      </c>
      <c r="AI6" s="278" t="s">
        <v>780</v>
      </c>
      <c r="AJ6" s="286">
        <v>25</v>
      </c>
      <c r="AK6" s="278">
        <v>268</v>
      </c>
      <c r="AL6" s="288" t="s">
        <v>636</v>
      </c>
      <c r="AM6" s="278">
        <v>1917</v>
      </c>
      <c r="AN6" s="278">
        <v>1917</v>
      </c>
      <c r="AO6" s="278">
        <v>1917</v>
      </c>
      <c r="AP6" s="277">
        <f>IF(AN6="-",AO6,AN6)</f>
        <v>1917</v>
      </c>
      <c r="AQ6" s="277">
        <f t="shared" si="35"/>
        <v>1</v>
      </c>
      <c r="AR6" s="277">
        <v>5</v>
      </c>
      <c r="AS6" s="278" t="s">
        <v>21</v>
      </c>
      <c r="AT6" s="277">
        <f>IF(AP6="-",AS6,AP6)</f>
        <v>1917</v>
      </c>
      <c r="AU6" s="278" t="s">
        <v>636</v>
      </c>
      <c r="AV6" s="278" t="s">
        <v>21</v>
      </c>
      <c r="AW6" s="278">
        <v>10</v>
      </c>
      <c r="AX6" s="278">
        <v>8</v>
      </c>
      <c r="AY6" s="278">
        <v>45</v>
      </c>
      <c r="AZ6" s="278">
        <v>55</v>
      </c>
      <c r="BA6" s="278">
        <v>6</v>
      </c>
      <c r="BB6" s="278">
        <v>40</v>
      </c>
      <c r="BC6" s="278">
        <v>50</v>
      </c>
      <c r="BD6" s="278">
        <v>6</v>
      </c>
      <c r="BE6" s="278">
        <v>40</v>
      </c>
      <c r="BF6" s="278">
        <v>130</v>
      </c>
      <c r="BG6" s="277">
        <f t="shared" si="0"/>
        <v>133.33333333333331</v>
      </c>
      <c r="BH6" s="277">
        <f t="shared" ref="BH6:BH8" si="57">IFERROR((AQ6/AJ6)*100, "-")</f>
        <v>4</v>
      </c>
      <c r="BI6" s="277">
        <f t="shared" si="36"/>
        <v>1.8656716417910446</v>
      </c>
      <c r="BJ6" s="277">
        <f>IFERROR(100-((BA6/AX6)*100), "-")</f>
        <v>25</v>
      </c>
      <c r="BK6" s="277">
        <f t="shared" ref="BK6:BK46" si="58">IFERROR(100-((BB6/AY6)*100), "-")</f>
        <v>11.111111111111114</v>
      </c>
      <c r="BL6" s="277">
        <f t="shared" si="38"/>
        <v>9.0909090909090935</v>
      </c>
      <c r="BM6" s="277">
        <f>(BD6/AD6)*100</f>
        <v>100</v>
      </c>
      <c r="BN6" s="279">
        <f t="shared" si="2"/>
        <v>100</v>
      </c>
      <c r="BO6" s="277">
        <f t="shared" si="3"/>
        <v>112.5</v>
      </c>
      <c r="BP6" s="277">
        <f t="shared" si="4"/>
        <v>100</v>
      </c>
      <c r="BQ6" s="279">
        <f t="shared" si="5"/>
        <v>100</v>
      </c>
      <c r="BR6" s="277">
        <f t="shared" si="6"/>
        <v>110.00000000000001</v>
      </c>
      <c r="BS6" s="277">
        <f t="shared" si="7"/>
        <v>260</v>
      </c>
      <c r="BT6" s="279">
        <f t="shared" si="8"/>
        <v>100</v>
      </c>
      <c r="BU6" s="284" t="s">
        <v>687</v>
      </c>
      <c r="BV6" s="288" t="s">
        <v>277</v>
      </c>
      <c r="BW6" s="286">
        <v>8</v>
      </c>
      <c r="BX6" s="278">
        <v>31</v>
      </c>
      <c r="BY6" s="288" t="s">
        <v>277</v>
      </c>
      <c r="BZ6" s="278" t="s">
        <v>21</v>
      </c>
      <c r="CA6" s="278" t="s">
        <v>21</v>
      </c>
      <c r="CB6" s="278" t="s">
        <v>21</v>
      </c>
      <c r="CC6" s="278" t="s">
        <v>21</v>
      </c>
      <c r="CD6" s="278">
        <f t="shared" si="39"/>
        <v>0</v>
      </c>
      <c r="CE6" s="278">
        <v>0</v>
      </c>
      <c r="CF6" s="278" t="s">
        <v>21</v>
      </c>
      <c r="CG6" s="278" t="s">
        <v>21</v>
      </c>
      <c r="CH6" s="278" t="s">
        <v>277</v>
      </c>
      <c r="CI6" s="278" t="s">
        <v>21</v>
      </c>
      <c r="CJ6" s="270">
        <v>10</v>
      </c>
      <c r="CK6" s="270">
        <v>6</v>
      </c>
      <c r="CL6" s="270">
        <v>26</v>
      </c>
      <c r="CM6" s="270">
        <v>31</v>
      </c>
      <c r="CN6" s="270">
        <v>6</v>
      </c>
      <c r="CO6" s="270">
        <v>17</v>
      </c>
      <c r="CP6" s="270">
        <v>22</v>
      </c>
      <c r="CQ6" s="270" t="s">
        <v>21</v>
      </c>
      <c r="CR6" s="270" t="s">
        <v>21</v>
      </c>
      <c r="CS6" s="270" t="s">
        <v>21</v>
      </c>
      <c r="CT6" s="270">
        <f t="shared" si="9"/>
        <v>100</v>
      </c>
      <c r="CU6" s="277">
        <f t="shared" si="40"/>
        <v>0</v>
      </c>
      <c r="CV6" s="277">
        <f t="shared" si="41"/>
        <v>0</v>
      </c>
      <c r="CW6" s="277">
        <f t="shared" si="42"/>
        <v>0</v>
      </c>
      <c r="CX6" s="277">
        <f t="shared" si="43"/>
        <v>34.615384615384613</v>
      </c>
      <c r="CY6" s="277">
        <f>IFERROR(100-((CP6/CM6)*100), "-")</f>
        <v>29.032258064516128</v>
      </c>
      <c r="CZ6" s="270" t="str">
        <f t="shared" si="45"/>
        <v>-</v>
      </c>
      <c r="DA6" s="279">
        <f t="shared" si="10"/>
        <v>100</v>
      </c>
      <c r="DB6" s="270">
        <f t="shared" si="11"/>
        <v>65</v>
      </c>
      <c r="DC6" s="270" t="str">
        <f t="shared" si="12"/>
        <v>-</v>
      </c>
      <c r="DD6" s="279">
        <f t="shared" si="13"/>
        <v>42.5</v>
      </c>
      <c r="DE6" s="270">
        <f t="shared" si="14"/>
        <v>62</v>
      </c>
      <c r="DF6" s="270" t="str">
        <f t="shared" si="15"/>
        <v>-</v>
      </c>
      <c r="DG6" s="279">
        <f t="shared" si="16"/>
        <v>44</v>
      </c>
      <c r="DH6" s="284" t="s">
        <v>750</v>
      </c>
      <c r="DI6" s="278" t="s">
        <v>781</v>
      </c>
      <c r="DJ6" s="278">
        <v>10</v>
      </c>
      <c r="DK6" s="278">
        <v>35</v>
      </c>
      <c r="DL6" s="278" t="s">
        <v>669</v>
      </c>
      <c r="DM6" s="278" t="s">
        <v>280</v>
      </c>
      <c r="DN6" s="278" t="s">
        <v>280</v>
      </c>
      <c r="DO6" s="278" t="s">
        <v>280</v>
      </c>
      <c r="DP6" s="278" t="s">
        <v>280</v>
      </c>
      <c r="DQ6" s="278">
        <f t="shared" si="46"/>
        <v>2</v>
      </c>
      <c r="DR6" s="278">
        <v>4</v>
      </c>
      <c r="DS6" s="270" t="s">
        <v>21</v>
      </c>
      <c r="DT6" s="278" t="s">
        <v>280</v>
      </c>
      <c r="DU6" s="278" t="s">
        <v>782</v>
      </c>
      <c r="DV6" s="278" t="s">
        <v>21</v>
      </c>
      <c r="DW6" s="270">
        <v>10</v>
      </c>
      <c r="DX6" s="270">
        <v>10</v>
      </c>
      <c r="DY6" s="270">
        <v>28</v>
      </c>
      <c r="DZ6" s="270">
        <v>35</v>
      </c>
      <c r="EA6" s="270">
        <v>6</v>
      </c>
      <c r="EB6" s="270">
        <v>17</v>
      </c>
      <c r="EC6" s="270">
        <v>22</v>
      </c>
      <c r="ED6" s="270">
        <v>6</v>
      </c>
      <c r="EE6" s="270">
        <v>26</v>
      </c>
      <c r="EF6" s="270">
        <v>31</v>
      </c>
      <c r="EG6" s="270">
        <f t="shared" si="17"/>
        <v>166.66666666666669</v>
      </c>
      <c r="EH6" s="277">
        <f t="shared" si="47"/>
        <v>20</v>
      </c>
      <c r="EI6" s="277">
        <f t="shared" si="48"/>
        <v>11.428571428571429</v>
      </c>
      <c r="EJ6" s="277">
        <f t="shared" si="49"/>
        <v>40</v>
      </c>
      <c r="EK6" s="277">
        <f t="shared" si="50"/>
        <v>39.285714285714292</v>
      </c>
      <c r="EL6" s="277">
        <f t="shared" si="51"/>
        <v>37.142857142857146</v>
      </c>
      <c r="EM6" s="270">
        <f t="shared" si="18"/>
        <v>100</v>
      </c>
      <c r="EN6" s="279">
        <f t="shared" si="19"/>
        <v>100</v>
      </c>
      <c r="EO6" s="270">
        <f t="shared" si="20"/>
        <v>70</v>
      </c>
      <c r="EP6" s="270">
        <f t="shared" si="21"/>
        <v>65</v>
      </c>
      <c r="EQ6" s="279">
        <f t="shared" si="22"/>
        <v>42.5</v>
      </c>
      <c r="ER6" s="270">
        <f t="shared" si="23"/>
        <v>70</v>
      </c>
      <c r="ES6" s="270">
        <f t="shared" si="24"/>
        <v>62</v>
      </c>
      <c r="ET6" s="279">
        <f t="shared" si="25"/>
        <v>44</v>
      </c>
      <c r="EU6" s="457"/>
      <c r="EV6" s="278" t="s">
        <v>21</v>
      </c>
      <c r="EW6" s="278">
        <v>0</v>
      </c>
      <c r="EX6" s="278">
        <v>0</v>
      </c>
      <c r="EY6" s="278" t="s">
        <v>21</v>
      </c>
      <c r="EZ6" s="278" t="s">
        <v>21</v>
      </c>
      <c r="FA6" s="278" t="s">
        <v>21</v>
      </c>
      <c r="FB6" s="278" t="s">
        <v>21</v>
      </c>
      <c r="FC6" s="278" t="s">
        <v>21</v>
      </c>
      <c r="FD6" s="278">
        <v>0</v>
      </c>
      <c r="FE6" s="278">
        <v>0</v>
      </c>
      <c r="FF6" s="278" t="s">
        <v>21</v>
      </c>
      <c r="FG6" s="278" t="s">
        <v>21</v>
      </c>
      <c r="FH6" s="278" t="s">
        <v>21</v>
      </c>
      <c r="FI6" s="278" t="s">
        <v>21</v>
      </c>
      <c r="FJ6" s="270">
        <v>10</v>
      </c>
      <c r="FK6" s="278">
        <v>0</v>
      </c>
      <c r="FL6" s="278">
        <v>0</v>
      </c>
      <c r="FM6" s="278">
        <v>0</v>
      </c>
      <c r="FN6" s="278">
        <v>0</v>
      </c>
      <c r="FO6" s="278">
        <v>0</v>
      </c>
      <c r="FP6" s="278">
        <v>0</v>
      </c>
      <c r="FQ6" s="278">
        <v>0</v>
      </c>
      <c r="FR6" s="278">
        <v>0</v>
      </c>
      <c r="FS6" s="278">
        <v>0</v>
      </c>
      <c r="FT6" s="270">
        <f t="shared" si="26"/>
        <v>0</v>
      </c>
      <c r="FU6" s="277" t="str">
        <f t="shared" si="52"/>
        <v>-</v>
      </c>
      <c r="FV6" s="277" t="str">
        <f t="shared" si="53"/>
        <v>-</v>
      </c>
      <c r="FW6" s="277" t="str">
        <f t="shared" si="54"/>
        <v>-</v>
      </c>
      <c r="FX6" s="277" t="str">
        <f t="shared" si="55"/>
        <v>-</v>
      </c>
      <c r="FY6" s="277" t="str">
        <f t="shared" si="56"/>
        <v>-</v>
      </c>
      <c r="FZ6" s="270">
        <f>IF(ES48="-","-", (ES48/AD6)*100)</f>
        <v>0</v>
      </c>
      <c r="GA6" s="279">
        <f t="shared" si="27"/>
        <v>0</v>
      </c>
      <c r="GB6" s="270">
        <f t="shared" si="28"/>
        <v>0</v>
      </c>
      <c r="GC6" s="270">
        <f t="shared" si="29"/>
        <v>0</v>
      </c>
      <c r="GD6" s="279">
        <f t="shared" si="30"/>
        <v>0</v>
      </c>
      <c r="GE6" s="270">
        <f t="shared" si="31"/>
        <v>0</v>
      </c>
      <c r="GF6" s="270">
        <f t="shared" si="32"/>
        <v>0</v>
      </c>
      <c r="GG6" s="279">
        <f t="shared" si="33"/>
        <v>0</v>
      </c>
      <c r="GH6" s="284"/>
      <c r="GI6" s="283"/>
      <c r="GJ6" s="283"/>
      <c r="GK6" s="283"/>
      <c r="GL6" s="283"/>
      <c r="GM6" s="283"/>
      <c r="GN6" s="283"/>
      <c r="GO6" s="283"/>
      <c r="GP6" s="283"/>
      <c r="GQ6" s="283"/>
      <c r="GR6" s="283"/>
      <c r="GS6" s="283"/>
      <c r="GT6" s="283"/>
      <c r="GU6" s="283"/>
      <c r="GV6" s="283"/>
      <c r="GW6" s="283"/>
      <c r="GX6" s="283"/>
      <c r="GY6" s="283"/>
      <c r="GZ6" s="283"/>
      <c r="HA6" s="283"/>
      <c r="HB6" s="283"/>
      <c r="HC6" s="283"/>
      <c r="HD6" s="283"/>
      <c r="HE6" s="283"/>
      <c r="HF6" s="283"/>
      <c r="HT6" s="218"/>
      <c r="HU6" s="218"/>
      <c r="HV6" s="218"/>
      <c r="HW6" s="218"/>
      <c r="HX6" s="218"/>
      <c r="HY6" s="218"/>
      <c r="HZ6" s="218"/>
      <c r="IA6" s="219"/>
      <c r="IB6" s="219"/>
      <c r="IC6" s="219"/>
      <c r="ID6" s="219"/>
      <c r="IE6" s="219"/>
      <c r="IF6" s="219"/>
      <c r="IG6" s="219"/>
      <c r="IH6" s="219"/>
      <c r="II6" s="218"/>
    </row>
    <row r="7" spans="2:243" ht="166.5" customHeight="1" x14ac:dyDescent="0.45">
      <c r="B7" s="241" t="s">
        <v>16</v>
      </c>
      <c r="C7" s="244" t="s">
        <v>424</v>
      </c>
      <c r="D7" s="240" t="s">
        <v>78</v>
      </c>
      <c r="E7" s="240" t="s">
        <v>106</v>
      </c>
      <c r="F7" s="240" t="s">
        <v>187</v>
      </c>
      <c r="G7" s="240" t="s">
        <v>21</v>
      </c>
      <c r="H7" s="239" t="s">
        <v>21</v>
      </c>
      <c r="I7" s="239">
        <v>7</v>
      </c>
      <c r="J7" s="242" t="s">
        <v>82</v>
      </c>
      <c r="K7" s="243" t="s">
        <v>81</v>
      </c>
      <c r="L7" s="239" t="s">
        <v>36</v>
      </c>
      <c r="M7" s="243" t="s">
        <v>80</v>
      </c>
      <c r="N7" s="239" t="s">
        <v>36</v>
      </c>
      <c r="O7" s="240" t="s">
        <v>77</v>
      </c>
      <c r="P7" s="289" t="s">
        <v>12</v>
      </c>
      <c r="Q7" s="290" t="s">
        <v>499</v>
      </c>
      <c r="R7" s="290" t="s">
        <v>21</v>
      </c>
      <c r="S7" s="270" t="s">
        <v>457</v>
      </c>
      <c r="T7" s="270" t="s">
        <v>572</v>
      </c>
      <c r="U7" s="271" t="s">
        <v>486</v>
      </c>
      <c r="V7" s="272" t="s">
        <v>382</v>
      </c>
      <c r="W7" s="272" t="s">
        <v>401</v>
      </c>
      <c r="X7" s="272" t="s">
        <v>21</v>
      </c>
      <c r="Y7" s="273" t="s">
        <v>479</v>
      </c>
      <c r="Z7" s="274" t="s">
        <v>551</v>
      </c>
      <c r="AA7" s="274" t="s">
        <v>552</v>
      </c>
      <c r="AB7" s="274"/>
      <c r="AC7" s="240">
        <v>4</v>
      </c>
      <c r="AD7" s="240">
        <v>1</v>
      </c>
      <c r="AE7" s="240">
        <v>217</v>
      </c>
      <c r="AF7" s="240">
        <v>217</v>
      </c>
      <c r="AG7" s="240">
        <v>217</v>
      </c>
      <c r="AH7" s="240">
        <v>0</v>
      </c>
      <c r="AI7" s="278">
        <v>1917</v>
      </c>
      <c r="AJ7" s="285">
        <v>1</v>
      </c>
      <c r="AK7" s="278">
        <v>12</v>
      </c>
      <c r="AL7" s="278" t="s">
        <v>21</v>
      </c>
      <c r="AM7" s="278">
        <v>1917</v>
      </c>
      <c r="AN7" s="278">
        <v>1917</v>
      </c>
      <c r="AO7" s="278">
        <v>1917</v>
      </c>
      <c r="AP7" s="277">
        <f t="shared" si="34"/>
        <v>1917</v>
      </c>
      <c r="AQ7" s="277">
        <f>IF(ISNUMBER(FIND("-",AP7)), 0, LEN(AP7)-LEN(SUBSTITUTE(AP7,",",""))+1)</f>
        <v>1</v>
      </c>
      <c r="AR7" s="278">
        <v>12</v>
      </c>
      <c r="AS7" s="278" t="s">
        <v>21</v>
      </c>
      <c r="AT7" s="277">
        <f>IF(AP7="-",AS7,AP7)</f>
        <v>1917</v>
      </c>
      <c r="AU7" s="278" t="s">
        <v>21</v>
      </c>
      <c r="AV7" s="278" t="s">
        <v>21</v>
      </c>
      <c r="AW7" s="278">
        <v>4</v>
      </c>
      <c r="AX7" s="278">
        <v>3</v>
      </c>
      <c r="AY7" s="278">
        <v>12</v>
      </c>
      <c r="AZ7" s="278">
        <v>12</v>
      </c>
      <c r="BA7" s="277">
        <v>0</v>
      </c>
      <c r="BB7" s="277">
        <v>0</v>
      </c>
      <c r="BC7" s="277">
        <v>0</v>
      </c>
      <c r="BD7" s="277">
        <v>0</v>
      </c>
      <c r="BE7" s="277">
        <v>0</v>
      </c>
      <c r="BF7" s="277">
        <v>0</v>
      </c>
      <c r="BG7" s="277">
        <f t="shared" si="0"/>
        <v>300</v>
      </c>
      <c r="BH7" s="277">
        <f t="shared" si="57"/>
        <v>100</v>
      </c>
      <c r="BI7" s="277">
        <f t="shared" si="36"/>
        <v>100</v>
      </c>
      <c r="BJ7" s="277">
        <f t="shared" si="37"/>
        <v>100</v>
      </c>
      <c r="BK7" s="277">
        <f t="shared" si="58"/>
        <v>100</v>
      </c>
      <c r="BL7" s="277">
        <f t="shared" si="38"/>
        <v>100</v>
      </c>
      <c r="BM7" s="277">
        <f t="shared" si="1"/>
        <v>0</v>
      </c>
      <c r="BN7" s="279">
        <f t="shared" si="2"/>
        <v>0</v>
      </c>
      <c r="BO7" s="277">
        <f t="shared" si="3"/>
        <v>5.5299539170506913</v>
      </c>
      <c r="BP7" s="277">
        <f t="shared" si="4"/>
        <v>0</v>
      </c>
      <c r="BQ7" s="279">
        <f t="shared" si="5"/>
        <v>0</v>
      </c>
      <c r="BR7" s="277">
        <f t="shared" si="6"/>
        <v>5.5299539170506913</v>
      </c>
      <c r="BS7" s="277">
        <f t="shared" si="7"/>
        <v>0</v>
      </c>
      <c r="BT7" s="279">
        <f t="shared" si="8"/>
        <v>0</v>
      </c>
      <c r="BU7" s="284" t="s">
        <v>699</v>
      </c>
      <c r="BV7" s="278" t="s">
        <v>21</v>
      </c>
      <c r="BW7" s="286">
        <v>0</v>
      </c>
      <c r="BX7" s="278">
        <v>0</v>
      </c>
      <c r="BY7" s="278" t="s">
        <v>21</v>
      </c>
      <c r="BZ7" s="278" t="s">
        <v>21</v>
      </c>
      <c r="CA7" s="278" t="s">
        <v>21</v>
      </c>
      <c r="CB7" s="278" t="s">
        <v>21</v>
      </c>
      <c r="CC7" s="278" t="s">
        <v>21</v>
      </c>
      <c r="CD7" s="278">
        <f t="shared" si="39"/>
        <v>0</v>
      </c>
      <c r="CE7" s="278">
        <v>0</v>
      </c>
      <c r="CF7" s="278" t="s">
        <v>21</v>
      </c>
      <c r="CG7" s="278" t="s">
        <v>21</v>
      </c>
      <c r="CH7" s="278" t="s">
        <v>21</v>
      </c>
      <c r="CI7" s="278" t="s">
        <v>21</v>
      </c>
      <c r="CJ7" s="270">
        <v>4</v>
      </c>
      <c r="CK7" s="270">
        <v>0</v>
      </c>
      <c r="CL7" s="270">
        <v>0</v>
      </c>
      <c r="CM7" s="270">
        <v>0</v>
      </c>
      <c r="CN7" s="270">
        <v>0</v>
      </c>
      <c r="CO7" s="270">
        <v>0</v>
      </c>
      <c r="CP7" s="270">
        <v>0</v>
      </c>
      <c r="CQ7" s="270">
        <v>0</v>
      </c>
      <c r="CR7" s="270">
        <v>0</v>
      </c>
      <c r="CS7" s="270">
        <v>0</v>
      </c>
      <c r="CT7" s="270">
        <f t="shared" si="9"/>
        <v>0</v>
      </c>
      <c r="CU7" s="277" t="str">
        <f t="shared" si="40"/>
        <v>-</v>
      </c>
      <c r="CV7" s="277" t="str">
        <f t="shared" si="41"/>
        <v>-</v>
      </c>
      <c r="CW7" s="277" t="str">
        <f t="shared" si="42"/>
        <v>-</v>
      </c>
      <c r="CX7" s="277" t="str">
        <f t="shared" si="43"/>
        <v>-</v>
      </c>
      <c r="CY7" s="277" t="str">
        <f t="shared" si="44"/>
        <v>-</v>
      </c>
      <c r="CZ7" s="270">
        <f t="shared" si="45"/>
        <v>0</v>
      </c>
      <c r="DA7" s="279">
        <f t="shared" si="10"/>
        <v>0</v>
      </c>
      <c r="DB7" s="270">
        <f t="shared" si="11"/>
        <v>0</v>
      </c>
      <c r="DC7" s="270">
        <f t="shared" si="12"/>
        <v>0</v>
      </c>
      <c r="DD7" s="279">
        <f t="shared" si="13"/>
        <v>0</v>
      </c>
      <c r="DE7" s="270">
        <f t="shared" si="14"/>
        <v>0</v>
      </c>
      <c r="DF7" s="270">
        <f t="shared" si="15"/>
        <v>0</v>
      </c>
      <c r="DG7" s="279">
        <f t="shared" si="16"/>
        <v>0</v>
      </c>
      <c r="DH7" s="282"/>
      <c r="DI7" s="278" t="s">
        <v>280</v>
      </c>
      <c r="DJ7" s="278">
        <v>2</v>
      </c>
      <c r="DK7" s="278">
        <v>4</v>
      </c>
      <c r="DL7" s="278" t="s">
        <v>21</v>
      </c>
      <c r="DM7" s="278" t="s">
        <v>280</v>
      </c>
      <c r="DN7" s="278" t="s">
        <v>280</v>
      </c>
      <c r="DO7" s="278" t="s">
        <v>280</v>
      </c>
      <c r="DP7" s="278" t="s">
        <v>280</v>
      </c>
      <c r="DQ7" s="278">
        <f t="shared" si="46"/>
        <v>2</v>
      </c>
      <c r="DR7" s="278">
        <v>4</v>
      </c>
      <c r="DS7" s="270" t="s">
        <v>21</v>
      </c>
      <c r="DT7" s="278" t="s">
        <v>280</v>
      </c>
      <c r="DU7" s="278" t="s">
        <v>21</v>
      </c>
      <c r="DV7" s="278" t="s">
        <v>21</v>
      </c>
      <c r="DW7" s="270">
        <v>4</v>
      </c>
      <c r="DX7" s="270">
        <v>1</v>
      </c>
      <c r="DY7" s="270">
        <v>2</v>
      </c>
      <c r="DZ7" s="270">
        <v>4</v>
      </c>
      <c r="EA7" s="270">
        <v>0</v>
      </c>
      <c r="EB7" s="270">
        <v>0</v>
      </c>
      <c r="EC7" s="270">
        <v>0</v>
      </c>
      <c r="ED7" s="270">
        <v>0</v>
      </c>
      <c r="EE7" s="270">
        <v>0</v>
      </c>
      <c r="EF7" s="270">
        <v>0</v>
      </c>
      <c r="EG7" s="270">
        <f t="shared" si="17"/>
        <v>100</v>
      </c>
      <c r="EH7" s="277">
        <f t="shared" si="47"/>
        <v>100</v>
      </c>
      <c r="EI7" s="277">
        <f t="shared" si="48"/>
        <v>100</v>
      </c>
      <c r="EJ7" s="277">
        <f t="shared" si="49"/>
        <v>100</v>
      </c>
      <c r="EK7" s="277">
        <f t="shared" si="50"/>
        <v>100</v>
      </c>
      <c r="EL7" s="277">
        <f t="shared" si="51"/>
        <v>100</v>
      </c>
      <c r="EM7" s="270">
        <f t="shared" si="18"/>
        <v>0</v>
      </c>
      <c r="EN7" s="279">
        <f t="shared" si="19"/>
        <v>0</v>
      </c>
      <c r="EO7" s="270">
        <f t="shared" si="20"/>
        <v>0.92165898617511521</v>
      </c>
      <c r="EP7" s="270">
        <f t="shared" si="21"/>
        <v>0</v>
      </c>
      <c r="EQ7" s="279">
        <f t="shared" si="22"/>
        <v>0</v>
      </c>
      <c r="ER7" s="270">
        <f t="shared" si="23"/>
        <v>1.8433179723502304</v>
      </c>
      <c r="ES7" s="270">
        <f t="shared" si="24"/>
        <v>0</v>
      </c>
      <c r="ET7" s="279">
        <f t="shared" si="25"/>
        <v>0</v>
      </c>
      <c r="EU7" s="457"/>
      <c r="EV7" s="288" t="s">
        <v>701</v>
      </c>
      <c r="EW7" s="278">
        <v>6</v>
      </c>
      <c r="EX7" s="278">
        <v>641</v>
      </c>
      <c r="EY7" s="278" t="s">
        <v>21</v>
      </c>
      <c r="EZ7" s="278" t="s">
        <v>21</v>
      </c>
      <c r="FA7" s="278" t="s">
        <v>21</v>
      </c>
      <c r="FB7" s="278" t="s">
        <v>21</v>
      </c>
      <c r="FC7" s="278" t="s">
        <v>21</v>
      </c>
      <c r="FD7" s="278">
        <v>0</v>
      </c>
      <c r="FE7" s="278">
        <v>0</v>
      </c>
      <c r="FF7" s="278" t="s">
        <v>21</v>
      </c>
      <c r="FG7" s="278" t="s">
        <v>21</v>
      </c>
      <c r="FH7" s="288" t="s">
        <v>701</v>
      </c>
      <c r="FI7" s="278" t="s">
        <v>21</v>
      </c>
      <c r="FJ7" s="270">
        <v>4</v>
      </c>
      <c r="FK7" s="278">
        <v>1</v>
      </c>
      <c r="FL7" s="278">
        <v>635</v>
      </c>
      <c r="FM7" s="278">
        <v>641</v>
      </c>
      <c r="FN7" s="278">
        <v>1</v>
      </c>
      <c r="FO7" s="278">
        <v>217</v>
      </c>
      <c r="FP7" s="278">
        <v>217</v>
      </c>
      <c r="FQ7" s="278" t="s">
        <v>21</v>
      </c>
      <c r="FR7" s="278" t="s">
        <v>21</v>
      </c>
      <c r="FS7" s="278" t="s">
        <v>21</v>
      </c>
      <c r="FT7" s="270">
        <f t="shared" si="26"/>
        <v>100</v>
      </c>
      <c r="FU7" s="277">
        <f t="shared" si="52"/>
        <v>0</v>
      </c>
      <c r="FV7" s="277">
        <f t="shared" si="53"/>
        <v>0</v>
      </c>
      <c r="FW7" s="277">
        <f t="shared" si="54"/>
        <v>0</v>
      </c>
      <c r="FX7" s="277">
        <f t="shared" si="55"/>
        <v>65.826771653543318</v>
      </c>
      <c r="FY7" s="277">
        <f>IFERROR(100-((FP7/FM7)*100), "-")</f>
        <v>66.146645865834643</v>
      </c>
      <c r="FZ7" s="270">
        <f>IF(ES49="-","-", (ES49/AD7)*100)</f>
        <v>0</v>
      </c>
      <c r="GA7" s="279">
        <f t="shared" si="27"/>
        <v>100</v>
      </c>
      <c r="GB7" s="270">
        <f t="shared" si="28"/>
        <v>292.62672811059906</v>
      </c>
      <c r="GC7" s="270" t="str">
        <f t="shared" si="29"/>
        <v>-</v>
      </c>
      <c r="GD7" s="279">
        <f t="shared" si="30"/>
        <v>100</v>
      </c>
      <c r="GE7" s="270">
        <f t="shared" si="31"/>
        <v>295.39170506912444</v>
      </c>
      <c r="GF7" s="270" t="str">
        <f t="shared" si="32"/>
        <v>-</v>
      </c>
      <c r="GG7" s="279">
        <f t="shared" si="33"/>
        <v>100</v>
      </c>
      <c r="GH7" s="284" t="s">
        <v>704</v>
      </c>
      <c r="GI7" s="283"/>
      <c r="GJ7" s="283"/>
      <c r="GK7" s="283"/>
      <c r="GL7" s="283"/>
      <c r="GM7" s="283"/>
      <c r="GN7" s="283"/>
      <c r="GO7" s="283"/>
      <c r="GP7" s="283"/>
      <c r="GQ7" s="283"/>
      <c r="GR7" s="283"/>
      <c r="GS7" s="283"/>
      <c r="GT7" s="283"/>
      <c r="GU7" s="283"/>
      <c r="GV7" s="283"/>
      <c r="GW7" s="283"/>
      <c r="GX7" s="283"/>
      <c r="GY7" s="283"/>
      <c r="GZ7" s="283"/>
      <c r="HA7" s="283"/>
      <c r="HB7" s="283"/>
      <c r="HC7" s="283"/>
      <c r="HD7" s="283"/>
      <c r="HE7" s="283"/>
      <c r="HF7" s="283"/>
      <c r="HT7" s="218"/>
      <c r="HU7" s="218"/>
      <c r="HV7" s="218"/>
      <c r="HW7" s="218"/>
      <c r="HX7" s="218"/>
      <c r="HY7" s="218"/>
      <c r="HZ7" s="218"/>
      <c r="IA7" s="220"/>
      <c r="IB7" s="219"/>
      <c r="IC7" s="219"/>
      <c r="ID7" s="219"/>
      <c r="IE7" s="219"/>
      <c r="IF7" s="219"/>
      <c r="IG7" s="219"/>
      <c r="IH7" s="219"/>
      <c r="II7" s="218"/>
    </row>
    <row r="8" spans="2:243" ht="72" customHeight="1" x14ac:dyDescent="0.45">
      <c r="B8" s="245" t="s">
        <v>17</v>
      </c>
      <c r="C8" s="246" t="s">
        <v>427</v>
      </c>
      <c r="D8" s="247" t="s">
        <v>46</v>
      </c>
      <c r="E8" s="247" t="s">
        <v>107</v>
      </c>
      <c r="F8" s="247" t="s">
        <v>187</v>
      </c>
      <c r="G8" s="247" t="s">
        <v>21</v>
      </c>
      <c r="H8" s="245" t="s">
        <v>19</v>
      </c>
      <c r="I8" s="247">
        <v>8</v>
      </c>
      <c r="J8" s="247" t="s">
        <v>175</v>
      </c>
      <c r="K8" s="248" t="s">
        <v>171</v>
      </c>
      <c r="L8" s="247" t="s">
        <v>163</v>
      </c>
      <c r="M8" s="248" t="s">
        <v>172</v>
      </c>
      <c r="N8" s="247" t="s">
        <v>122</v>
      </c>
      <c r="O8" s="247" t="s">
        <v>176</v>
      </c>
      <c r="P8" s="248" t="s">
        <v>12</v>
      </c>
      <c r="Q8" s="291" t="s">
        <v>500</v>
      </c>
      <c r="R8" s="291" t="s">
        <v>21</v>
      </c>
      <c r="S8" s="270" t="s">
        <v>442</v>
      </c>
      <c r="T8" s="270" t="s">
        <v>573</v>
      </c>
      <c r="U8" s="271" t="s">
        <v>346</v>
      </c>
      <c r="V8" s="272" t="s">
        <v>382</v>
      </c>
      <c r="W8" s="272" t="s">
        <v>385</v>
      </c>
      <c r="X8" s="272" t="s">
        <v>21</v>
      </c>
      <c r="Y8" s="273" t="s">
        <v>479</v>
      </c>
      <c r="Z8" s="274" t="s">
        <v>500</v>
      </c>
      <c r="AA8" s="274" t="s">
        <v>208</v>
      </c>
      <c r="AB8" s="274"/>
      <c r="AC8" s="240">
        <v>1</v>
      </c>
      <c r="AD8" s="240">
        <v>1</v>
      </c>
      <c r="AE8" s="240">
        <v>6</v>
      </c>
      <c r="AF8" s="240">
        <v>6</v>
      </c>
      <c r="AG8" s="240">
        <v>6</v>
      </c>
      <c r="AH8" s="240">
        <v>0</v>
      </c>
      <c r="AI8" s="288">
        <v>15398.153990000001</v>
      </c>
      <c r="AJ8" s="285">
        <v>2</v>
      </c>
      <c r="AK8" s="278">
        <v>6</v>
      </c>
      <c r="AL8" s="288">
        <v>15398.153990000001</v>
      </c>
      <c r="AM8" s="278" t="s">
        <v>21</v>
      </c>
      <c r="AN8" s="278" t="s">
        <v>21</v>
      </c>
      <c r="AO8" s="278" t="s">
        <v>21</v>
      </c>
      <c r="AP8" s="277" t="str">
        <f>IF(AN8="-",AO8,AN8)</f>
        <v>-</v>
      </c>
      <c r="AQ8" s="277">
        <f t="shared" si="35"/>
        <v>0</v>
      </c>
      <c r="AR8" s="277">
        <v>0</v>
      </c>
      <c r="AS8" s="278" t="s">
        <v>21</v>
      </c>
      <c r="AT8" s="278" t="s">
        <v>21</v>
      </c>
      <c r="AU8" s="278">
        <v>15398.153990000001</v>
      </c>
      <c r="AV8" s="278" t="s">
        <v>21</v>
      </c>
      <c r="AW8" s="278">
        <v>1</v>
      </c>
      <c r="AX8" s="278">
        <v>1</v>
      </c>
      <c r="AY8" s="278">
        <v>6</v>
      </c>
      <c r="AZ8" s="278">
        <v>6</v>
      </c>
      <c r="BA8" s="278">
        <v>1</v>
      </c>
      <c r="BB8" s="278">
        <v>6</v>
      </c>
      <c r="BC8" s="278">
        <v>6</v>
      </c>
      <c r="BD8" s="278">
        <v>1</v>
      </c>
      <c r="BE8" s="278">
        <v>6</v>
      </c>
      <c r="BF8" s="278">
        <v>6</v>
      </c>
      <c r="BG8" s="277">
        <f t="shared" si="0"/>
        <v>100</v>
      </c>
      <c r="BH8" s="277">
        <f t="shared" si="57"/>
        <v>0</v>
      </c>
      <c r="BI8" s="277">
        <f t="shared" si="36"/>
        <v>0</v>
      </c>
      <c r="BJ8" s="277">
        <f t="shared" si="37"/>
        <v>0</v>
      </c>
      <c r="BK8" s="277">
        <f t="shared" si="58"/>
        <v>0</v>
      </c>
      <c r="BL8" s="277">
        <f t="shared" si="38"/>
        <v>0</v>
      </c>
      <c r="BM8" s="277">
        <f t="shared" si="1"/>
        <v>100</v>
      </c>
      <c r="BN8" s="279">
        <f t="shared" si="2"/>
        <v>100</v>
      </c>
      <c r="BO8" s="277">
        <f t="shared" si="3"/>
        <v>100</v>
      </c>
      <c r="BP8" s="277">
        <f t="shared" si="4"/>
        <v>100</v>
      </c>
      <c r="BQ8" s="279">
        <f t="shared" si="5"/>
        <v>100</v>
      </c>
      <c r="BR8" s="277">
        <f t="shared" si="6"/>
        <v>100</v>
      </c>
      <c r="BS8" s="277">
        <f t="shared" si="7"/>
        <v>100</v>
      </c>
      <c r="BT8" s="279">
        <f t="shared" si="8"/>
        <v>100</v>
      </c>
      <c r="BU8" s="284" t="s">
        <v>686</v>
      </c>
      <c r="BV8" s="278" t="s">
        <v>21</v>
      </c>
      <c r="BW8" s="286">
        <v>0</v>
      </c>
      <c r="BX8" s="278">
        <v>0</v>
      </c>
      <c r="BY8" s="278" t="s">
        <v>21</v>
      </c>
      <c r="BZ8" s="278" t="s">
        <v>21</v>
      </c>
      <c r="CA8" s="278" t="s">
        <v>21</v>
      </c>
      <c r="CB8" s="278" t="s">
        <v>21</v>
      </c>
      <c r="CC8" s="278" t="s">
        <v>21</v>
      </c>
      <c r="CD8" s="278">
        <f t="shared" si="39"/>
        <v>0</v>
      </c>
      <c r="CE8" s="278">
        <v>0</v>
      </c>
      <c r="CF8" s="278" t="s">
        <v>21</v>
      </c>
      <c r="CG8" s="278" t="s">
        <v>21</v>
      </c>
      <c r="CH8" s="278" t="s">
        <v>21</v>
      </c>
      <c r="CI8" s="278" t="s">
        <v>21</v>
      </c>
      <c r="CJ8" s="270">
        <v>1</v>
      </c>
      <c r="CK8" s="270">
        <v>0</v>
      </c>
      <c r="CL8" s="270">
        <v>0</v>
      </c>
      <c r="CM8" s="270">
        <v>0</v>
      </c>
      <c r="CN8" s="270">
        <v>0</v>
      </c>
      <c r="CO8" s="270">
        <v>0</v>
      </c>
      <c r="CP8" s="270">
        <v>0</v>
      </c>
      <c r="CQ8" s="270">
        <v>0</v>
      </c>
      <c r="CR8" s="270">
        <v>0</v>
      </c>
      <c r="CS8" s="270">
        <v>0</v>
      </c>
      <c r="CT8" s="270">
        <f t="shared" si="9"/>
        <v>0</v>
      </c>
      <c r="CU8" s="277" t="str">
        <f t="shared" si="40"/>
        <v>-</v>
      </c>
      <c r="CV8" s="277" t="str">
        <f t="shared" si="41"/>
        <v>-</v>
      </c>
      <c r="CW8" s="277" t="str">
        <f t="shared" si="42"/>
        <v>-</v>
      </c>
      <c r="CX8" s="277" t="str">
        <f t="shared" si="43"/>
        <v>-</v>
      </c>
      <c r="CY8" s="277" t="str">
        <f t="shared" si="44"/>
        <v>-</v>
      </c>
      <c r="CZ8" s="270">
        <f t="shared" si="45"/>
        <v>0</v>
      </c>
      <c r="DA8" s="279">
        <f t="shared" si="10"/>
        <v>0</v>
      </c>
      <c r="DB8" s="270">
        <f t="shared" si="11"/>
        <v>0</v>
      </c>
      <c r="DC8" s="270">
        <f t="shared" si="12"/>
        <v>0</v>
      </c>
      <c r="DD8" s="279">
        <f t="shared" si="13"/>
        <v>0</v>
      </c>
      <c r="DE8" s="270">
        <f t="shared" si="14"/>
        <v>0</v>
      </c>
      <c r="DF8" s="270">
        <f t="shared" si="15"/>
        <v>0</v>
      </c>
      <c r="DG8" s="279">
        <f t="shared" si="16"/>
        <v>0</v>
      </c>
      <c r="DH8" s="282"/>
      <c r="DI8" s="278" t="s">
        <v>280</v>
      </c>
      <c r="DJ8" s="278">
        <v>2</v>
      </c>
      <c r="DK8" s="278">
        <v>2</v>
      </c>
      <c r="DL8" s="278" t="s">
        <v>21</v>
      </c>
      <c r="DM8" s="278" t="s">
        <v>280</v>
      </c>
      <c r="DN8" s="278" t="s">
        <v>280</v>
      </c>
      <c r="DO8" s="278" t="s">
        <v>280</v>
      </c>
      <c r="DP8" s="278" t="s">
        <v>280</v>
      </c>
      <c r="DQ8" s="278">
        <f t="shared" si="46"/>
        <v>2</v>
      </c>
      <c r="DR8" s="278">
        <v>2</v>
      </c>
      <c r="DS8" s="270" t="s">
        <v>21</v>
      </c>
      <c r="DT8" s="278" t="s">
        <v>280</v>
      </c>
      <c r="DU8" s="278" t="s">
        <v>21</v>
      </c>
      <c r="DV8" s="278" t="s">
        <v>21</v>
      </c>
      <c r="DW8" s="270">
        <v>1</v>
      </c>
      <c r="DX8" s="270">
        <v>1</v>
      </c>
      <c r="DY8" s="270">
        <v>1</v>
      </c>
      <c r="DZ8" s="270">
        <v>2</v>
      </c>
      <c r="EA8" s="270">
        <v>0</v>
      </c>
      <c r="EB8" s="270">
        <v>0</v>
      </c>
      <c r="EC8" s="270">
        <v>0</v>
      </c>
      <c r="ED8" s="270">
        <v>0</v>
      </c>
      <c r="EE8" s="270">
        <v>0</v>
      </c>
      <c r="EF8" s="270">
        <v>0</v>
      </c>
      <c r="EG8" s="270">
        <f t="shared" si="17"/>
        <v>100</v>
      </c>
      <c r="EH8" s="277">
        <f t="shared" si="47"/>
        <v>100</v>
      </c>
      <c r="EI8" s="277">
        <f t="shared" si="48"/>
        <v>100</v>
      </c>
      <c r="EJ8" s="277">
        <f t="shared" si="49"/>
        <v>100</v>
      </c>
      <c r="EK8" s="277">
        <f t="shared" si="50"/>
        <v>100</v>
      </c>
      <c r="EL8" s="277">
        <f t="shared" si="51"/>
        <v>100</v>
      </c>
      <c r="EM8" s="270">
        <f t="shared" si="18"/>
        <v>0</v>
      </c>
      <c r="EN8" s="279">
        <f t="shared" si="19"/>
        <v>0</v>
      </c>
      <c r="EO8" s="270">
        <f t="shared" si="20"/>
        <v>16.666666666666664</v>
      </c>
      <c r="EP8" s="270">
        <f t="shared" si="21"/>
        <v>0</v>
      </c>
      <c r="EQ8" s="279">
        <f t="shared" si="22"/>
        <v>0</v>
      </c>
      <c r="ER8" s="270">
        <f t="shared" si="23"/>
        <v>33.333333333333329</v>
      </c>
      <c r="ES8" s="270">
        <f t="shared" si="24"/>
        <v>0</v>
      </c>
      <c r="ET8" s="279">
        <f t="shared" si="25"/>
        <v>0</v>
      </c>
      <c r="EU8" s="457"/>
      <c r="EV8" s="278" t="s">
        <v>21</v>
      </c>
      <c r="EW8" s="278">
        <v>0</v>
      </c>
      <c r="EX8" s="278">
        <v>0</v>
      </c>
      <c r="EY8" s="278" t="s">
        <v>21</v>
      </c>
      <c r="EZ8" s="278" t="s">
        <v>21</v>
      </c>
      <c r="FA8" s="278" t="s">
        <v>21</v>
      </c>
      <c r="FB8" s="278" t="s">
        <v>21</v>
      </c>
      <c r="FC8" s="278" t="s">
        <v>21</v>
      </c>
      <c r="FD8" s="278">
        <v>0</v>
      </c>
      <c r="FE8" s="278">
        <v>0</v>
      </c>
      <c r="FF8" s="278" t="s">
        <v>21</v>
      </c>
      <c r="FG8" s="278" t="s">
        <v>21</v>
      </c>
      <c r="FH8" s="278" t="s">
        <v>21</v>
      </c>
      <c r="FI8" s="278" t="s">
        <v>21</v>
      </c>
      <c r="FJ8" s="270">
        <v>1</v>
      </c>
      <c r="FK8" s="278">
        <v>0</v>
      </c>
      <c r="FL8" s="278">
        <v>0</v>
      </c>
      <c r="FM8" s="278">
        <v>0</v>
      </c>
      <c r="FN8" s="278">
        <v>0</v>
      </c>
      <c r="FO8" s="278">
        <v>0</v>
      </c>
      <c r="FP8" s="278">
        <v>0</v>
      </c>
      <c r="FQ8" s="278">
        <v>0</v>
      </c>
      <c r="FR8" s="278">
        <v>0</v>
      </c>
      <c r="FS8" s="278">
        <v>0</v>
      </c>
      <c r="FT8" s="270">
        <f t="shared" si="26"/>
        <v>0</v>
      </c>
      <c r="FU8" s="277" t="str">
        <f t="shared" si="52"/>
        <v>-</v>
      </c>
      <c r="FV8" s="277" t="str">
        <f t="shared" si="53"/>
        <v>-</v>
      </c>
      <c r="FW8" s="277" t="str">
        <f t="shared" si="54"/>
        <v>-</v>
      </c>
      <c r="FX8" s="277" t="str">
        <f t="shared" si="55"/>
        <v>-</v>
      </c>
      <c r="FY8" s="277" t="str">
        <f t="shared" si="56"/>
        <v>-</v>
      </c>
      <c r="FZ8" s="270">
        <f>IF(ES50="-","-", (ES50/AD8)*100)</f>
        <v>0</v>
      </c>
      <c r="GA8" s="279">
        <f t="shared" si="27"/>
        <v>0</v>
      </c>
      <c r="GB8" s="270">
        <f t="shared" si="28"/>
        <v>0</v>
      </c>
      <c r="GC8" s="270">
        <f t="shared" si="29"/>
        <v>0</v>
      </c>
      <c r="GD8" s="279">
        <f t="shared" si="30"/>
        <v>0</v>
      </c>
      <c r="GE8" s="270">
        <f t="shared" si="31"/>
        <v>0</v>
      </c>
      <c r="GF8" s="270">
        <f t="shared" si="32"/>
        <v>0</v>
      </c>
      <c r="GG8" s="279">
        <f t="shared" si="33"/>
        <v>0</v>
      </c>
      <c r="GH8" s="284"/>
      <c r="GI8" s="283"/>
      <c r="GJ8" s="283"/>
      <c r="GK8" s="283"/>
      <c r="GL8" s="283"/>
      <c r="GM8" s="283"/>
      <c r="GN8" s="283"/>
      <c r="GO8" s="283"/>
      <c r="GP8" s="283"/>
      <c r="GQ8" s="283"/>
      <c r="GR8" s="283"/>
      <c r="GS8" s="283"/>
      <c r="GT8" s="283"/>
      <c r="GU8" s="283"/>
      <c r="GV8" s="283"/>
      <c r="GW8" s="283"/>
      <c r="GX8" s="283"/>
      <c r="GY8" s="283"/>
      <c r="GZ8" s="283"/>
      <c r="HA8" s="283"/>
      <c r="HB8" s="283"/>
      <c r="HC8" s="283"/>
      <c r="HD8" s="283"/>
      <c r="HE8" s="283"/>
      <c r="HF8" s="283"/>
      <c r="HT8" s="218"/>
      <c r="HU8" s="218"/>
      <c r="HV8" s="218"/>
      <c r="HW8" s="218"/>
      <c r="HX8" s="218"/>
      <c r="HY8" s="218"/>
      <c r="HZ8" s="218"/>
      <c r="IA8" s="219"/>
      <c r="IB8" s="219"/>
      <c r="IC8" s="219"/>
      <c r="ID8" s="219"/>
      <c r="IE8" s="219"/>
      <c r="IF8" s="219"/>
      <c r="IG8" s="219"/>
      <c r="IH8" s="219"/>
      <c r="II8" s="218"/>
    </row>
    <row r="9" spans="2:243" ht="171.75" customHeight="1" x14ac:dyDescent="0.45">
      <c r="B9" s="249" t="s">
        <v>18</v>
      </c>
      <c r="C9" s="250" t="s">
        <v>426</v>
      </c>
      <c r="D9" s="251" t="s">
        <v>127</v>
      </c>
      <c r="E9" s="251" t="s">
        <v>110</v>
      </c>
      <c r="F9" s="251" t="s">
        <v>187</v>
      </c>
      <c r="G9" s="252" t="s">
        <v>21</v>
      </c>
      <c r="H9" s="252" t="s">
        <v>21</v>
      </c>
      <c r="I9" s="251">
        <v>10</v>
      </c>
      <c r="J9" s="253" t="s">
        <v>128</v>
      </c>
      <c r="K9" s="252" t="s">
        <v>129</v>
      </c>
      <c r="L9" s="251" t="s">
        <v>124</v>
      </c>
      <c r="M9" s="292" t="s">
        <v>130</v>
      </c>
      <c r="N9" s="251" t="s">
        <v>62</v>
      </c>
      <c r="O9" s="251" t="s">
        <v>131</v>
      </c>
      <c r="P9" s="292" t="s">
        <v>12</v>
      </c>
      <c r="Q9" s="293" t="s">
        <v>501</v>
      </c>
      <c r="R9" s="269" t="s">
        <v>21</v>
      </c>
      <c r="S9" s="270" t="s">
        <v>441</v>
      </c>
      <c r="T9" s="270" t="s">
        <v>574</v>
      </c>
      <c r="U9" s="271" t="s">
        <v>346</v>
      </c>
      <c r="V9" s="272" t="s">
        <v>382</v>
      </c>
      <c r="W9" s="272" t="s">
        <v>832</v>
      </c>
      <c r="X9" s="272" t="s">
        <v>21</v>
      </c>
      <c r="Y9" s="273" t="s">
        <v>479</v>
      </c>
      <c r="Z9" s="274" t="s">
        <v>543</v>
      </c>
      <c r="AA9" s="274" t="s">
        <v>208</v>
      </c>
      <c r="AB9" s="274" t="s">
        <v>831</v>
      </c>
      <c r="AC9" s="240">
        <v>384</v>
      </c>
      <c r="AD9" s="240">
        <v>364</v>
      </c>
      <c r="AE9" s="240">
        <v>365</v>
      </c>
      <c r="AF9" s="240">
        <v>365</v>
      </c>
      <c r="AG9" s="240">
        <v>365</v>
      </c>
      <c r="AH9" s="240">
        <v>0</v>
      </c>
      <c r="AI9" s="278" t="s">
        <v>783</v>
      </c>
      <c r="AJ9" s="285">
        <v>7</v>
      </c>
      <c r="AK9" s="278">
        <v>708</v>
      </c>
      <c r="AL9" s="278" t="s">
        <v>784</v>
      </c>
      <c r="AM9" s="278">
        <v>1917</v>
      </c>
      <c r="AN9" s="278" t="s">
        <v>646</v>
      </c>
      <c r="AO9" s="278">
        <v>1917</v>
      </c>
      <c r="AP9" s="277" t="str">
        <f t="shared" si="34"/>
        <v>24301,51037,1917</v>
      </c>
      <c r="AQ9" s="277">
        <f t="shared" si="35"/>
        <v>3</v>
      </c>
      <c r="AR9" s="277">
        <v>6</v>
      </c>
      <c r="AS9" s="278" t="s">
        <v>21</v>
      </c>
      <c r="AT9" s="277" t="str">
        <f>IF(AP9="-",AS9,AP9)</f>
        <v>24301,51037,1917</v>
      </c>
      <c r="AU9" s="278" t="s">
        <v>652</v>
      </c>
      <c r="AV9" s="278" t="s">
        <v>21</v>
      </c>
      <c r="AW9" s="278">
        <v>384</v>
      </c>
      <c r="AX9" s="278">
        <v>186</v>
      </c>
      <c r="AY9" s="278">
        <v>360</v>
      </c>
      <c r="AZ9" s="278">
        <v>360</v>
      </c>
      <c r="BA9" s="278">
        <v>182</v>
      </c>
      <c r="BB9" s="278">
        <v>354</v>
      </c>
      <c r="BC9" s="278">
        <v>354</v>
      </c>
      <c r="BD9" s="278">
        <v>184</v>
      </c>
      <c r="BE9" s="278">
        <v>358</v>
      </c>
      <c r="BF9" s="278">
        <v>525</v>
      </c>
      <c r="BG9" s="277">
        <f t="shared" si="0"/>
        <v>51.098901098901095</v>
      </c>
      <c r="BH9" s="277">
        <f>IFERROR((AQ9/AJ9)*100, "-")</f>
        <v>42.857142857142854</v>
      </c>
      <c r="BI9" s="277">
        <f t="shared" si="36"/>
        <v>0.84745762711864403</v>
      </c>
      <c r="BJ9" s="277">
        <f>IFERROR(100-((BA9/AX9)*100), "-")</f>
        <v>2.1505376344086073</v>
      </c>
      <c r="BK9" s="277">
        <f t="shared" si="58"/>
        <v>1.6666666666666714</v>
      </c>
      <c r="BL9" s="277">
        <f t="shared" si="38"/>
        <v>1.6666666666666714</v>
      </c>
      <c r="BM9" s="277">
        <f t="shared" si="1"/>
        <v>50.549450549450547</v>
      </c>
      <c r="BN9" s="279">
        <f t="shared" si="2"/>
        <v>50</v>
      </c>
      <c r="BO9" s="277">
        <f t="shared" si="3"/>
        <v>98.630136986301366</v>
      </c>
      <c r="BP9" s="277">
        <f t="shared" si="4"/>
        <v>98.082191780821915</v>
      </c>
      <c r="BQ9" s="279">
        <f t="shared" si="5"/>
        <v>96.986301369863014</v>
      </c>
      <c r="BR9" s="277">
        <f t="shared" si="6"/>
        <v>98.630136986301366</v>
      </c>
      <c r="BS9" s="277">
        <f t="shared" si="7"/>
        <v>143.83561643835617</v>
      </c>
      <c r="BT9" s="279">
        <f t="shared" si="8"/>
        <v>96.986301369863014</v>
      </c>
      <c r="BU9" s="284" t="s">
        <v>688</v>
      </c>
      <c r="BV9" s="278" t="s">
        <v>785</v>
      </c>
      <c r="BW9" s="286">
        <v>6</v>
      </c>
      <c r="BX9" s="278">
        <v>10</v>
      </c>
      <c r="BY9" s="278" t="s">
        <v>785</v>
      </c>
      <c r="BZ9" s="278" t="s">
        <v>21</v>
      </c>
      <c r="CA9" s="278">
        <v>2027397</v>
      </c>
      <c r="CB9" s="278" t="s">
        <v>21</v>
      </c>
      <c r="CC9" s="278">
        <v>2027397</v>
      </c>
      <c r="CD9" s="278">
        <f t="shared" si="39"/>
        <v>1</v>
      </c>
      <c r="CE9" s="278">
        <v>1</v>
      </c>
      <c r="CF9" s="278" t="s">
        <v>21</v>
      </c>
      <c r="CG9" s="278">
        <v>2027397</v>
      </c>
      <c r="CH9" s="278" t="s">
        <v>655</v>
      </c>
      <c r="CI9" s="278" t="s">
        <v>21</v>
      </c>
      <c r="CJ9" s="270">
        <v>370</v>
      </c>
      <c r="CK9" s="270">
        <v>8</v>
      </c>
      <c r="CL9" s="270">
        <v>9</v>
      </c>
      <c r="CM9" s="270">
        <v>10</v>
      </c>
      <c r="CN9" s="270">
        <v>7</v>
      </c>
      <c r="CO9" s="270">
        <v>27</v>
      </c>
      <c r="CP9" s="270">
        <v>27</v>
      </c>
      <c r="CQ9" s="270" t="s">
        <v>21</v>
      </c>
      <c r="CR9" s="270" t="s">
        <v>21</v>
      </c>
      <c r="CS9" s="270" t="s">
        <v>21</v>
      </c>
      <c r="CT9" s="270">
        <f t="shared" si="9"/>
        <v>2.197802197802198</v>
      </c>
      <c r="CU9" s="277">
        <f t="shared" si="40"/>
        <v>16.666666666666664</v>
      </c>
      <c r="CV9" s="277">
        <f t="shared" si="41"/>
        <v>10</v>
      </c>
      <c r="CW9" s="277">
        <f t="shared" si="42"/>
        <v>12.5</v>
      </c>
      <c r="CX9" s="277">
        <f t="shared" si="43"/>
        <v>-200</v>
      </c>
      <c r="CY9" s="277">
        <f t="shared" si="44"/>
        <v>-170</v>
      </c>
      <c r="CZ9" s="270" t="str">
        <f t="shared" si="45"/>
        <v>-</v>
      </c>
      <c r="DA9" s="279">
        <f t="shared" si="10"/>
        <v>1.9230769230769231</v>
      </c>
      <c r="DB9" s="270">
        <f t="shared" si="11"/>
        <v>2.4657534246575343</v>
      </c>
      <c r="DC9" s="270" t="str">
        <f t="shared" si="12"/>
        <v>-</v>
      </c>
      <c r="DD9" s="279">
        <f t="shared" si="13"/>
        <v>7.397260273972603</v>
      </c>
      <c r="DE9" s="270">
        <f t="shared" si="14"/>
        <v>2.7397260273972601</v>
      </c>
      <c r="DF9" s="270" t="str">
        <f t="shared" si="15"/>
        <v>-</v>
      </c>
      <c r="DG9" s="279">
        <f t="shared" si="16"/>
        <v>7.397260273972603</v>
      </c>
      <c r="DH9" s="240" t="s">
        <v>833</v>
      </c>
      <c r="DI9" s="278" t="s">
        <v>786</v>
      </c>
      <c r="DJ9" s="278">
        <v>9</v>
      </c>
      <c r="DK9" s="278">
        <v>17</v>
      </c>
      <c r="DL9" s="278" t="s">
        <v>661</v>
      </c>
      <c r="DM9" s="278" t="s">
        <v>660</v>
      </c>
      <c r="DN9" s="278" t="s">
        <v>677</v>
      </c>
      <c r="DO9" s="278" t="s">
        <v>660</v>
      </c>
      <c r="DP9" s="278" t="s">
        <v>677</v>
      </c>
      <c r="DQ9" s="278">
        <f t="shared" si="46"/>
        <v>3</v>
      </c>
      <c r="DR9" s="278">
        <v>7</v>
      </c>
      <c r="DS9" s="270" t="s">
        <v>21</v>
      </c>
      <c r="DT9" s="278" t="s">
        <v>677</v>
      </c>
      <c r="DU9" s="278" t="s">
        <v>787</v>
      </c>
      <c r="DV9" s="278" t="s">
        <v>21</v>
      </c>
      <c r="DW9" s="270">
        <v>370</v>
      </c>
      <c r="DX9" s="270">
        <v>9</v>
      </c>
      <c r="DY9" s="270">
        <v>10</v>
      </c>
      <c r="DZ9" s="270">
        <v>17</v>
      </c>
      <c r="EA9" s="270">
        <v>8</v>
      </c>
      <c r="EB9" s="270">
        <v>27</v>
      </c>
      <c r="EC9" s="270">
        <v>27</v>
      </c>
      <c r="ED9" s="270">
        <v>8</v>
      </c>
      <c r="EE9" s="270">
        <v>9</v>
      </c>
      <c r="EF9" s="270">
        <v>11</v>
      </c>
      <c r="EG9" s="270">
        <f t="shared" si="17"/>
        <v>2.4725274725274726</v>
      </c>
      <c r="EH9" s="277">
        <f t="shared" si="47"/>
        <v>33.333333333333329</v>
      </c>
      <c r="EI9" s="277">
        <f t="shared" si="48"/>
        <v>41.17647058823529</v>
      </c>
      <c r="EJ9" s="277">
        <f t="shared" si="49"/>
        <v>11.111111111111114</v>
      </c>
      <c r="EK9" s="277">
        <f t="shared" si="50"/>
        <v>-170</v>
      </c>
      <c r="EL9" s="277">
        <f>IFERROR(100-((EC9/DZ9)*100), "-")</f>
        <v>-58.823529411764696</v>
      </c>
      <c r="EM9" s="270">
        <f t="shared" si="18"/>
        <v>2.197802197802198</v>
      </c>
      <c r="EN9" s="279">
        <f t="shared" si="19"/>
        <v>2.197802197802198</v>
      </c>
      <c r="EO9" s="270">
        <f t="shared" si="20"/>
        <v>2.7397260273972601</v>
      </c>
      <c r="EP9" s="270">
        <f t="shared" si="21"/>
        <v>2.4657534246575343</v>
      </c>
      <c r="EQ9" s="279">
        <f t="shared" si="22"/>
        <v>7.397260273972603</v>
      </c>
      <c r="ER9" s="270">
        <f t="shared" si="23"/>
        <v>4.6575342465753424</v>
      </c>
      <c r="ES9" s="270">
        <f t="shared" si="24"/>
        <v>3.0136986301369864</v>
      </c>
      <c r="ET9" s="279">
        <f t="shared" si="25"/>
        <v>7.397260273972603</v>
      </c>
      <c r="EU9" s="240" t="s">
        <v>833</v>
      </c>
      <c r="EV9" s="278" t="s">
        <v>21</v>
      </c>
      <c r="EW9" s="278">
        <v>0</v>
      </c>
      <c r="EX9" s="278">
        <v>0</v>
      </c>
      <c r="EY9" s="278" t="s">
        <v>21</v>
      </c>
      <c r="EZ9" s="278" t="s">
        <v>21</v>
      </c>
      <c r="FA9" s="278" t="s">
        <v>21</v>
      </c>
      <c r="FB9" s="278" t="s">
        <v>21</v>
      </c>
      <c r="FC9" s="278" t="s">
        <v>21</v>
      </c>
      <c r="FD9" s="278">
        <v>0</v>
      </c>
      <c r="FE9" s="278">
        <v>0</v>
      </c>
      <c r="FF9" s="278" t="s">
        <v>21</v>
      </c>
      <c r="FG9" s="278" t="s">
        <v>21</v>
      </c>
      <c r="FH9" s="278" t="s">
        <v>21</v>
      </c>
      <c r="FI9" s="278" t="s">
        <v>21</v>
      </c>
      <c r="FJ9" s="270">
        <v>370</v>
      </c>
      <c r="FK9" s="278">
        <v>0</v>
      </c>
      <c r="FL9" s="278">
        <v>0</v>
      </c>
      <c r="FM9" s="278">
        <v>0</v>
      </c>
      <c r="FN9" s="278">
        <v>0</v>
      </c>
      <c r="FO9" s="278">
        <v>0</v>
      </c>
      <c r="FP9" s="278">
        <v>0</v>
      </c>
      <c r="FQ9" s="278">
        <v>0</v>
      </c>
      <c r="FR9" s="278">
        <v>0</v>
      </c>
      <c r="FS9" s="278">
        <v>0</v>
      </c>
      <c r="FT9" s="270">
        <f t="shared" si="26"/>
        <v>0</v>
      </c>
      <c r="FU9" s="277" t="str">
        <f t="shared" si="52"/>
        <v>-</v>
      </c>
      <c r="FV9" s="277" t="str">
        <f t="shared" si="53"/>
        <v>-</v>
      </c>
      <c r="FW9" s="277" t="str">
        <f t="shared" si="54"/>
        <v>-</v>
      </c>
      <c r="FX9" s="277" t="str">
        <f t="shared" si="55"/>
        <v>-</v>
      </c>
      <c r="FY9" s="277" t="str">
        <f t="shared" si="56"/>
        <v>-</v>
      </c>
      <c r="FZ9" s="270">
        <f>IF(ES51="-","-", (ES51/AD9)*100)</f>
        <v>0</v>
      </c>
      <c r="GA9" s="270">
        <f t="shared" si="27"/>
        <v>0</v>
      </c>
      <c r="GB9" s="270">
        <f t="shared" si="28"/>
        <v>0</v>
      </c>
      <c r="GC9" s="270">
        <f t="shared" si="29"/>
        <v>0</v>
      </c>
      <c r="GD9" s="270">
        <f t="shared" si="30"/>
        <v>0</v>
      </c>
      <c r="GE9" s="270">
        <f t="shared" si="31"/>
        <v>0</v>
      </c>
      <c r="GF9" s="270">
        <f t="shared" si="32"/>
        <v>0</v>
      </c>
      <c r="GG9" s="270">
        <f t="shared" si="33"/>
        <v>0</v>
      </c>
      <c r="GH9" s="278"/>
      <c r="GI9" s="283"/>
      <c r="GJ9" s="283"/>
      <c r="GK9" s="283"/>
      <c r="GL9" s="283"/>
      <c r="GM9" s="283"/>
      <c r="GN9" s="283"/>
      <c r="GO9" s="283"/>
      <c r="GP9" s="283"/>
      <c r="GQ9" s="283"/>
      <c r="GR9" s="283"/>
      <c r="GS9" s="283"/>
      <c r="GT9" s="283"/>
      <c r="GU9" s="283"/>
      <c r="GV9" s="283"/>
      <c r="GW9" s="283"/>
      <c r="GX9" s="283"/>
      <c r="GY9" s="283"/>
      <c r="GZ9" s="283"/>
      <c r="HA9" s="283"/>
      <c r="HB9" s="283"/>
      <c r="HC9" s="283"/>
      <c r="HD9" s="283"/>
      <c r="HE9" s="283"/>
      <c r="HF9" s="283"/>
      <c r="HT9" s="218"/>
      <c r="HU9" s="218"/>
      <c r="HV9" s="218"/>
      <c r="HW9" s="218"/>
      <c r="HX9" s="218"/>
      <c r="HY9" s="218"/>
      <c r="HZ9" s="218"/>
      <c r="IA9" s="219"/>
      <c r="IB9" s="219"/>
      <c r="IC9" s="219"/>
      <c r="ID9" s="219"/>
      <c r="IE9" s="219"/>
      <c r="IF9" s="219"/>
      <c r="IG9" s="219"/>
      <c r="IH9" s="219"/>
      <c r="II9" s="218"/>
    </row>
    <row r="10" spans="2:243" ht="66.75" customHeight="1" x14ac:dyDescent="0.45">
      <c r="B10" s="254" t="s">
        <v>4</v>
      </c>
      <c r="C10" s="255" t="s">
        <v>428</v>
      </c>
      <c r="D10" s="256" t="s">
        <v>3</v>
      </c>
      <c r="E10" s="256" t="s">
        <v>108</v>
      </c>
      <c r="F10" s="256" t="s">
        <v>187</v>
      </c>
      <c r="G10" s="257" t="s">
        <v>21</v>
      </c>
      <c r="H10" s="257" t="s">
        <v>21</v>
      </c>
      <c r="I10" s="257">
        <v>11</v>
      </c>
      <c r="J10" s="256" t="s">
        <v>74</v>
      </c>
      <c r="K10" s="258" t="s">
        <v>63</v>
      </c>
      <c r="L10" s="256" t="s">
        <v>36</v>
      </c>
      <c r="M10" s="258" t="s">
        <v>47</v>
      </c>
      <c r="N10" s="256" t="s">
        <v>34</v>
      </c>
      <c r="O10" s="256" t="s">
        <v>5</v>
      </c>
      <c r="P10" s="258" t="s">
        <v>13</v>
      </c>
      <c r="Q10" s="294" t="s">
        <v>502</v>
      </c>
      <c r="R10" s="294" t="s">
        <v>21</v>
      </c>
      <c r="S10" s="270" t="s">
        <v>458</v>
      </c>
      <c r="T10" s="270" t="s">
        <v>575</v>
      </c>
      <c r="U10" s="271" t="s">
        <v>487</v>
      </c>
      <c r="V10" s="272" t="s">
        <v>381</v>
      </c>
      <c r="W10" s="272" t="s">
        <v>485</v>
      </c>
      <c r="X10" s="272" t="s">
        <v>21</v>
      </c>
      <c r="Y10" s="295" t="s">
        <v>656</v>
      </c>
      <c r="Z10" s="274" t="s">
        <v>502</v>
      </c>
      <c r="AA10" s="274" t="s">
        <v>208</v>
      </c>
      <c r="AB10" s="274"/>
      <c r="AC10" s="296">
        <v>4</v>
      </c>
      <c r="AD10" s="296">
        <v>1</v>
      </c>
      <c r="AE10" s="296">
        <v>3</v>
      </c>
      <c r="AF10" s="296">
        <v>3</v>
      </c>
      <c r="AG10" s="296">
        <v>3</v>
      </c>
      <c r="AH10" s="296">
        <v>0</v>
      </c>
      <c r="AI10" s="296" t="s">
        <v>21</v>
      </c>
      <c r="AJ10" s="297">
        <v>0</v>
      </c>
      <c r="AK10" s="296">
        <v>0</v>
      </c>
      <c r="AL10" s="296" t="s">
        <v>21</v>
      </c>
      <c r="AM10" s="296" t="s">
        <v>21</v>
      </c>
      <c r="AN10" s="296" t="s">
        <v>21</v>
      </c>
      <c r="AO10" s="296" t="s">
        <v>21</v>
      </c>
      <c r="AP10" s="298" t="str">
        <f t="shared" si="34"/>
        <v>-</v>
      </c>
      <c r="AQ10" s="298">
        <f t="shared" si="35"/>
        <v>0</v>
      </c>
      <c r="AR10" s="298">
        <v>0</v>
      </c>
      <c r="AS10" s="296" t="s">
        <v>21</v>
      </c>
      <c r="AT10" s="296" t="s">
        <v>21</v>
      </c>
      <c r="AU10" s="296" t="s">
        <v>21</v>
      </c>
      <c r="AV10" s="296" t="s">
        <v>21</v>
      </c>
      <c r="AW10" s="296">
        <v>4</v>
      </c>
      <c r="AX10" s="296">
        <v>0</v>
      </c>
      <c r="AY10" s="296">
        <v>0</v>
      </c>
      <c r="AZ10" s="296">
        <v>0</v>
      </c>
      <c r="BA10" s="296">
        <v>0</v>
      </c>
      <c r="BB10" s="296">
        <v>0</v>
      </c>
      <c r="BC10" s="296">
        <v>0</v>
      </c>
      <c r="BD10" s="296">
        <v>0</v>
      </c>
      <c r="BE10" s="296">
        <v>0</v>
      </c>
      <c r="BF10" s="296">
        <v>0</v>
      </c>
      <c r="BG10" s="298">
        <f t="shared" si="0"/>
        <v>0</v>
      </c>
      <c r="BH10" s="298" t="str">
        <f>IFERROR((AQ10/AJ10)*100, "-")</f>
        <v>-</v>
      </c>
      <c r="BI10" s="298" t="str">
        <f t="shared" si="36"/>
        <v>-</v>
      </c>
      <c r="BJ10" s="298" t="str">
        <f t="shared" si="37"/>
        <v>-</v>
      </c>
      <c r="BK10" s="298" t="str">
        <f t="shared" si="58"/>
        <v>-</v>
      </c>
      <c r="BL10" s="298" t="str">
        <f t="shared" si="38"/>
        <v>-</v>
      </c>
      <c r="BM10" s="298">
        <f t="shared" si="1"/>
        <v>0</v>
      </c>
      <c r="BN10" s="299">
        <f t="shared" si="2"/>
        <v>0</v>
      </c>
      <c r="BO10" s="298">
        <f t="shared" si="3"/>
        <v>0</v>
      </c>
      <c r="BP10" s="298">
        <f t="shared" si="4"/>
        <v>0</v>
      </c>
      <c r="BQ10" s="299">
        <f t="shared" si="5"/>
        <v>0</v>
      </c>
      <c r="BR10" s="298">
        <f t="shared" si="6"/>
        <v>0</v>
      </c>
      <c r="BS10" s="298">
        <f t="shared" si="7"/>
        <v>0</v>
      </c>
      <c r="BT10" s="299">
        <f t="shared" si="8"/>
        <v>0</v>
      </c>
      <c r="BU10" s="296"/>
      <c r="BV10" s="296">
        <v>2027397</v>
      </c>
      <c r="BW10" s="300">
        <v>1</v>
      </c>
      <c r="BX10" s="296">
        <v>1</v>
      </c>
      <c r="BY10" s="296">
        <v>2027397</v>
      </c>
      <c r="BZ10" s="296" t="s">
        <v>21</v>
      </c>
      <c r="CA10" s="296">
        <v>2027397</v>
      </c>
      <c r="CB10" s="296" t="s">
        <v>21</v>
      </c>
      <c r="CC10" s="296">
        <v>2027397</v>
      </c>
      <c r="CD10" s="296">
        <f t="shared" si="39"/>
        <v>1</v>
      </c>
      <c r="CE10" s="296">
        <v>1</v>
      </c>
      <c r="CF10" s="296" t="s">
        <v>21</v>
      </c>
      <c r="CG10" s="296">
        <v>2027397</v>
      </c>
      <c r="CH10" s="296" t="s">
        <v>21</v>
      </c>
      <c r="CI10" s="296" t="s">
        <v>21</v>
      </c>
      <c r="CJ10" s="299">
        <v>4</v>
      </c>
      <c r="CK10" s="299">
        <v>1</v>
      </c>
      <c r="CL10" s="299">
        <v>1</v>
      </c>
      <c r="CM10" s="299">
        <v>1</v>
      </c>
      <c r="CN10" s="299">
        <v>0</v>
      </c>
      <c r="CO10" s="299">
        <v>0</v>
      </c>
      <c r="CP10" s="299">
        <v>0</v>
      </c>
      <c r="CQ10" s="299">
        <v>0</v>
      </c>
      <c r="CR10" s="299">
        <v>0</v>
      </c>
      <c r="CS10" s="299">
        <v>0</v>
      </c>
      <c r="CT10" s="299">
        <f t="shared" si="9"/>
        <v>100</v>
      </c>
      <c r="CU10" s="298">
        <f t="shared" si="40"/>
        <v>100</v>
      </c>
      <c r="CV10" s="298">
        <f t="shared" si="41"/>
        <v>100</v>
      </c>
      <c r="CW10" s="298">
        <f t="shared" si="42"/>
        <v>100</v>
      </c>
      <c r="CX10" s="298">
        <f t="shared" si="43"/>
        <v>100</v>
      </c>
      <c r="CY10" s="298">
        <f t="shared" si="44"/>
        <v>100</v>
      </c>
      <c r="CZ10" s="299">
        <f t="shared" si="45"/>
        <v>0</v>
      </c>
      <c r="DA10" s="299">
        <f t="shared" si="10"/>
        <v>0</v>
      </c>
      <c r="DB10" s="299">
        <f t="shared" si="11"/>
        <v>33.333333333333329</v>
      </c>
      <c r="DC10" s="299">
        <f t="shared" si="12"/>
        <v>0</v>
      </c>
      <c r="DD10" s="299">
        <f t="shared" si="13"/>
        <v>0</v>
      </c>
      <c r="DE10" s="299">
        <f t="shared" si="14"/>
        <v>33.333333333333329</v>
      </c>
      <c r="DF10" s="299">
        <f t="shared" si="15"/>
        <v>0</v>
      </c>
      <c r="DG10" s="299">
        <f t="shared" si="16"/>
        <v>0</v>
      </c>
      <c r="DH10" s="299"/>
      <c r="DI10" s="296" t="s">
        <v>279</v>
      </c>
      <c r="DJ10" s="296">
        <v>3</v>
      </c>
      <c r="DK10" s="296">
        <v>9</v>
      </c>
      <c r="DL10" s="296">
        <v>2027397</v>
      </c>
      <c r="DM10" s="296" t="s">
        <v>280</v>
      </c>
      <c r="DN10" s="296" t="s">
        <v>279</v>
      </c>
      <c r="DO10" s="296" t="s">
        <v>280</v>
      </c>
      <c r="DP10" s="296" t="s">
        <v>279</v>
      </c>
      <c r="DQ10" s="296">
        <f t="shared" si="46"/>
        <v>3</v>
      </c>
      <c r="DR10" s="296">
        <v>9</v>
      </c>
      <c r="DS10" s="299" t="s">
        <v>21</v>
      </c>
      <c r="DT10" s="296" t="s">
        <v>279</v>
      </c>
      <c r="DU10" s="296" t="s">
        <v>21</v>
      </c>
      <c r="DV10" s="296" t="s">
        <v>21</v>
      </c>
      <c r="DW10" s="299">
        <v>4</v>
      </c>
      <c r="DX10" s="299">
        <v>3</v>
      </c>
      <c r="DY10" s="299">
        <v>4</v>
      </c>
      <c r="DZ10" s="299">
        <v>9</v>
      </c>
      <c r="EA10" s="299">
        <v>0</v>
      </c>
      <c r="EB10" s="299">
        <v>0</v>
      </c>
      <c r="EC10" s="299">
        <v>0</v>
      </c>
      <c r="ED10" s="299">
        <v>0</v>
      </c>
      <c r="EE10" s="299">
        <v>0</v>
      </c>
      <c r="EF10" s="299">
        <v>0</v>
      </c>
      <c r="EG10" s="299">
        <f t="shared" si="17"/>
        <v>300</v>
      </c>
      <c r="EH10" s="298">
        <f t="shared" si="47"/>
        <v>100</v>
      </c>
      <c r="EI10" s="298">
        <f t="shared" si="48"/>
        <v>100</v>
      </c>
      <c r="EJ10" s="298">
        <f t="shared" si="49"/>
        <v>100</v>
      </c>
      <c r="EK10" s="298">
        <f t="shared" si="50"/>
        <v>100</v>
      </c>
      <c r="EL10" s="298">
        <f t="shared" si="51"/>
        <v>100</v>
      </c>
      <c r="EM10" s="299">
        <f t="shared" si="18"/>
        <v>0</v>
      </c>
      <c r="EN10" s="299">
        <f t="shared" si="19"/>
        <v>0</v>
      </c>
      <c r="EO10" s="299">
        <f t="shared" si="20"/>
        <v>133.33333333333331</v>
      </c>
      <c r="EP10" s="299">
        <f t="shared" si="21"/>
        <v>0</v>
      </c>
      <c r="EQ10" s="299">
        <f t="shared" si="22"/>
        <v>0</v>
      </c>
      <c r="ER10" s="299">
        <f t="shared" si="23"/>
        <v>300</v>
      </c>
      <c r="ES10" s="299">
        <f t="shared" si="24"/>
        <v>0</v>
      </c>
      <c r="ET10" s="299">
        <f t="shared" si="25"/>
        <v>0</v>
      </c>
      <c r="EU10" s="301"/>
      <c r="EV10" s="296" t="s">
        <v>21</v>
      </c>
      <c r="EW10" s="296">
        <v>0</v>
      </c>
      <c r="EX10" s="296">
        <v>0</v>
      </c>
      <c r="EY10" s="296" t="s">
        <v>21</v>
      </c>
      <c r="EZ10" s="296" t="s">
        <v>21</v>
      </c>
      <c r="FA10" s="296" t="s">
        <v>21</v>
      </c>
      <c r="FB10" s="296" t="s">
        <v>21</v>
      </c>
      <c r="FC10" s="296" t="s">
        <v>21</v>
      </c>
      <c r="FD10" s="296">
        <v>0</v>
      </c>
      <c r="FE10" s="296">
        <v>0</v>
      </c>
      <c r="FF10" s="296" t="s">
        <v>21</v>
      </c>
      <c r="FG10" s="296" t="s">
        <v>21</v>
      </c>
      <c r="FH10" s="296" t="s">
        <v>21</v>
      </c>
      <c r="FI10" s="296" t="s">
        <v>21</v>
      </c>
      <c r="FJ10" s="299">
        <v>4</v>
      </c>
      <c r="FK10" s="296">
        <v>0</v>
      </c>
      <c r="FL10" s="296">
        <v>0</v>
      </c>
      <c r="FM10" s="296">
        <v>0</v>
      </c>
      <c r="FN10" s="296">
        <v>0</v>
      </c>
      <c r="FO10" s="296">
        <v>0</v>
      </c>
      <c r="FP10" s="296">
        <v>0</v>
      </c>
      <c r="FQ10" s="296">
        <v>0</v>
      </c>
      <c r="FR10" s="296">
        <v>0</v>
      </c>
      <c r="FS10" s="296">
        <v>0</v>
      </c>
      <c r="FT10" s="296">
        <v>0</v>
      </c>
      <c r="FU10" s="298" t="str">
        <f t="shared" si="52"/>
        <v>-</v>
      </c>
      <c r="FV10" s="298" t="str">
        <f t="shared" si="53"/>
        <v>-</v>
      </c>
      <c r="FW10" s="298" t="str">
        <f t="shared" si="54"/>
        <v>-</v>
      </c>
      <c r="FX10" s="298" t="str">
        <f t="shared" si="55"/>
        <v>-</v>
      </c>
      <c r="FY10" s="298" t="str">
        <f t="shared" si="56"/>
        <v>-</v>
      </c>
      <c r="FZ10" s="296">
        <v>0</v>
      </c>
      <c r="GA10" s="296">
        <v>0</v>
      </c>
      <c r="GB10" s="296">
        <v>0</v>
      </c>
      <c r="GC10" s="296">
        <v>0</v>
      </c>
      <c r="GD10" s="296">
        <v>0</v>
      </c>
      <c r="GE10" s="296">
        <v>0</v>
      </c>
      <c r="GF10" s="296">
        <v>0</v>
      </c>
      <c r="GG10" s="296">
        <v>0</v>
      </c>
      <c r="GH10" s="284"/>
      <c r="GI10" s="283"/>
      <c r="GJ10" s="283"/>
      <c r="GK10" s="283"/>
      <c r="GL10" s="283"/>
      <c r="GM10" s="283"/>
      <c r="GN10" s="283"/>
      <c r="GO10" s="283"/>
      <c r="GP10" s="283"/>
      <c r="GQ10" s="283"/>
      <c r="GR10" s="283"/>
      <c r="GS10" s="283"/>
      <c r="GT10" s="283"/>
      <c r="GU10" s="283"/>
      <c r="GV10" s="283"/>
      <c r="GW10" s="283"/>
      <c r="GX10" s="283"/>
      <c r="GY10" s="283"/>
      <c r="GZ10" s="283"/>
      <c r="HA10" s="283"/>
      <c r="HB10" s="283"/>
      <c r="HC10" s="283"/>
      <c r="HD10" s="283"/>
      <c r="HE10" s="283"/>
      <c r="HF10" s="283"/>
      <c r="HT10" s="218"/>
      <c r="HU10" s="218"/>
      <c r="HV10" s="218"/>
      <c r="HW10" s="218"/>
      <c r="HX10" s="218"/>
      <c r="HY10" s="218"/>
      <c r="HZ10" s="218"/>
      <c r="IA10" s="219"/>
      <c r="IB10" s="219"/>
      <c r="IC10" s="219"/>
      <c r="ID10" s="219"/>
      <c r="IE10" s="219"/>
      <c r="IF10" s="219"/>
      <c r="IG10" s="219"/>
      <c r="IH10" s="219"/>
      <c r="II10" s="218"/>
    </row>
    <row r="11" spans="2:243" ht="132.75" customHeight="1" x14ac:dyDescent="0.45">
      <c r="B11" s="254" t="s">
        <v>4</v>
      </c>
      <c r="C11" s="255" t="s">
        <v>428</v>
      </c>
      <c r="D11" s="256" t="s">
        <v>3</v>
      </c>
      <c r="E11" s="256" t="s">
        <v>108</v>
      </c>
      <c r="F11" s="256" t="s">
        <v>187</v>
      </c>
      <c r="G11" s="257" t="s">
        <v>21</v>
      </c>
      <c r="H11" s="257" t="s">
        <v>21</v>
      </c>
      <c r="I11" s="257">
        <v>11</v>
      </c>
      <c r="J11" s="256" t="s">
        <v>75</v>
      </c>
      <c r="K11" s="258" t="s">
        <v>9</v>
      </c>
      <c r="L11" s="256" t="s">
        <v>34</v>
      </c>
      <c r="M11" s="258" t="s">
        <v>48</v>
      </c>
      <c r="N11" s="256" t="s">
        <v>34</v>
      </c>
      <c r="O11" s="256" t="s">
        <v>2</v>
      </c>
      <c r="P11" s="258" t="s">
        <v>13</v>
      </c>
      <c r="Q11" s="294" t="s">
        <v>503</v>
      </c>
      <c r="R11" s="294" t="s">
        <v>21</v>
      </c>
      <c r="S11" s="270" t="s">
        <v>459</v>
      </c>
      <c r="T11" s="270" t="s">
        <v>576</v>
      </c>
      <c r="U11" s="271" t="s">
        <v>488</v>
      </c>
      <c r="V11" s="272" t="s">
        <v>382</v>
      </c>
      <c r="W11" s="272" t="s">
        <v>402</v>
      </c>
      <c r="X11" s="272" t="s">
        <v>21</v>
      </c>
      <c r="Y11" s="273" t="s">
        <v>479</v>
      </c>
      <c r="Z11" s="274" t="s">
        <v>503</v>
      </c>
      <c r="AA11" s="274" t="s">
        <v>208</v>
      </c>
      <c r="AB11" s="274"/>
      <c r="AC11" s="240">
        <v>5</v>
      </c>
      <c r="AD11" s="240">
        <v>2</v>
      </c>
      <c r="AE11" s="240">
        <v>2</v>
      </c>
      <c r="AF11" s="240">
        <v>2</v>
      </c>
      <c r="AG11" s="240">
        <v>2</v>
      </c>
      <c r="AH11" s="240">
        <v>0</v>
      </c>
      <c r="AI11" s="288" t="s">
        <v>267</v>
      </c>
      <c r="AJ11" s="285">
        <v>3</v>
      </c>
      <c r="AK11" s="278">
        <v>4</v>
      </c>
      <c r="AL11" s="288" t="s">
        <v>267</v>
      </c>
      <c r="AM11" s="278" t="s">
        <v>21</v>
      </c>
      <c r="AN11" s="278" t="s">
        <v>21</v>
      </c>
      <c r="AO11" s="278" t="s">
        <v>21</v>
      </c>
      <c r="AP11" s="277" t="str">
        <f t="shared" si="34"/>
        <v>-</v>
      </c>
      <c r="AQ11" s="277">
        <f t="shared" si="35"/>
        <v>0</v>
      </c>
      <c r="AR11" s="277">
        <v>0</v>
      </c>
      <c r="AS11" s="278" t="s">
        <v>21</v>
      </c>
      <c r="AT11" s="278" t="s">
        <v>21</v>
      </c>
      <c r="AU11" s="278" t="s">
        <v>267</v>
      </c>
      <c r="AV11" s="278" t="s">
        <v>21</v>
      </c>
      <c r="AW11" s="278">
        <v>5</v>
      </c>
      <c r="AX11" s="278">
        <v>2</v>
      </c>
      <c r="AY11" s="278">
        <v>1</v>
      </c>
      <c r="AZ11" s="278">
        <v>1</v>
      </c>
      <c r="BA11" s="278">
        <v>1</v>
      </c>
      <c r="BB11" s="278">
        <v>1</v>
      </c>
      <c r="BC11" s="278">
        <v>1</v>
      </c>
      <c r="BD11" s="278">
        <v>2</v>
      </c>
      <c r="BE11" s="278">
        <v>1</v>
      </c>
      <c r="BF11" s="278">
        <v>2</v>
      </c>
      <c r="BG11" s="277">
        <f t="shared" si="0"/>
        <v>100</v>
      </c>
      <c r="BH11" s="277">
        <f t="shared" ref="BH11" si="59">IFERROR((AQ11/AJ11)*100, "-")</f>
        <v>0</v>
      </c>
      <c r="BI11" s="277">
        <f t="shared" si="36"/>
        <v>0</v>
      </c>
      <c r="BJ11" s="277">
        <f t="shared" si="37"/>
        <v>50</v>
      </c>
      <c r="BK11" s="277">
        <f t="shared" si="58"/>
        <v>0</v>
      </c>
      <c r="BL11" s="277">
        <f t="shared" si="38"/>
        <v>0</v>
      </c>
      <c r="BM11" s="277">
        <f t="shared" si="1"/>
        <v>100</v>
      </c>
      <c r="BN11" s="279">
        <f t="shared" si="2"/>
        <v>50</v>
      </c>
      <c r="BO11" s="277">
        <f t="shared" si="3"/>
        <v>50</v>
      </c>
      <c r="BP11" s="277">
        <f t="shared" si="4"/>
        <v>50</v>
      </c>
      <c r="BQ11" s="279">
        <f t="shared" si="5"/>
        <v>50</v>
      </c>
      <c r="BR11" s="277">
        <f t="shared" si="6"/>
        <v>50</v>
      </c>
      <c r="BS11" s="277">
        <f t="shared" si="7"/>
        <v>100</v>
      </c>
      <c r="BT11" s="279">
        <f t="shared" si="8"/>
        <v>50</v>
      </c>
      <c r="BU11" s="284" t="s">
        <v>689</v>
      </c>
      <c r="BV11" s="278" t="s">
        <v>21</v>
      </c>
      <c r="BW11" s="286">
        <v>0</v>
      </c>
      <c r="BX11" s="278">
        <v>0</v>
      </c>
      <c r="BY11" s="278" t="s">
        <v>21</v>
      </c>
      <c r="BZ11" s="278" t="s">
        <v>21</v>
      </c>
      <c r="CA11" s="278" t="s">
        <v>21</v>
      </c>
      <c r="CB11" s="278" t="s">
        <v>21</v>
      </c>
      <c r="CC11" s="278" t="s">
        <v>21</v>
      </c>
      <c r="CD11" s="278">
        <f t="shared" si="39"/>
        <v>0</v>
      </c>
      <c r="CE11" s="278">
        <v>0</v>
      </c>
      <c r="CF11" s="278" t="s">
        <v>21</v>
      </c>
      <c r="CG11" s="278" t="s">
        <v>21</v>
      </c>
      <c r="CH11" s="278" t="s">
        <v>21</v>
      </c>
      <c r="CI11" s="278" t="s">
        <v>21</v>
      </c>
      <c r="CJ11" s="270">
        <v>5</v>
      </c>
      <c r="CK11" s="286">
        <v>0</v>
      </c>
      <c r="CL11" s="286">
        <v>0</v>
      </c>
      <c r="CM11" s="286">
        <v>0</v>
      </c>
      <c r="CN11" s="286">
        <v>0</v>
      </c>
      <c r="CO11" s="286">
        <v>0</v>
      </c>
      <c r="CP11" s="286">
        <v>0</v>
      </c>
      <c r="CQ11" s="286">
        <v>0</v>
      </c>
      <c r="CR11" s="286">
        <v>0</v>
      </c>
      <c r="CS11" s="286">
        <v>0</v>
      </c>
      <c r="CT11" s="270">
        <f t="shared" si="9"/>
        <v>0</v>
      </c>
      <c r="CU11" s="277" t="str">
        <f t="shared" si="40"/>
        <v>-</v>
      </c>
      <c r="CV11" s="277" t="str">
        <f t="shared" si="41"/>
        <v>-</v>
      </c>
      <c r="CW11" s="277" t="str">
        <f t="shared" si="42"/>
        <v>-</v>
      </c>
      <c r="CX11" s="277" t="str">
        <f t="shared" si="43"/>
        <v>-</v>
      </c>
      <c r="CY11" s="277" t="str">
        <f t="shared" si="44"/>
        <v>-</v>
      </c>
      <c r="CZ11" s="270">
        <f t="shared" si="45"/>
        <v>0</v>
      </c>
      <c r="DA11" s="279">
        <f t="shared" si="10"/>
        <v>0</v>
      </c>
      <c r="DB11" s="270">
        <f t="shared" si="11"/>
        <v>0</v>
      </c>
      <c r="DC11" s="270">
        <f t="shared" si="12"/>
        <v>0</v>
      </c>
      <c r="DD11" s="279">
        <f t="shared" si="13"/>
        <v>0</v>
      </c>
      <c r="DE11" s="270">
        <f t="shared" si="14"/>
        <v>0</v>
      </c>
      <c r="DF11" s="270">
        <f t="shared" si="15"/>
        <v>0</v>
      </c>
      <c r="DG11" s="279">
        <f t="shared" si="16"/>
        <v>0</v>
      </c>
      <c r="DH11" s="282"/>
      <c r="DI11" s="278" t="s">
        <v>280</v>
      </c>
      <c r="DJ11" s="278">
        <v>2</v>
      </c>
      <c r="DK11" s="278">
        <v>4</v>
      </c>
      <c r="DL11" s="278" t="s">
        <v>21</v>
      </c>
      <c r="DM11" s="278" t="s">
        <v>280</v>
      </c>
      <c r="DN11" s="278" t="s">
        <v>280</v>
      </c>
      <c r="DO11" s="278" t="s">
        <v>280</v>
      </c>
      <c r="DP11" s="278" t="s">
        <v>280</v>
      </c>
      <c r="DQ11" s="278">
        <f t="shared" si="46"/>
        <v>2</v>
      </c>
      <c r="DR11" s="278">
        <v>4</v>
      </c>
      <c r="DS11" s="270" t="s">
        <v>21</v>
      </c>
      <c r="DT11" s="278" t="s">
        <v>280</v>
      </c>
      <c r="DU11" s="278" t="s">
        <v>21</v>
      </c>
      <c r="DV11" s="278" t="s">
        <v>21</v>
      </c>
      <c r="DW11" s="270">
        <v>5</v>
      </c>
      <c r="DX11" s="270">
        <v>1</v>
      </c>
      <c r="DY11" s="270">
        <v>2</v>
      </c>
      <c r="DZ11" s="270">
        <v>4</v>
      </c>
      <c r="EA11" s="270">
        <v>0</v>
      </c>
      <c r="EB11" s="270">
        <v>0</v>
      </c>
      <c r="EC11" s="270">
        <v>0</v>
      </c>
      <c r="ED11" s="270">
        <v>0</v>
      </c>
      <c r="EE11" s="270">
        <v>0</v>
      </c>
      <c r="EF11" s="270">
        <v>0</v>
      </c>
      <c r="EG11" s="270">
        <f t="shared" si="17"/>
        <v>50</v>
      </c>
      <c r="EH11" s="277">
        <f t="shared" si="47"/>
        <v>100</v>
      </c>
      <c r="EI11" s="277">
        <f t="shared" si="48"/>
        <v>100</v>
      </c>
      <c r="EJ11" s="277">
        <f t="shared" si="49"/>
        <v>100</v>
      </c>
      <c r="EK11" s="277">
        <f t="shared" si="50"/>
        <v>100</v>
      </c>
      <c r="EL11" s="277">
        <f t="shared" si="51"/>
        <v>100</v>
      </c>
      <c r="EM11" s="270">
        <f t="shared" si="18"/>
        <v>0</v>
      </c>
      <c r="EN11" s="279">
        <f t="shared" si="19"/>
        <v>0</v>
      </c>
      <c r="EO11" s="270">
        <f t="shared" si="20"/>
        <v>100</v>
      </c>
      <c r="EP11" s="270">
        <f t="shared" si="21"/>
        <v>0</v>
      </c>
      <c r="EQ11" s="279">
        <f t="shared" si="22"/>
        <v>0</v>
      </c>
      <c r="ER11" s="270">
        <f t="shared" si="23"/>
        <v>200</v>
      </c>
      <c r="ES11" s="270">
        <f t="shared" si="24"/>
        <v>0</v>
      </c>
      <c r="ET11" s="279">
        <f t="shared" si="25"/>
        <v>0</v>
      </c>
      <c r="EU11" s="457"/>
      <c r="EV11" s="288" t="s">
        <v>286</v>
      </c>
      <c r="EW11" s="278">
        <v>2</v>
      </c>
      <c r="EX11" s="278">
        <v>2</v>
      </c>
      <c r="EY11" s="278" t="s">
        <v>21</v>
      </c>
      <c r="EZ11" s="278" t="s">
        <v>21</v>
      </c>
      <c r="FA11" s="278" t="s">
        <v>21</v>
      </c>
      <c r="FB11" s="278" t="s">
        <v>21</v>
      </c>
      <c r="FC11" s="278" t="s">
        <v>21</v>
      </c>
      <c r="FD11" s="278">
        <v>0</v>
      </c>
      <c r="FE11" s="278">
        <v>0</v>
      </c>
      <c r="FF11" s="278" t="s">
        <v>21</v>
      </c>
      <c r="FG11" s="278" t="s">
        <v>21</v>
      </c>
      <c r="FH11" s="288" t="s">
        <v>286</v>
      </c>
      <c r="FI11" s="278" t="s">
        <v>21</v>
      </c>
      <c r="FJ11" s="270">
        <v>5</v>
      </c>
      <c r="FK11" s="278">
        <v>2</v>
      </c>
      <c r="FL11" s="278">
        <v>2</v>
      </c>
      <c r="FM11" s="278">
        <v>2</v>
      </c>
      <c r="FN11" s="278">
        <v>2</v>
      </c>
      <c r="FO11" s="278">
        <v>2</v>
      </c>
      <c r="FP11" s="278">
        <v>2</v>
      </c>
      <c r="FQ11" s="278" t="s">
        <v>21</v>
      </c>
      <c r="FR11" s="278" t="s">
        <v>21</v>
      </c>
      <c r="FS11" s="278" t="s">
        <v>21</v>
      </c>
      <c r="FT11" s="270">
        <f t="shared" ref="FT11:FT16" si="60">(FK11/AD11)*100</f>
        <v>100</v>
      </c>
      <c r="FU11" s="277">
        <f t="shared" si="52"/>
        <v>0</v>
      </c>
      <c r="FV11" s="277">
        <f t="shared" si="53"/>
        <v>0</v>
      </c>
      <c r="FW11" s="277">
        <f t="shared" si="54"/>
        <v>0</v>
      </c>
      <c r="FX11" s="277">
        <f t="shared" si="55"/>
        <v>0</v>
      </c>
      <c r="FY11" s="277">
        <f t="shared" si="56"/>
        <v>0</v>
      </c>
      <c r="FZ11" s="270">
        <f t="shared" ref="FZ11:FZ16" si="61">IF(ES53="-","-", (ES53/AD11)*100)</f>
        <v>0</v>
      </c>
      <c r="GA11" s="279">
        <f t="shared" ref="GA11:GA16" si="62">IF(FN11="-","-",(FN11/AD11)*100)</f>
        <v>100</v>
      </c>
      <c r="GB11" s="270">
        <f t="shared" ref="GB11:GB16" si="63">(FL11/AE11)*100</f>
        <v>100</v>
      </c>
      <c r="GC11" s="270" t="str">
        <f t="shared" ref="GC11:GC16" si="64">IF(FR11="-","-",(FR11/AE11)*100)</f>
        <v>-</v>
      </c>
      <c r="GD11" s="279">
        <f t="shared" ref="GD11:GD16" si="65">IF(FO11="-","-",(FO11/AE11)*100)</f>
        <v>100</v>
      </c>
      <c r="GE11" s="270">
        <f t="shared" ref="GE11:GE16" si="66">(FM11/AG11)*100</f>
        <v>100</v>
      </c>
      <c r="GF11" s="270" t="str">
        <f t="shared" ref="GF11:GF16" si="67">IF(FS11="-","-",(FS11/AG11)*100)</f>
        <v>-</v>
      </c>
      <c r="GG11" s="279">
        <f t="shared" ref="GG11:GG16" si="68">(FP11/AG11)*100</f>
        <v>100</v>
      </c>
      <c r="GH11" s="284"/>
      <c r="GI11" s="283"/>
      <c r="GJ11" s="283"/>
      <c r="GK11" s="283"/>
      <c r="GL11" s="283"/>
      <c r="GM11" s="283"/>
      <c r="GN11" s="283"/>
      <c r="GO11" s="283"/>
      <c r="GP11" s="283"/>
      <c r="GQ11" s="283"/>
      <c r="GR11" s="283"/>
      <c r="GS11" s="283"/>
      <c r="GT11" s="283"/>
      <c r="GU11" s="283"/>
      <c r="GV11" s="283"/>
      <c r="GW11" s="283"/>
      <c r="GX11" s="283"/>
      <c r="GY11" s="283"/>
      <c r="GZ11" s="283"/>
      <c r="HA11" s="283"/>
      <c r="HB11" s="283"/>
      <c r="HC11" s="283"/>
      <c r="HD11" s="283"/>
      <c r="HE11" s="283"/>
      <c r="HF11" s="283"/>
      <c r="HT11" s="218"/>
      <c r="HU11" s="218"/>
      <c r="HV11" s="218"/>
      <c r="HW11" s="218"/>
      <c r="HX11" s="218"/>
      <c r="HY11" s="218"/>
      <c r="HZ11" s="218"/>
      <c r="IA11" s="220"/>
      <c r="IB11" s="219"/>
      <c r="IC11" s="219"/>
      <c r="ID11" s="219"/>
      <c r="IE11" s="219"/>
      <c r="IF11" s="219"/>
      <c r="IG11" s="219"/>
      <c r="IH11" s="219"/>
      <c r="II11" s="218"/>
    </row>
    <row r="12" spans="2:243" ht="66.75" customHeight="1" x14ac:dyDescent="0.45">
      <c r="B12" s="254" t="s">
        <v>4</v>
      </c>
      <c r="C12" s="255" t="s">
        <v>428</v>
      </c>
      <c r="D12" s="256" t="s">
        <v>3</v>
      </c>
      <c r="E12" s="256" t="s">
        <v>108</v>
      </c>
      <c r="F12" s="256" t="s">
        <v>187</v>
      </c>
      <c r="G12" s="257" t="s">
        <v>21</v>
      </c>
      <c r="H12" s="257" t="s">
        <v>21</v>
      </c>
      <c r="I12" s="257">
        <v>11</v>
      </c>
      <c r="J12" s="256" t="s">
        <v>76</v>
      </c>
      <c r="K12" s="258" t="s">
        <v>9</v>
      </c>
      <c r="L12" s="256" t="s">
        <v>34</v>
      </c>
      <c r="M12" s="258" t="s">
        <v>92</v>
      </c>
      <c r="N12" s="256" t="s">
        <v>34</v>
      </c>
      <c r="O12" s="256" t="s">
        <v>2</v>
      </c>
      <c r="P12" s="258" t="s">
        <v>14</v>
      </c>
      <c r="Q12" s="294" t="s">
        <v>504</v>
      </c>
      <c r="R12" s="294" t="s">
        <v>21</v>
      </c>
      <c r="S12" s="270" t="s">
        <v>459</v>
      </c>
      <c r="T12" s="270" t="s">
        <v>576</v>
      </c>
      <c r="U12" s="271" t="s">
        <v>488</v>
      </c>
      <c r="V12" s="272" t="s">
        <v>382</v>
      </c>
      <c r="W12" s="272" t="s">
        <v>402</v>
      </c>
      <c r="X12" s="272" t="s">
        <v>21</v>
      </c>
      <c r="Y12" s="273" t="s">
        <v>479</v>
      </c>
      <c r="Z12" s="274" t="s">
        <v>504</v>
      </c>
      <c r="AA12" s="274" t="s">
        <v>208</v>
      </c>
      <c r="AB12" s="274"/>
      <c r="AC12" s="240">
        <v>1</v>
      </c>
      <c r="AD12" s="240">
        <v>1</v>
      </c>
      <c r="AE12" s="240">
        <v>1</v>
      </c>
      <c r="AF12" s="240">
        <v>1</v>
      </c>
      <c r="AG12" s="240">
        <v>1</v>
      </c>
      <c r="AH12" s="240">
        <v>0</v>
      </c>
      <c r="AI12" s="288">
        <v>15071.177890000001</v>
      </c>
      <c r="AJ12" s="285">
        <v>2</v>
      </c>
      <c r="AK12" s="278">
        <v>2</v>
      </c>
      <c r="AL12" s="288">
        <v>15071.177890000001</v>
      </c>
      <c r="AM12" s="278" t="s">
        <v>21</v>
      </c>
      <c r="AN12" s="278" t="s">
        <v>21</v>
      </c>
      <c r="AO12" s="278" t="s">
        <v>21</v>
      </c>
      <c r="AP12" s="277" t="str">
        <f t="shared" si="34"/>
        <v>-</v>
      </c>
      <c r="AQ12" s="277">
        <f t="shared" si="35"/>
        <v>0</v>
      </c>
      <c r="AR12" s="277">
        <v>0</v>
      </c>
      <c r="AS12" s="278" t="s">
        <v>21</v>
      </c>
      <c r="AT12" s="278" t="s">
        <v>21</v>
      </c>
      <c r="AU12" s="278">
        <v>15071.177890000001</v>
      </c>
      <c r="AV12" s="278" t="s">
        <v>21</v>
      </c>
      <c r="AW12" s="278">
        <v>1</v>
      </c>
      <c r="AX12" s="278">
        <v>1</v>
      </c>
      <c r="AY12" s="278">
        <v>1</v>
      </c>
      <c r="AZ12" s="278">
        <v>1</v>
      </c>
      <c r="BA12" s="278">
        <v>1</v>
      </c>
      <c r="BB12" s="278">
        <v>1</v>
      </c>
      <c r="BC12" s="278">
        <v>1</v>
      </c>
      <c r="BD12" s="278">
        <v>1</v>
      </c>
      <c r="BE12" s="278">
        <v>1</v>
      </c>
      <c r="BF12" s="278">
        <v>1</v>
      </c>
      <c r="BG12" s="277">
        <f t="shared" si="0"/>
        <v>100</v>
      </c>
      <c r="BH12" s="277">
        <f>IFERROR((AQ12/AJ12)*100, "-")</f>
        <v>0</v>
      </c>
      <c r="BI12" s="277">
        <f t="shared" si="36"/>
        <v>0</v>
      </c>
      <c r="BJ12" s="277">
        <f t="shared" si="37"/>
        <v>0</v>
      </c>
      <c r="BK12" s="277">
        <f t="shared" si="58"/>
        <v>0</v>
      </c>
      <c r="BL12" s="277">
        <f t="shared" si="38"/>
        <v>0</v>
      </c>
      <c r="BM12" s="277">
        <f t="shared" si="1"/>
        <v>100</v>
      </c>
      <c r="BN12" s="279">
        <f t="shared" si="2"/>
        <v>100</v>
      </c>
      <c r="BO12" s="277">
        <f t="shared" si="3"/>
        <v>100</v>
      </c>
      <c r="BP12" s="277">
        <f t="shared" si="4"/>
        <v>100</v>
      </c>
      <c r="BQ12" s="279">
        <f t="shared" si="5"/>
        <v>100</v>
      </c>
      <c r="BR12" s="277">
        <f t="shared" si="6"/>
        <v>100</v>
      </c>
      <c r="BS12" s="277">
        <f t="shared" si="7"/>
        <v>100</v>
      </c>
      <c r="BT12" s="279">
        <f t="shared" si="8"/>
        <v>100</v>
      </c>
      <c r="BU12" s="284" t="s">
        <v>745</v>
      </c>
      <c r="BV12" s="278" t="s">
        <v>21</v>
      </c>
      <c r="BW12" s="286">
        <v>0</v>
      </c>
      <c r="BX12" s="278">
        <v>0</v>
      </c>
      <c r="BY12" s="278" t="s">
        <v>21</v>
      </c>
      <c r="BZ12" s="278" t="s">
        <v>21</v>
      </c>
      <c r="CA12" s="278" t="s">
        <v>21</v>
      </c>
      <c r="CB12" s="278" t="s">
        <v>21</v>
      </c>
      <c r="CC12" s="278" t="s">
        <v>21</v>
      </c>
      <c r="CD12" s="278">
        <f t="shared" si="39"/>
        <v>0</v>
      </c>
      <c r="CE12" s="278">
        <v>0</v>
      </c>
      <c r="CF12" s="278" t="s">
        <v>21</v>
      </c>
      <c r="CG12" s="278" t="s">
        <v>21</v>
      </c>
      <c r="CH12" s="278" t="s">
        <v>21</v>
      </c>
      <c r="CI12" s="278" t="s">
        <v>21</v>
      </c>
      <c r="CJ12" s="270">
        <v>1</v>
      </c>
      <c r="CK12" s="286">
        <v>0</v>
      </c>
      <c r="CL12" s="286">
        <v>0</v>
      </c>
      <c r="CM12" s="286">
        <v>0</v>
      </c>
      <c r="CN12" s="286">
        <v>0</v>
      </c>
      <c r="CO12" s="286">
        <v>0</v>
      </c>
      <c r="CP12" s="286">
        <v>0</v>
      </c>
      <c r="CQ12" s="286">
        <v>0</v>
      </c>
      <c r="CR12" s="286">
        <v>0</v>
      </c>
      <c r="CS12" s="286">
        <v>0</v>
      </c>
      <c r="CT12" s="270">
        <f t="shared" si="9"/>
        <v>0</v>
      </c>
      <c r="CU12" s="277" t="str">
        <f t="shared" si="40"/>
        <v>-</v>
      </c>
      <c r="CV12" s="277" t="str">
        <f t="shared" si="41"/>
        <v>-</v>
      </c>
      <c r="CW12" s="277" t="str">
        <f t="shared" si="42"/>
        <v>-</v>
      </c>
      <c r="CX12" s="277" t="str">
        <f t="shared" si="43"/>
        <v>-</v>
      </c>
      <c r="CY12" s="277" t="str">
        <f t="shared" si="44"/>
        <v>-</v>
      </c>
      <c r="CZ12" s="270">
        <f t="shared" si="45"/>
        <v>0</v>
      </c>
      <c r="DA12" s="279">
        <f t="shared" si="10"/>
        <v>0</v>
      </c>
      <c r="DB12" s="270">
        <f t="shared" si="11"/>
        <v>0</v>
      </c>
      <c r="DC12" s="270">
        <f t="shared" si="12"/>
        <v>0</v>
      </c>
      <c r="DD12" s="279">
        <f t="shared" si="13"/>
        <v>0</v>
      </c>
      <c r="DE12" s="270">
        <f t="shared" si="14"/>
        <v>0</v>
      </c>
      <c r="DF12" s="270">
        <f t="shared" si="15"/>
        <v>0</v>
      </c>
      <c r="DG12" s="279">
        <f t="shared" si="16"/>
        <v>0</v>
      </c>
      <c r="DH12" s="282"/>
      <c r="DI12" s="278" t="s">
        <v>280</v>
      </c>
      <c r="DJ12" s="278">
        <v>2</v>
      </c>
      <c r="DK12" s="278">
        <v>4</v>
      </c>
      <c r="DL12" s="278" t="s">
        <v>21</v>
      </c>
      <c r="DM12" s="278" t="s">
        <v>280</v>
      </c>
      <c r="DN12" s="278" t="s">
        <v>280</v>
      </c>
      <c r="DO12" s="278" t="s">
        <v>280</v>
      </c>
      <c r="DP12" s="278" t="s">
        <v>280</v>
      </c>
      <c r="DQ12" s="278">
        <f t="shared" si="46"/>
        <v>2</v>
      </c>
      <c r="DR12" s="278">
        <v>4</v>
      </c>
      <c r="DS12" s="270" t="s">
        <v>21</v>
      </c>
      <c r="DT12" s="278" t="s">
        <v>280</v>
      </c>
      <c r="DU12" s="278" t="s">
        <v>21</v>
      </c>
      <c r="DV12" s="278" t="s">
        <v>21</v>
      </c>
      <c r="DW12" s="270">
        <v>1</v>
      </c>
      <c r="DX12" s="270">
        <v>1</v>
      </c>
      <c r="DY12" s="270">
        <v>2</v>
      </c>
      <c r="DZ12" s="270">
        <v>4</v>
      </c>
      <c r="EA12" s="270">
        <v>0</v>
      </c>
      <c r="EB12" s="270">
        <v>0</v>
      </c>
      <c r="EC12" s="270">
        <v>0</v>
      </c>
      <c r="ED12" s="270">
        <v>0</v>
      </c>
      <c r="EE12" s="270">
        <v>0</v>
      </c>
      <c r="EF12" s="270">
        <v>0</v>
      </c>
      <c r="EG12" s="270">
        <f t="shared" si="17"/>
        <v>100</v>
      </c>
      <c r="EH12" s="277">
        <f t="shared" si="47"/>
        <v>100</v>
      </c>
      <c r="EI12" s="277">
        <f t="shared" si="48"/>
        <v>100</v>
      </c>
      <c r="EJ12" s="277">
        <f t="shared" si="49"/>
        <v>100</v>
      </c>
      <c r="EK12" s="277">
        <f t="shared" si="50"/>
        <v>100</v>
      </c>
      <c r="EL12" s="277">
        <f t="shared" si="51"/>
        <v>100</v>
      </c>
      <c r="EM12" s="270">
        <f t="shared" si="18"/>
        <v>0</v>
      </c>
      <c r="EN12" s="279">
        <f t="shared" si="19"/>
        <v>0</v>
      </c>
      <c r="EO12" s="270">
        <f t="shared" si="20"/>
        <v>200</v>
      </c>
      <c r="EP12" s="270">
        <f t="shared" si="21"/>
        <v>0</v>
      </c>
      <c r="EQ12" s="279">
        <f t="shared" si="22"/>
        <v>0</v>
      </c>
      <c r="ER12" s="270">
        <f t="shared" si="23"/>
        <v>400</v>
      </c>
      <c r="ES12" s="270">
        <f t="shared" si="24"/>
        <v>0</v>
      </c>
      <c r="ET12" s="279">
        <f t="shared" si="25"/>
        <v>0</v>
      </c>
      <c r="EU12" s="457"/>
      <c r="EV12" s="288">
        <v>1111006</v>
      </c>
      <c r="EW12" s="278">
        <v>1</v>
      </c>
      <c r="EX12" s="278">
        <v>1</v>
      </c>
      <c r="EY12" s="278" t="s">
        <v>21</v>
      </c>
      <c r="EZ12" s="278" t="s">
        <v>21</v>
      </c>
      <c r="FA12" s="278" t="s">
        <v>21</v>
      </c>
      <c r="FB12" s="278" t="s">
        <v>21</v>
      </c>
      <c r="FC12" s="278" t="s">
        <v>21</v>
      </c>
      <c r="FD12" s="278">
        <v>0</v>
      </c>
      <c r="FE12" s="278">
        <v>0</v>
      </c>
      <c r="FF12" s="278" t="s">
        <v>21</v>
      </c>
      <c r="FG12" s="278" t="s">
        <v>21</v>
      </c>
      <c r="FH12" s="288">
        <v>1111006</v>
      </c>
      <c r="FI12" s="278" t="s">
        <v>21</v>
      </c>
      <c r="FJ12" s="270">
        <v>1</v>
      </c>
      <c r="FK12" s="278">
        <v>1</v>
      </c>
      <c r="FL12" s="278">
        <v>1</v>
      </c>
      <c r="FM12" s="278">
        <v>1</v>
      </c>
      <c r="FN12" s="278">
        <v>1</v>
      </c>
      <c r="FO12" s="278">
        <v>1</v>
      </c>
      <c r="FP12" s="278">
        <v>1</v>
      </c>
      <c r="FQ12" s="278" t="s">
        <v>21</v>
      </c>
      <c r="FR12" s="278" t="s">
        <v>21</v>
      </c>
      <c r="FS12" s="278" t="s">
        <v>21</v>
      </c>
      <c r="FT12" s="270">
        <f t="shared" si="60"/>
        <v>100</v>
      </c>
      <c r="FU12" s="277">
        <f t="shared" si="52"/>
        <v>0</v>
      </c>
      <c r="FV12" s="277">
        <f t="shared" si="53"/>
        <v>0</v>
      </c>
      <c r="FW12" s="277">
        <f t="shared" si="54"/>
        <v>0</v>
      </c>
      <c r="FX12" s="277">
        <f t="shared" si="55"/>
        <v>0</v>
      </c>
      <c r="FY12" s="277">
        <f t="shared" si="56"/>
        <v>0</v>
      </c>
      <c r="FZ12" s="270">
        <f t="shared" si="61"/>
        <v>0</v>
      </c>
      <c r="GA12" s="279">
        <f t="shared" si="62"/>
        <v>100</v>
      </c>
      <c r="GB12" s="270">
        <f t="shared" si="63"/>
        <v>100</v>
      </c>
      <c r="GC12" s="270" t="str">
        <f t="shared" si="64"/>
        <v>-</v>
      </c>
      <c r="GD12" s="279">
        <f t="shared" si="65"/>
        <v>100</v>
      </c>
      <c r="GE12" s="270">
        <f t="shared" si="66"/>
        <v>100</v>
      </c>
      <c r="GF12" s="270" t="str">
        <f t="shared" si="67"/>
        <v>-</v>
      </c>
      <c r="GG12" s="279">
        <f t="shared" si="68"/>
        <v>100</v>
      </c>
      <c r="GH12" s="284"/>
      <c r="GI12" s="283"/>
      <c r="GJ12" s="283"/>
      <c r="GK12" s="283"/>
      <c r="GL12" s="283"/>
      <c r="GM12" s="283"/>
      <c r="GN12" s="283"/>
      <c r="GO12" s="283"/>
      <c r="GP12" s="283"/>
      <c r="GQ12" s="283"/>
      <c r="GR12" s="283"/>
      <c r="GS12" s="283"/>
      <c r="GT12" s="283"/>
      <c r="GU12" s="283"/>
      <c r="GV12" s="283"/>
      <c r="GW12" s="283"/>
      <c r="GX12" s="283"/>
      <c r="GY12" s="283"/>
      <c r="GZ12" s="283"/>
      <c r="HA12" s="283"/>
      <c r="HB12" s="283"/>
      <c r="HC12" s="283"/>
      <c r="HD12" s="283"/>
      <c r="HE12" s="283"/>
      <c r="HF12" s="283"/>
      <c r="HT12" s="218"/>
      <c r="HU12" s="218"/>
      <c r="HV12" s="218"/>
      <c r="HW12" s="218"/>
      <c r="HX12" s="218"/>
      <c r="HY12" s="218"/>
      <c r="HZ12" s="218"/>
      <c r="IA12" s="220"/>
      <c r="IB12" s="219"/>
      <c r="IC12" s="219"/>
      <c r="ID12" s="219"/>
      <c r="IE12" s="219"/>
      <c r="IF12" s="219"/>
      <c r="IG12" s="219"/>
      <c r="IH12" s="219"/>
      <c r="II12" s="218"/>
    </row>
    <row r="13" spans="2:243" ht="66.75" customHeight="1" x14ac:dyDescent="0.45">
      <c r="B13" s="259" t="s">
        <v>4</v>
      </c>
      <c r="C13" s="260" t="s">
        <v>428</v>
      </c>
      <c r="D13" s="257" t="s">
        <v>10</v>
      </c>
      <c r="E13" s="257" t="s">
        <v>109</v>
      </c>
      <c r="F13" s="256" t="s">
        <v>187</v>
      </c>
      <c r="G13" s="257" t="s">
        <v>21</v>
      </c>
      <c r="H13" s="257" t="s">
        <v>21</v>
      </c>
      <c r="I13" s="257">
        <v>21</v>
      </c>
      <c r="J13" s="256" t="s">
        <v>60</v>
      </c>
      <c r="K13" s="258" t="s">
        <v>9</v>
      </c>
      <c r="L13" s="256" t="s">
        <v>34</v>
      </c>
      <c r="M13" s="258" t="s">
        <v>35</v>
      </c>
      <c r="N13" s="256" t="s">
        <v>34</v>
      </c>
      <c r="O13" s="256" t="s">
        <v>2</v>
      </c>
      <c r="P13" s="258" t="s">
        <v>12</v>
      </c>
      <c r="Q13" s="294" t="s">
        <v>505</v>
      </c>
      <c r="R13" s="294" t="s">
        <v>21</v>
      </c>
      <c r="S13" s="270" t="s">
        <v>470</v>
      </c>
      <c r="T13" s="270" t="s">
        <v>577</v>
      </c>
      <c r="U13" s="271" t="s">
        <v>488</v>
      </c>
      <c r="V13" s="272" t="s">
        <v>382</v>
      </c>
      <c r="W13" s="272" t="s">
        <v>402</v>
      </c>
      <c r="X13" s="272" t="s">
        <v>21</v>
      </c>
      <c r="Y13" s="273" t="s">
        <v>479</v>
      </c>
      <c r="Z13" s="274" t="s">
        <v>553</v>
      </c>
      <c r="AA13" s="274" t="s">
        <v>208</v>
      </c>
      <c r="AB13" s="274"/>
      <c r="AC13" s="240">
        <v>20</v>
      </c>
      <c r="AD13" s="240">
        <v>20</v>
      </c>
      <c r="AE13" s="240">
        <v>20</v>
      </c>
      <c r="AF13" s="240">
        <v>20</v>
      </c>
      <c r="AG13" s="240">
        <v>20</v>
      </c>
      <c r="AH13" s="240">
        <v>0</v>
      </c>
      <c r="AI13" s="288" t="s">
        <v>268</v>
      </c>
      <c r="AJ13" s="285">
        <v>4</v>
      </c>
      <c r="AK13" s="278">
        <v>21</v>
      </c>
      <c r="AL13" s="288" t="s">
        <v>268</v>
      </c>
      <c r="AM13" s="278" t="s">
        <v>21</v>
      </c>
      <c r="AN13" s="278" t="s">
        <v>21</v>
      </c>
      <c r="AO13" s="278" t="s">
        <v>21</v>
      </c>
      <c r="AP13" s="277" t="str">
        <f t="shared" si="34"/>
        <v>-</v>
      </c>
      <c r="AQ13" s="277">
        <f t="shared" si="35"/>
        <v>0</v>
      </c>
      <c r="AR13" s="277">
        <v>0</v>
      </c>
      <c r="AS13" s="278" t="s">
        <v>21</v>
      </c>
      <c r="AT13" s="278" t="s">
        <v>21</v>
      </c>
      <c r="AU13" s="278" t="s">
        <v>268</v>
      </c>
      <c r="AV13" s="278" t="s">
        <v>21</v>
      </c>
      <c r="AW13" s="278">
        <v>20</v>
      </c>
      <c r="AX13" s="278">
        <v>20</v>
      </c>
      <c r="AY13" s="278">
        <v>20</v>
      </c>
      <c r="AZ13" s="278">
        <v>20</v>
      </c>
      <c r="BA13" s="278">
        <v>20</v>
      </c>
      <c r="BB13" s="278">
        <v>20</v>
      </c>
      <c r="BC13" s="278">
        <v>20</v>
      </c>
      <c r="BD13" s="278">
        <v>20</v>
      </c>
      <c r="BE13" s="278">
        <v>20</v>
      </c>
      <c r="BF13" s="278">
        <v>20</v>
      </c>
      <c r="BG13" s="277">
        <f t="shared" si="0"/>
        <v>100</v>
      </c>
      <c r="BH13" s="277">
        <f>IFERROR((AQ13/AJ13)*100, "-")</f>
        <v>0</v>
      </c>
      <c r="BI13" s="277">
        <f t="shared" si="36"/>
        <v>0</v>
      </c>
      <c r="BJ13" s="277">
        <f t="shared" si="37"/>
        <v>0</v>
      </c>
      <c r="BK13" s="277">
        <f t="shared" si="58"/>
        <v>0</v>
      </c>
      <c r="BL13" s="277">
        <f t="shared" si="38"/>
        <v>0</v>
      </c>
      <c r="BM13" s="277">
        <f t="shared" si="1"/>
        <v>100</v>
      </c>
      <c r="BN13" s="279">
        <f t="shared" si="2"/>
        <v>100</v>
      </c>
      <c r="BO13" s="277">
        <f t="shared" si="3"/>
        <v>100</v>
      </c>
      <c r="BP13" s="277">
        <f t="shared" si="4"/>
        <v>100</v>
      </c>
      <c r="BQ13" s="279">
        <f t="shared" si="5"/>
        <v>100</v>
      </c>
      <c r="BR13" s="277">
        <f t="shared" si="6"/>
        <v>100</v>
      </c>
      <c r="BS13" s="277">
        <f t="shared" si="7"/>
        <v>100</v>
      </c>
      <c r="BT13" s="279">
        <f t="shared" si="8"/>
        <v>100</v>
      </c>
      <c r="BU13" s="284" t="s">
        <v>746</v>
      </c>
      <c r="BV13" s="278" t="s">
        <v>21</v>
      </c>
      <c r="BW13" s="286">
        <v>0</v>
      </c>
      <c r="BX13" s="278">
        <v>0</v>
      </c>
      <c r="BY13" s="278" t="s">
        <v>21</v>
      </c>
      <c r="BZ13" s="278" t="s">
        <v>21</v>
      </c>
      <c r="CA13" s="278" t="s">
        <v>21</v>
      </c>
      <c r="CB13" s="278" t="s">
        <v>21</v>
      </c>
      <c r="CC13" s="278" t="s">
        <v>21</v>
      </c>
      <c r="CD13" s="278">
        <f t="shared" si="39"/>
        <v>0</v>
      </c>
      <c r="CE13" s="278">
        <v>0</v>
      </c>
      <c r="CF13" s="278" t="s">
        <v>21</v>
      </c>
      <c r="CG13" s="278" t="s">
        <v>21</v>
      </c>
      <c r="CH13" s="278" t="s">
        <v>21</v>
      </c>
      <c r="CI13" s="278" t="s">
        <v>21</v>
      </c>
      <c r="CJ13" s="270">
        <v>20</v>
      </c>
      <c r="CK13" s="286">
        <v>0</v>
      </c>
      <c r="CL13" s="286">
        <v>0</v>
      </c>
      <c r="CM13" s="286">
        <v>0</v>
      </c>
      <c r="CN13" s="286">
        <v>0</v>
      </c>
      <c r="CO13" s="286">
        <v>0</v>
      </c>
      <c r="CP13" s="286">
        <v>0</v>
      </c>
      <c r="CQ13" s="286">
        <v>0</v>
      </c>
      <c r="CR13" s="286">
        <v>0</v>
      </c>
      <c r="CS13" s="286">
        <v>0</v>
      </c>
      <c r="CT13" s="270">
        <f t="shared" si="9"/>
        <v>0</v>
      </c>
      <c r="CU13" s="277" t="str">
        <f t="shared" si="40"/>
        <v>-</v>
      </c>
      <c r="CV13" s="277" t="str">
        <f t="shared" si="41"/>
        <v>-</v>
      </c>
      <c r="CW13" s="277" t="str">
        <f t="shared" si="42"/>
        <v>-</v>
      </c>
      <c r="CX13" s="277" t="str">
        <f t="shared" si="43"/>
        <v>-</v>
      </c>
      <c r="CY13" s="277" t="str">
        <f t="shared" si="44"/>
        <v>-</v>
      </c>
      <c r="CZ13" s="270">
        <f t="shared" si="45"/>
        <v>0</v>
      </c>
      <c r="DA13" s="279">
        <f t="shared" si="10"/>
        <v>0</v>
      </c>
      <c r="DB13" s="270">
        <f t="shared" si="11"/>
        <v>0</v>
      </c>
      <c r="DC13" s="270">
        <f t="shared" si="12"/>
        <v>0</v>
      </c>
      <c r="DD13" s="279">
        <f t="shared" si="13"/>
        <v>0</v>
      </c>
      <c r="DE13" s="270">
        <f t="shared" si="14"/>
        <v>0</v>
      </c>
      <c r="DF13" s="270">
        <f t="shared" si="15"/>
        <v>0</v>
      </c>
      <c r="DG13" s="279">
        <f t="shared" si="16"/>
        <v>0</v>
      </c>
      <c r="DH13" s="282"/>
      <c r="DI13" s="278" t="s">
        <v>280</v>
      </c>
      <c r="DJ13" s="278">
        <v>2</v>
      </c>
      <c r="DK13" s="278">
        <v>12</v>
      </c>
      <c r="DL13" s="278" t="s">
        <v>21</v>
      </c>
      <c r="DM13" s="278" t="s">
        <v>280</v>
      </c>
      <c r="DN13" s="278" t="s">
        <v>280</v>
      </c>
      <c r="DO13" s="278" t="s">
        <v>280</v>
      </c>
      <c r="DP13" s="278" t="s">
        <v>280</v>
      </c>
      <c r="DQ13" s="278">
        <f t="shared" si="46"/>
        <v>2</v>
      </c>
      <c r="DR13" s="278">
        <v>12</v>
      </c>
      <c r="DS13" s="270" t="s">
        <v>21</v>
      </c>
      <c r="DT13" s="278" t="s">
        <v>280</v>
      </c>
      <c r="DU13" s="278" t="s">
        <v>21</v>
      </c>
      <c r="DV13" s="278" t="s">
        <v>21</v>
      </c>
      <c r="DW13" s="270">
        <v>20</v>
      </c>
      <c r="DX13" s="270">
        <v>4</v>
      </c>
      <c r="DY13" s="270">
        <v>8</v>
      </c>
      <c r="DZ13" s="270">
        <v>16</v>
      </c>
      <c r="EA13" s="270">
        <v>0</v>
      </c>
      <c r="EB13" s="270">
        <v>0</v>
      </c>
      <c r="EC13" s="270">
        <v>0</v>
      </c>
      <c r="ED13" s="270">
        <v>0</v>
      </c>
      <c r="EE13" s="270">
        <v>0</v>
      </c>
      <c r="EF13" s="270">
        <v>0</v>
      </c>
      <c r="EG13" s="270">
        <f t="shared" si="17"/>
        <v>20</v>
      </c>
      <c r="EH13" s="277">
        <f t="shared" si="47"/>
        <v>100</v>
      </c>
      <c r="EI13" s="277">
        <f t="shared" si="48"/>
        <v>100</v>
      </c>
      <c r="EJ13" s="277">
        <f t="shared" si="49"/>
        <v>100</v>
      </c>
      <c r="EK13" s="277">
        <f t="shared" si="50"/>
        <v>100</v>
      </c>
      <c r="EL13" s="277">
        <f t="shared" si="51"/>
        <v>100</v>
      </c>
      <c r="EM13" s="270">
        <f t="shared" si="18"/>
        <v>0</v>
      </c>
      <c r="EN13" s="279">
        <f t="shared" si="19"/>
        <v>0</v>
      </c>
      <c r="EO13" s="270">
        <f t="shared" si="20"/>
        <v>40</v>
      </c>
      <c r="EP13" s="270">
        <f t="shared" si="21"/>
        <v>0</v>
      </c>
      <c r="EQ13" s="279">
        <f t="shared" si="22"/>
        <v>0</v>
      </c>
      <c r="ER13" s="270">
        <f t="shared" si="23"/>
        <v>80</v>
      </c>
      <c r="ES13" s="270">
        <f t="shared" si="24"/>
        <v>0</v>
      </c>
      <c r="ET13" s="279">
        <f t="shared" si="25"/>
        <v>0</v>
      </c>
      <c r="EU13" s="457"/>
      <c r="EV13" s="288">
        <v>1111006</v>
      </c>
      <c r="EW13" s="278">
        <v>1</v>
      </c>
      <c r="EX13" s="278">
        <v>20</v>
      </c>
      <c r="EY13" s="278" t="s">
        <v>21</v>
      </c>
      <c r="EZ13" s="278" t="s">
        <v>21</v>
      </c>
      <c r="FA13" s="278" t="s">
        <v>21</v>
      </c>
      <c r="FB13" s="278" t="s">
        <v>21</v>
      </c>
      <c r="FC13" s="278" t="s">
        <v>21</v>
      </c>
      <c r="FD13" s="278">
        <v>0</v>
      </c>
      <c r="FE13" s="278">
        <v>0</v>
      </c>
      <c r="FF13" s="278" t="s">
        <v>21</v>
      </c>
      <c r="FG13" s="278" t="s">
        <v>21</v>
      </c>
      <c r="FH13" s="288">
        <v>1111006</v>
      </c>
      <c r="FI13" s="278" t="s">
        <v>21</v>
      </c>
      <c r="FJ13" s="270">
        <v>20</v>
      </c>
      <c r="FK13" s="278">
        <v>20</v>
      </c>
      <c r="FL13" s="278">
        <v>20</v>
      </c>
      <c r="FM13" s="278">
        <v>20</v>
      </c>
      <c r="FN13" s="278">
        <v>20</v>
      </c>
      <c r="FO13" s="278">
        <v>20</v>
      </c>
      <c r="FP13" s="278">
        <v>20</v>
      </c>
      <c r="FQ13" s="278" t="s">
        <v>21</v>
      </c>
      <c r="FR13" s="278" t="s">
        <v>21</v>
      </c>
      <c r="FS13" s="278" t="s">
        <v>21</v>
      </c>
      <c r="FT13" s="270">
        <f t="shared" si="60"/>
        <v>100</v>
      </c>
      <c r="FU13" s="277">
        <f t="shared" si="52"/>
        <v>0</v>
      </c>
      <c r="FV13" s="277">
        <f t="shared" si="53"/>
        <v>0</v>
      </c>
      <c r="FW13" s="277">
        <f t="shared" si="54"/>
        <v>0</v>
      </c>
      <c r="FX13" s="277">
        <f t="shared" si="55"/>
        <v>0</v>
      </c>
      <c r="FY13" s="277">
        <f t="shared" si="56"/>
        <v>0</v>
      </c>
      <c r="FZ13" s="270">
        <f t="shared" si="61"/>
        <v>0</v>
      </c>
      <c r="GA13" s="279">
        <f t="shared" si="62"/>
        <v>100</v>
      </c>
      <c r="GB13" s="270">
        <f t="shared" si="63"/>
        <v>100</v>
      </c>
      <c r="GC13" s="270" t="str">
        <f t="shared" si="64"/>
        <v>-</v>
      </c>
      <c r="GD13" s="279">
        <f t="shared" si="65"/>
        <v>100</v>
      </c>
      <c r="GE13" s="270">
        <f t="shared" si="66"/>
        <v>100</v>
      </c>
      <c r="GF13" s="270" t="str">
        <f t="shared" si="67"/>
        <v>-</v>
      </c>
      <c r="GG13" s="279">
        <f t="shared" si="68"/>
        <v>100</v>
      </c>
      <c r="GH13" s="284"/>
      <c r="GI13" s="283"/>
      <c r="GJ13" s="283"/>
      <c r="GK13" s="283"/>
      <c r="GL13" s="283"/>
      <c r="GM13" s="283"/>
      <c r="GN13" s="283"/>
      <c r="GO13" s="283"/>
      <c r="GP13" s="283"/>
      <c r="GQ13" s="283"/>
      <c r="GR13" s="283"/>
      <c r="GS13" s="283"/>
      <c r="GT13" s="283"/>
      <c r="GU13" s="283"/>
      <c r="GV13" s="283"/>
      <c r="GW13" s="283"/>
      <c r="GX13" s="283"/>
      <c r="GY13" s="283"/>
      <c r="GZ13" s="283"/>
      <c r="HA13" s="283"/>
      <c r="HB13" s="283"/>
      <c r="HC13" s="283"/>
      <c r="HD13" s="283"/>
      <c r="HE13" s="283"/>
      <c r="HF13" s="283"/>
      <c r="HT13" s="218"/>
      <c r="HU13" s="218"/>
      <c r="HV13" s="218"/>
      <c r="HW13" s="218"/>
      <c r="HX13" s="218"/>
      <c r="HY13" s="218"/>
      <c r="HZ13" s="218"/>
      <c r="IA13" s="220"/>
      <c r="IB13" s="219"/>
      <c r="IC13" s="219"/>
      <c r="ID13" s="219"/>
      <c r="IE13" s="219"/>
      <c r="IF13" s="219"/>
      <c r="IG13" s="219"/>
      <c r="IH13" s="219"/>
      <c r="II13" s="218"/>
    </row>
    <row r="14" spans="2:243" ht="66.75" customHeight="1" x14ac:dyDescent="0.45">
      <c r="B14" s="259" t="s">
        <v>4</v>
      </c>
      <c r="C14" s="260" t="s">
        <v>428</v>
      </c>
      <c r="D14" s="257" t="s">
        <v>10</v>
      </c>
      <c r="E14" s="257" t="s">
        <v>109</v>
      </c>
      <c r="F14" s="256" t="s">
        <v>187</v>
      </c>
      <c r="G14" s="257" t="s">
        <v>21</v>
      </c>
      <c r="H14" s="257" t="s">
        <v>21</v>
      </c>
      <c r="I14" s="257">
        <v>27</v>
      </c>
      <c r="J14" s="256" t="s">
        <v>90</v>
      </c>
      <c r="K14" s="302" t="s">
        <v>81</v>
      </c>
      <c r="L14" s="257" t="s">
        <v>36</v>
      </c>
      <c r="M14" s="302" t="s">
        <v>80</v>
      </c>
      <c r="N14" s="257" t="s">
        <v>36</v>
      </c>
      <c r="O14" s="257" t="s">
        <v>79</v>
      </c>
      <c r="P14" s="258" t="s">
        <v>12</v>
      </c>
      <c r="Q14" s="294" t="s">
        <v>506</v>
      </c>
      <c r="R14" s="294" t="s">
        <v>21</v>
      </c>
      <c r="S14" s="270" t="s">
        <v>460</v>
      </c>
      <c r="T14" s="270" t="s">
        <v>578</v>
      </c>
      <c r="U14" s="271" t="s">
        <v>486</v>
      </c>
      <c r="V14" s="272" t="s">
        <v>382</v>
      </c>
      <c r="W14" s="272" t="s">
        <v>405</v>
      </c>
      <c r="X14" s="272" t="s">
        <v>21</v>
      </c>
      <c r="Y14" s="273" t="s">
        <v>479</v>
      </c>
      <c r="Z14" s="274" t="s">
        <v>506</v>
      </c>
      <c r="AA14" s="274" t="s">
        <v>208</v>
      </c>
      <c r="AB14" s="274"/>
      <c r="AC14" s="240">
        <v>3</v>
      </c>
      <c r="AD14" s="240">
        <v>1</v>
      </c>
      <c r="AE14" s="240">
        <v>30</v>
      </c>
      <c r="AF14" s="240">
        <v>30</v>
      </c>
      <c r="AG14" s="240">
        <v>30</v>
      </c>
      <c r="AH14" s="240">
        <v>0</v>
      </c>
      <c r="AI14" s="278">
        <v>1917</v>
      </c>
      <c r="AJ14" s="285">
        <v>1</v>
      </c>
      <c r="AK14" s="278">
        <v>4</v>
      </c>
      <c r="AL14" s="278" t="s">
        <v>21</v>
      </c>
      <c r="AM14" s="278">
        <v>1917</v>
      </c>
      <c r="AN14" s="278">
        <v>1917</v>
      </c>
      <c r="AO14" s="278">
        <v>1917</v>
      </c>
      <c r="AP14" s="277">
        <f t="shared" si="34"/>
        <v>1917</v>
      </c>
      <c r="AQ14" s="277">
        <f t="shared" si="35"/>
        <v>1</v>
      </c>
      <c r="AR14" s="277">
        <v>4</v>
      </c>
      <c r="AS14" s="278" t="s">
        <v>21</v>
      </c>
      <c r="AT14" s="277">
        <f>IF(AP14="-",AS14,AP14)</f>
        <v>1917</v>
      </c>
      <c r="AU14" s="278" t="s">
        <v>21</v>
      </c>
      <c r="AV14" s="278" t="s">
        <v>21</v>
      </c>
      <c r="AW14" s="278">
        <v>3</v>
      </c>
      <c r="AX14" s="278">
        <v>1</v>
      </c>
      <c r="AY14" s="278">
        <v>4</v>
      </c>
      <c r="AZ14" s="278">
        <v>4</v>
      </c>
      <c r="BA14" s="278">
        <v>0</v>
      </c>
      <c r="BB14" s="278">
        <v>0</v>
      </c>
      <c r="BC14" s="278">
        <v>0</v>
      </c>
      <c r="BD14" s="278">
        <v>0</v>
      </c>
      <c r="BE14" s="278">
        <v>0</v>
      </c>
      <c r="BF14" s="278">
        <v>0</v>
      </c>
      <c r="BG14" s="277">
        <f t="shared" si="0"/>
        <v>100</v>
      </c>
      <c r="BH14" s="277">
        <f t="shared" ref="BH14:BH46" si="69">IFERROR((AQ14/AJ14)*100, "-")</f>
        <v>100</v>
      </c>
      <c r="BI14" s="277">
        <f t="shared" si="36"/>
        <v>100</v>
      </c>
      <c r="BJ14" s="277">
        <f t="shared" si="37"/>
        <v>100</v>
      </c>
      <c r="BK14" s="277">
        <f t="shared" si="58"/>
        <v>100</v>
      </c>
      <c r="BL14" s="277">
        <f t="shared" si="38"/>
        <v>100</v>
      </c>
      <c r="BM14" s="277">
        <f t="shared" si="1"/>
        <v>0</v>
      </c>
      <c r="BN14" s="279">
        <f t="shared" si="2"/>
        <v>0</v>
      </c>
      <c r="BO14" s="277">
        <f t="shared" si="3"/>
        <v>13.333333333333334</v>
      </c>
      <c r="BP14" s="277">
        <f t="shared" si="4"/>
        <v>0</v>
      </c>
      <c r="BQ14" s="279">
        <f t="shared" si="5"/>
        <v>0</v>
      </c>
      <c r="BR14" s="277">
        <f t="shared" si="6"/>
        <v>13.333333333333334</v>
      </c>
      <c r="BS14" s="277">
        <f t="shared" si="7"/>
        <v>0</v>
      </c>
      <c r="BT14" s="279">
        <f t="shared" si="8"/>
        <v>0</v>
      </c>
      <c r="BU14" s="284" t="s">
        <v>21</v>
      </c>
      <c r="BV14" s="278" t="s">
        <v>21</v>
      </c>
      <c r="BW14" s="286">
        <v>0</v>
      </c>
      <c r="BX14" s="278">
        <v>0</v>
      </c>
      <c r="BY14" s="278" t="s">
        <v>21</v>
      </c>
      <c r="BZ14" s="278" t="s">
        <v>21</v>
      </c>
      <c r="CA14" s="278" t="s">
        <v>21</v>
      </c>
      <c r="CB14" s="278" t="s">
        <v>21</v>
      </c>
      <c r="CC14" s="278" t="s">
        <v>21</v>
      </c>
      <c r="CD14" s="278">
        <f t="shared" si="39"/>
        <v>0</v>
      </c>
      <c r="CE14" s="278">
        <v>0</v>
      </c>
      <c r="CF14" s="278" t="s">
        <v>21</v>
      </c>
      <c r="CG14" s="278" t="s">
        <v>21</v>
      </c>
      <c r="CH14" s="278" t="s">
        <v>21</v>
      </c>
      <c r="CI14" s="278" t="s">
        <v>21</v>
      </c>
      <c r="CJ14" s="270">
        <v>3</v>
      </c>
      <c r="CK14" s="286">
        <v>0</v>
      </c>
      <c r="CL14" s="286">
        <v>0</v>
      </c>
      <c r="CM14" s="286">
        <v>0</v>
      </c>
      <c r="CN14" s="286">
        <v>0</v>
      </c>
      <c r="CO14" s="286">
        <v>0</v>
      </c>
      <c r="CP14" s="286">
        <v>0</v>
      </c>
      <c r="CQ14" s="286">
        <v>0</v>
      </c>
      <c r="CR14" s="286">
        <v>0</v>
      </c>
      <c r="CS14" s="286">
        <v>0</v>
      </c>
      <c r="CT14" s="270">
        <f t="shared" si="9"/>
        <v>0</v>
      </c>
      <c r="CU14" s="277" t="str">
        <f t="shared" si="40"/>
        <v>-</v>
      </c>
      <c r="CV14" s="277" t="str">
        <f t="shared" si="41"/>
        <v>-</v>
      </c>
      <c r="CW14" s="277" t="str">
        <f t="shared" si="42"/>
        <v>-</v>
      </c>
      <c r="CX14" s="277" t="str">
        <f t="shared" si="43"/>
        <v>-</v>
      </c>
      <c r="CY14" s="277" t="str">
        <f t="shared" si="44"/>
        <v>-</v>
      </c>
      <c r="CZ14" s="270">
        <f t="shared" si="45"/>
        <v>0</v>
      </c>
      <c r="DA14" s="279">
        <f t="shared" si="10"/>
        <v>0</v>
      </c>
      <c r="DB14" s="270">
        <f t="shared" si="11"/>
        <v>0</v>
      </c>
      <c r="DC14" s="270">
        <f t="shared" si="12"/>
        <v>0</v>
      </c>
      <c r="DD14" s="279">
        <f t="shared" si="13"/>
        <v>0</v>
      </c>
      <c r="DE14" s="270">
        <f t="shared" si="14"/>
        <v>0</v>
      </c>
      <c r="DF14" s="270">
        <f t="shared" si="15"/>
        <v>0</v>
      </c>
      <c r="DG14" s="279">
        <f t="shared" si="16"/>
        <v>0</v>
      </c>
      <c r="DH14" s="282"/>
      <c r="DI14" s="278" t="s">
        <v>280</v>
      </c>
      <c r="DJ14" s="278">
        <v>2</v>
      </c>
      <c r="DK14" s="278">
        <v>4</v>
      </c>
      <c r="DL14" s="278" t="s">
        <v>21</v>
      </c>
      <c r="DM14" s="278" t="s">
        <v>280</v>
      </c>
      <c r="DN14" s="278" t="s">
        <v>280</v>
      </c>
      <c r="DO14" s="278" t="s">
        <v>280</v>
      </c>
      <c r="DP14" s="278" t="s">
        <v>280</v>
      </c>
      <c r="DQ14" s="278">
        <f t="shared" si="46"/>
        <v>2</v>
      </c>
      <c r="DR14" s="278">
        <v>4</v>
      </c>
      <c r="DS14" s="270" t="s">
        <v>21</v>
      </c>
      <c r="DT14" s="278" t="s">
        <v>280</v>
      </c>
      <c r="DU14" s="278" t="s">
        <v>21</v>
      </c>
      <c r="DV14" s="278" t="s">
        <v>21</v>
      </c>
      <c r="DW14" s="270">
        <v>3</v>
      </c>
      <c r="DX14" s="270">
        <v>2</v>
      </c>
      <c r="DY14" s="270">
        <v>2</v>
      </c>
      <c r="DZ14" s="270">
        <v>4</v>
      </c>
      <c r="EA14" s="270">
        <v>0</v>
      </c>
      <c r="EB14" s="270">
        <v>0</v>
      </c>
      <c r="EC14" s="270">
        <v>0</v>
      </c>
      <c r="ED14" s="270">
        <v>0</v>
      </c>
      <c r="EE14" s="270">
        <v>0</v>
      </c>
      <c r="EF14" s="270">
        <v>0</v>
      </c>
      <c r="EG14" s="270">
        <f t="shared" si="17"/>
        <v>200</v>
      </c>
      <c r="EH14" s="277">
        <f t="shared" si="47"/>
        <v>100</v>
      </c>
      <c r="EI14" s="277">
        <f t="shared" si="48"/>
        <v>100</v>
      </c>
      <c r="EJ14" s="277">
        <f t="shared" si="49"/>
        <v>100</v>
      </c>
      <c r="EK14" s="277">
        <f t="shared" si="50"/>
        <v>100</v>
      </c>
      <c r="EL14" s="277">
        <f t="shared" si="51"/>
        <v>100</v>
      </c>
      <c r="EM14" s="270">
        <f t="shared" si="18"/>
        <v>0</v>
      </c>
      <c r="EN14" s="279">
        <f t="shared" si="19"/>
        <v>0</v>
      </c>
      <c r="EO14" s="270">
        <f t="shared" si="20"/>
        <v>6.666666666666667</v>
      </c>
      <c r="EP14" s="270">
        <f t="shared" si="21"/>
        <v>0</v>
      </c>
      <c r="EQ14" s="279">
        <f t="shared" si="22"/>
        <v>0</v>
      </c>
      <c r="ER14" s="270">
        <f t="shared" si="23"/>
        <v>13.333333333333334</v>
      </c>
      <c r="ES14" s="270">
        <f t="shared" si="24"/>
        <v>0</v>
      </c>
      <c r="ET14" s="279">
        <f t="shared" si="25"/>
        <v>0</v>
      </c>
      <c r="EU14" s="457"/>
      <c r="EV14" s="288" t="s">
        <v>355</v>
      </c>
      <c r="EW14" s="278">
        <v>3</v>
      </c>
      <c r="EX14" s="278">
        <v>86</v>
      </c>
      <c r="EY14" s="278" t="s">
        <v>21</v>
      </c>
      <c r="EZ14" s="278" t="s">
        <v>21</v>
      </c>
      <c r="FA14" s="278" t="s">
        <v>21</v>
      </c>
      <c r="FB14" s="278" t="s">
        <v>21</v>
      </c>
      <c r="FC14" s="278" t="s">
        <v>21</v>
      </c>
      <c r="FD14" s="278">
        <v>0</v>
      </c>
      <c r="FE14" s="278">
        <v>0</v>
      </c>
      <c r="FF14" s="278" t="s">
        <v>21</v>
      </c>
      <c r="FG14" s="278" t="s">
        <v>21</v>
      </c>
      <c r="FH14" s="288" t="s">
        <v>355</v>
      </c>
      <c r="FI14" s="278" t="s">
        <v>21</v>
      </c>
      <c r="FJ14" s="270">
        <v>3</v>
      </c>
      <c r="FK14" s="278">
        <v>1</v>
      </c>
      <c r="FL14" s="278">
        <v>86</v>
      </c>
      <c r="FM14" s="278">
        <v>86</v>
      </c>
      <c r="FN14" s="278">
        <v>1</v>
      </c>
      <c r="FO14" s="278">
        <v>30</v>
      </c>
      <c r="FP14" s="278">
        <v>30</v>
      </c>
      <c r="FQ14" s="278" t="s">
        <v>21</v>
      </c>
      <c r="FR14" s="278" t="s">
        <v>21</v>
      </c>
      <c r="FS14" s="278" t="s">
        <v>21</v>
      </c>
      <c r="FT14" s="270">
        <f t="shared" si="60"/>
        <v>100</v>
      </c>
      <c r="FU14" s="277">
        <f t="shared" si="52"/>
        <v>0</v>
      </c>
      <c r="FV14" s="277">
        <f t="shared" si="53"/>
        <v>0</v>
      </c>
      <c r="FW14" s="277">
        <f t="shared" si="54"/>
        <v>0</v>
      </c>
      <c r="FX14" s="277">
        <f t="shared" si="55"/>
        <v>65.116279069767444</v>
      </c>
      <c r="FY14" s="277">
        <f t="shared" si="56"/>
        <v>65.116279069767444</v>
      </c>
      <c r="FZ14" s="270">
        <f t="shared" si="61"/>
        <v>0</v>
      </c>
      <c r="GA14" s="279">
        <f t="shared" si="62"/>
        <v>100</v>
      </c>
      <c r="GB14" s="270">
        <f t="shared" si="63"/>
        <v>286.66666666666669</v>
      </c>
      <c r="GC14" s="270" t="str">
        <f t="shared" si="64"/>
        <v>-</v>
      </c>
      <c r="GD14" s="279">
        <f t="shared" si="65"/>
        <v>100</v>
      </c>
      <c r="GE14" s="270">
        <f t="shared" si="66"/>
        <v>286.66666666666669</v>
      </c>
      <c r="GF14" s="270" t="str">
        <f t="shared" si="67"/>
        <v>-</v>
      </c>
      <c r="GG14" s="279">
        <f t="shared" si="68"/>
        <v>100</v>
      </c>
      <c r="GH14" s="284"/>
      <c r="GI14" s="283"/>
      <c r="GJ14" s="283"/>
      <c r="GK14" s="283"/>
      <c r="GL14" s="283"/>
      <c r="GM14" s="283"/>
      <c r="GN14" s="283"/>
      <c r="GO14" s="283"/>
      <c r="GP14" s="283"/>
      <c r="GQ14" s="283"/>
      <c r="GR14" s="283"/>
      <c r="GS14" s="283"/>
      <c r="GT14" s="283"/>
      <c r="GU14" s="283"/>
      <c r="GV14" s="283"/>
      <c r="GW14" s="283"/>
      <c r="GX14" s="283"/>
      <c r="GY14" s="283"/>
      <c r="GZ14" s="283"/>
      <c r="HA14" s="283"/>
      <c r="HB14" s="283"/>
      <c r="HC14" s="283"/>
      <c r="HD14" s="283"/>
      <c r="HE14" s="283"/>
      <c r="HF14" s="283"/>
      <c r="HT14" s="218"/>
      <c r="HU14" s="218"/>
      <c r="HV14" s="218"/>
      <c r="HW14" s="218"/>
      <c r="HX14" s="218"/>
      <c r="HY14" s="218"/>
      <c r="HZ14" s="218"/>
      <c r="IA14" s="220"/>
      <c r="IB14" s="219"/>
      <c r="IC14" s="219"/>
      <c r="ID14" s="219"/>
      <c r="IE14" s="219"/>
      <c r="IF14" s="219"/>
      <c r="IG14" s="219"/>
      <c r="IH14" s="219"/>
      <c r="II14" s="218"/>
    </row>
    <row r="15" spans="2:243" ht="66.75" customHeight="1" x14ac:dyDescent="0.45">
      <c r="B15" s="254" t="s">
        <v>4</v>
      </c>
      <c r="C15" s="255" t="s">
        <v>428</v>
      </c>
      <c r="D15" s="257" t="s">
        <v>139</v>
      </c>
      <c r="E15" s="257" t="s">
        <v>108</v>
      </c>
      <c r="F15" s="257" t="s">
        <v>187</v>
      </c>
      <c r="G15" s="256" t="s">
        <v>21</v>
      </c>
      <c r="H15" s="256" t="s">
        <v>21</v>
      </c>
      <c r="I15" s="257">
        <v>14</v>
      </c>
      <c r="J15" s="256" t="s">
        <v>140</v>
      </c>
      <c r="K15" s="302" t="s">
        <v>141</v>
      </c>
      <c r="L15" s="257" t="s">
        <v>134</v>
      </c>
      <c r="M15" s="302" t="s">
        <v>142</v>
      </c>
      <c r="N15" s="257" t="s">
        <v>123</v>
      </c>
      <c r="O15" s="257" t="s">
        <v>143</v>
      </c>
      <c r="P15" s="258" t="s">
        <v>12</v>
      </c>
      <c r="Q15" s="294" t="s">
        <v>507</v>
      </c>
      <c r="R15" s="294" t="s">
        <v>21</v>
      </c>
      <c r="S15" s="270" t="s">
        <v>444</v>
      </c>
      <c r="T15" s="270" t="s">
        <v>579</v>
      </c>
      <c r="U15" s="271" t="s">
        <v>346</v>
      </c>
      <c r="V15" s="272" t="s">
        <v>382</v>
      </c>
      <c r="W15" s="272" t="s">
        <v>404</v>
      </c>
      <c r="X15" s="272" t="s">
        <v>21</v>
      </c>
      <c r="Y15" s="273" t="s">
        <v>479</v>
      </c>
      <c r="Z15" s="274" t="s">
        <v>558</v>
      </c>
      <c r="AA15" s="274" t="s">
        <v>208</v>
      </c>
      <c r="AB15" s="274"/>
      <c r="AC15" s="240">
        <v>4</v>
      </c>
      <c r="AD15" s="240">
        <v>1</v>
      </c>
      <c r="AE15" s="240">
        <v>9</v>
      </c>
      <c r="AF15" s="240">
        <v>9</v>
      </c>
      <c r="AG15" s="240">
        <v>9</v>
      </c>
      <c r="AH15" s="240">
        <v>0</v>
      </c>
      <c r="AI15" s="278" t="s">
        <v>21</v>
      </c>
      <c r="AJ15" s="285">
        <v>0</v>
      </c>
      <c r="AK15" s="278">
        <v>0</v>
      </c>
      <c r="AL15" s="278" t="s">
        <v>21</v>
      </c>
      <c r="AM15" s="278" t="s">
        <v>21</v>
      </c>
      <c r="AN15" s="278" t="s">
        <v>21</v>
      </c>
      <c r="AO15" s="278" t="s">
        <v>21</v>
      </c>
      <c r="AP15" s="277" t="str">
        <f t="shared" si="34"/>
        <v>-</v>
      </c>
      <c r="AQ15" s="277">
        <f t="shared" si="35"/>
        <v>0</v>
      </c>
      <c r="AR15" s="277">
        <v>0</v>
      </c>
      <c r="AS15" s="278" t="s">
        <v>21</v>
      </c>
      <c r="AT15" s="277" t="str">
        <f>IF(AP15="-",AS15,AP15)</f>
        <v>-</v>
      </c>
      <c r="AU15" s="278" t="s">
        <v>21</v>
      </c>
      <c r="AV15" s="278" t="s">
        <v>21</v>
      </c>
      <c r="AW15" s="278">
        <v>4</v>
      </c>
      <c r="AX15" s="278">
        <v>0</v>
      </c>
      <c r="AY15" s="278">
        <v>0</v>
      </c>
      <c r="AZ15" s="278">
        <v>0</v>
      </c>
      <c r="BA15" s="278">
        <v>0</v>
      </c>
      <c r="BB15" s="278">
        <v>0</v>
      </c>
      <c r="BC15" s="278">
        <v>0</v>
      </c>
      <c r="BD15" s="278">
        <v>0</v>
      </c>
      <c r="BE15" s="278">
        <v>0</v>
      </c>
      <c r="BF15" s="278">
        <v>0</v>
      </c>
      <c r="BG15" s="277">
        <f t="shared" si="0"/>
        <v>0</v>
      </c>
      <c r="BH15" s="277" t="str">
        <f t="shared" si="69"/>
        <v>-</v>
      </c>
      <c r="BI15" s="277" t="str">
        <f t="shared" si="36"/>
        <v>-</v>
      </c>
      <c r="BJ15" s="277" t="str">
        <f t="shared" si="37"/>
        <v>-</v>
      </c>
      <c r="BK15" s="277" t="str">
        <f t="shared" si="58"/>
        <v>-</v>
      </c>
      <c r="BL15" s="277" t="str">
        <f t="shared" si="38"/>
        <v>-</v>
      </c>
      <c r="BM15" s="277">
        <f t="shared" si="1"/>
        <v>0</v>
      </c>
      <c r="BN15" s="279">
        <f t="shared" si="2"/>
        <v>0</v>
      </c>
      <c r="BO15" s="277">
        <f t="shared" si="3"/>
        <v>0</v>
      </c>
      <c r="BP15" s="277">
        <f t="shared" si="4"/>
        <v>0</v>
      </c>
      <c r="BQ15" s="279">
        <f t="shared" si="5"/>
        <v>0</v>
      </c>
      <c r="BR15" s="277">
        <f t="shared" si="6"/>
        <v>0</v>
      </c>
      <c r="BS15" s="277">
        <f t="shared" si="7"/>
        <v>0</v>
      </c>
      <c r="BT15" s="279">
        <f t="shared" si="8"/>
        <v>0</v>
      </c>
      <c r="BU15" s="284" t="s">
        <v>21</v>
      </c>
      <c r="BV15" s="278">
        <v>2027397</v>
      </c>
      <c r="BW15" s="286">
        <v>1</v>
      </c>
      <c r="BX15" s="278">
        <v>1</v>
      </c>
      <c r="BY15" s="278">
        <v>2027397</v>
      </c>
      <c r="BZ15" s="278" t="s">
        <v>21</v>
      </c>
      <c r="CA15" s="278">
        <v>2027397</v>
      </c>
      <c r="CB15" s="278" t="s">
        <v>21</v>
      </c>
      <c r="CC15" s="278">
        <v>2027397</v>
      </c>
      <c r="CD15" s="278">
        <f t="shared" si="39"/>
        <v>1</v>
      </c>
      <c r="CE15" s="278">
        <v>1</v>
      </c>
      <c r="CF15" s="278" t="s">
        <v>21</v>
      </c>
      <c r="CG15" s="278">
        <v>2027397</v>
      </c>
      <c r="CH15" s="278" t="s">
        <v>21</v>
      </c>
      <c r="CI15" s="278" t="s">
        <v>21</v>
      </c>
      <c r="CJ15" s="270">
        <v>4</v>
      </c>
      <c r="CK15" s="270">
        <v>1</v>
      </c>
      <c r="CL15" s="270">
        <v>1</v>
      </c>
      <c r="CM15" s="270">
        <v>1</v>
      </c>
      <c r="CN15" s="286">
        <v>0</v>
      </c>
      <c r="CO15" s="286">
        <v>0</v>
      </c>
      <c r="CP15" s="286">
        <v>0</v>
      </c>
      <c r="CQ15" s="286">
        <v>0</v>
      </c>
      <c r="CR15" s="286">
        <v>0</v>
      </c>
      <c r="CS15" s="286">
        <v>0</v>
      </c>
      <c r="CT15" s="270">
        <f t="shared" si="9"/>
        <v>100</v>
      </c>
      <c r="CU15" s="277">
        <f t="shared" si="40"/>
        <v>100</v>
      </c>
      <c r="CV15" s="277">
        <f t="shared" si="41"/>
        <v>100</v>
      </c>
      <c r="CW15" s="277">
        <f t="shared" si="42"/>
        <v>100</v>
      </c>
      <c r="CX15" s="277">
        <f t="shared" si="43"/>
        <v>100</v>
      </c>
      <c r="CY15" s="277">
        <f t="shared" si="44"/>
        <v>100</v>
      </c>
      <c r="CZ15" s="270">
        <f t="shared" si="45"/>
        <v>0</v>
      </c>
      <c r="DA15" s="279">
        <f t="shared" si="10"/>
        <v>0</v>
      </c>
      <c r="DB15" s="270">
        <f t="shared" si="11"/>
        <v>11.111111111111111</v>
      </c>
      <c r="DC15" s="270">
        <f t="shared" si="12"/>
        <v>0</v>
      </c>
      <c r="DD15" s="279">
        <f t="shared" si="13"/>
        <v>0</v>
      </c>
      <c r="DE15" s="270">
        <f t="shared" si="14"/>
        <v>11.111111111111111</v>
      </c>
      <c r="DF15" s="270">
        <f t="shared" si="15"/>
        <v>0</v>
      </c>
      <c r="DG15" s="279">
        <f t="shared" si="16"/>
        <v>0</v>
      </c>
      <c r="DH15" s="282"/>
      <c r="DI15" s="278" t="s">
        <v>281</v>
      </c>
      <c r="DJ15" s="278">
        <v>3</v>
      </c>
      <c r="DK15" s="278">
        <v>5</v>
      </c>
      <c r="DL15" s="278">
        <v>2027397</v>
      </c>
      <c r="DM15" s="278" t="s">
        <v>280</v>
      </c>
      <c r="DN15" s="278" t="s">
        <v>281</v>
      </c>
      <c r="DO15" s="278" t="s">
        <v>280</v>
      </c>
      <c r="DP15" s="278" t="s">
        <v>281</v>
      </c>
      <c r="DQ15" s="278">
        <f t="shared" si="46"/>
        <v>3</v>
      </c>
      <c r="DR15" s="278">
        <v>5</v>
      </c>
      <c r="DS15" s="270" t="s">
        <v>21</v>
      </c>
      <c r="DT15" s="278" t="s">
        <v>281</v>
      </c>
      <c r="DU15" s="278" t="s">
        <v>21</v>
      </c>
      <c r="DV15" s="278" t="s">
        <v>21</v>
      </c>
      <c r="DW15" s="270">
        <v>4</v>
      </c>
      <c r="DX15" s="270">
        <v>2</v>
      </c>
      <c r="DY15" s="270">
        <v>2</v>
      </c>
      <c r="DZ15" s="270">
        <v>5</v>
      </c>
      <c r="EA15" s="270">
        <v>0</v>
      </c>
      <c r="EB15" s="270">
        <v>0</v>
      </c>
      <c r="EC15" s="270">
        <v>0</v>
      </c>
      <c r="ED15" s="270">
        <v>0</v>
      </c>
      <c r="EE15" s="270">
        <v>0</v>
      </c>
      <c r="EF15" s="270">
        <v>0</v>
      </c>
      <c r="EG15" s="270">
        <f t="shared" si="17"/>
        <v>200</v>
      </c>
      <c r="EH15" s="277">
        <f t="shared" si="47"/>
        <v>100</v>
      </c>
      <c r="EI15" s="277">
        <f t="shared" si="48"/>
        <v>100</v>
      </c>
      <c r="EJ15" s="277">
        <f t="shared" si="49"/>
        <v>100</v>
      </c>
      <c r="EK15" s="277">
        <f t="shared" si="50"/>
        <v>100</v>
      </c>
      <c r="EL15" s="277">
        <f t="shared" si="51"/>
        <v>100</v>
      </c>
      <c r="EM15" s="270">
        <f t="shared" si="18"/>
        <v>0</v>
      </c>
      <c r="EN15" s="279">
        <f t="shared" si="19"/>
        <v>0</v>
      </c>
      <c r="EO15" s="270">
        <f t="shared" si="20"/>
        <v>22.222222222222221</v>
      </c>
      <c r="EP15" s="270">
        <f t="shared" si="21"/>
        <v>0</v>
      </c>
      <c r="EQ15" s="279">
        <f t="shared" si="22"/>
        <v>0</v>
      </c>
      <c r="ER15" s="270">
        <f t="shared" si="23"/>
        <v>55.555555555555557</v>
      </c>
      <c r="ES15" s="270">
        <f t="shared" si="24"/>
        <v>0</v>
      </c>
      <c r="ET15" s="279">
        <f t="shared" si="25"/>
        <v>0</v>
      </c>
      <c r="EU15" s="457"/>
      <c r="EV15" s="288" t="s">
        <v>700</v>
      </c>
      <c r="EW15" s="278">
        <v>2</v>
      </c>
      <c r="EX15" s="278">
        <v>18</v>
      </c>
      <c r="EY15" s="278" t="s">
        <v>21</v>
      </c>
      <c r="EZ15" s="278" t="s">
        <v>21</v>
      </c>
      <c r="FA15" s="278" t="s">
        <v>21</v>
      </c>
      <c r="FB15" s="278" t="s">
        <v>21</v>
      </c>
      <c r="FC15" s="278" t="s">
        <v>21</v>
      </c>
      <c r="FD15" s="278">
        <v>0</v>
      </c>
      <c r="FE15" s="278">
        <v>0</v>
      </c>
      <c r="FF15" s="278" t="s">
        <v>21</v>
      </c>
      <c r="FG15" s="278" t="s">
        <v>21</v>
      </c>
      <c r="FH15" s="288" t="s">
        <v>700</v>
      </c>
      <c r="FI15" s="278" t="s">
        <v>21</v>
      </c>
      <c r="FJ15" s="270">
        <v>4</v>
      </c>
      <c r="FK15" s="278">
        <v>1</v>
      </c>
      <c r="FL15" s="278">
        <v>9</v>
      </c>
      <c r="FM15" s="278">
        <v>18</v>
      </c>
      <c r="FN15" s="278">
        <v>1</v>
      </c>
      <c r="FO15" s="278">
        <v>9</v>
      </c>
      <c r="FP15" s="278">
        <v>9</v>
      </c>
      <c r="FQ15" s="278" t="s">
        <v>21</v>
      </c>
      <c r="FR15" s="278" t="s">
        <v>21</v>
      </c>
      <c r="FS15" s="278" t="s">
        <v>21</v>
      </c>
      <c r="FT15" s="270">
        <f t="shared" si="60"/>
        <v>100</v>
      </c>
      <c r="FU15" s="277">
        <f t="shared" si="52"/>
        <v>0</v>
      </c>
      <c r="FV15" s="277">
        <f t="shared" si="53"/>
        <v>0</v>
      </c>
      <c r="FW15" s="277">
        <f t="shared" si="54"/>
        <v>0</v>
      </c>
      <c r="FX15" s="277">
        <f t="shared" si="55"/>
        <v>0</v>
      </c>
      <c r="FY15" s="277">
        <f t="shared" si="56"/>
        <v>50</v>
      </c>
      <c r="FZ15" s="270">
        <f t="shared" si="61"/>
        <v>0</v>
      </c>
      <c r="GA15" s="279">
        <f t="shared" si="62"/>
        <v>100</v>
      </c>
      <c r="GB15" s="270">
        <f t="shared" si="63"/>
        <v>100</v>
      </c>
      <c r="GC15" s="270" t="str">
        <f t="shared" si="64"/>
        <v>-</v>
      </c>
      <c r="GD15" s="279">
        <f t="shared" si="65"/>
        <v>100</v>
      </c>
      <c r="GE15" s="270">
        <f t="shared" si="66"/>
        <v>200</v>
      </c>
      <c r="GF15" s="270" t="str">
        <f t="shared" si="67"/>
        <v>-</v>
      </c>
      <c r="GG15" s="279">
        <f t="shared" si="68"/>
        <v>100</v>
      </c>
      <c r="GH15" s="284"/>
      <c r="GI15" s="283"/>
      <c r="GJ15" s="283"/>
      <c r="GK15" s="283"/>
      <c r="GL15" s="283"/>
      <c r="GM15" s="283"/>
      <c r="GN15" s="283"/>
      <c r="GO15" s="283"/>
      <c r="GP15" s="283"/>
      <c r="GQ15" s="283"/>
      <c r="GR15" s="283"/>
      <c r="GS15" s="283"/>
      <c r="GT15" s="283"/>
      <c r="GU15" s="283"/>
      <c r="GV15" s="283"/>
      <c r="GW15" s="283"/>
      <c r="GX15" s="283"/>
      <c r="GY15" s="283"/>
      <c r="GZ15" s="283"/>
      <c r="HA15" s="283"/>
      <c r="HB15" s="283"/>
      <c r="HC15" s="283"/>
      <c r="HD15" s="283"/>
      <c r="HE15" s="283"/>
      <c r="HF15" s="283"/>
      <c r="HT15" s="218"/>
      <c r="HU15" s="218"/>
      <c r="HV15" s="218"/>
      <c r="HW15" s="218"/>
      <c r="HX15" s="218"/>
      <c r="HY15" s="218"/>
      <c r="HZ15" s="218"/>
      <c r="IA15" s="220"/>
      <c r="IB15" s="219"/>
      <c r="IC15" s="219"/>
      <c r="ID15" s="219"/>
      <c r="IE15" s="219"/>
      <c r="IF15" s="219"/>
      <c r="IG15" s="219"/>
      <c r="IH15" s="219"/>
      <c r="II15" s="218"/>
    </row>
    <row r="16" spans="2:243" ht="66.75" customHeight="1" x14ac:dyDescent="0.45">
      <c r="B16" s="254" t="s">
        <v>4</v>
      </c>
      <c r="C16" s="255" t="s">
        <v>428</v>
      </c>
      <c r="D16" s="257" t="s">
        <v>139</v>
      </c>
      <c r="E16" s="257" t="s">
        <v>108</v>
      </c>
      <c r="F16" s="257" t="s">
        <v>187</v>
      </c>
      <c r="G16" s="256" t="s">
        <v>21</v>
      </c>
      <c r="H16" s="256" t="s">
        <v>21</v>
      </c>
      <c r="I16" s="257">
        <v>15</v>
      </c>
      <c r="J16" s="256" t="s">
        <v>144</v>
      </c>
      <c r="K16" s="302" t="s">
        <v>145</v>
      </c>
      <c r="L16" s="257" t="s">
        <v>134</v>
      </c>
      <c r="M16" s="302" t="s">
        <v>146</v>
      </c>
      <c r="N16" s="257" t="s">
        <v>123</v>
      </c>
      <c r="O16" s="257" t="s">
        <v>147</v>
      </c>
      <c r="P16" s="258" t="s">
        <v>12</v>
      </c>
      <c r="Q16" s="294" t="s">
        <v>508</v>
      </c>
      <c r="R16" s="294" t="s">
        <v>21</v>
      </c>
      <c r="S16" s="270" t="s">
        <v>443</v>
      </c>
      <c r="T16" s="270" t="s">
        <v>580</v>
      </c>
      <c r="U16" s="271" t="s">
        <v>346</v>
      </c>
      <c r="V16" s="272" t="s">
        <v>382</v>
      </c>
      <c r="W16" s="272" t="s">
        <v>403</v>
      </c>
      <c r="X16" s="272" t="s">
        <v>21</v>
      </c>
      <c r="Y16" s="273" t="s">
        <v>382</v>
      </c>
      <c r="Z16" s="274" t="s">
        <v>508</v>
      </c>
      <c r="AA16" s="274" t="s">
        <v>208</v>
      </c>
      <c r="AB16" s="274"/>
      <c r="AC16" s="240">
        <v>39</v>
      </c>
      <c r="AD16" s="240">
        <v>29</v>
      </c>
      <c r="AE16" s="240">
        <v>66</v>
      </c>
      <c r="AF16" s="240">
        <v>66</v>
      </c>
      <c r="AG16" s="240">
        <v>66</v>
      </c>
      <c r="AH16" s="240">
        <v>0</v>
      </c>
      <c r="AI16" s="278" t="s">
        <v>788</v>
      </c>
      <c r="AJ16" s="285">
        <v>9</v>
      </c>
      <c r="AK16" s="278">
        <v>25</v>
      </c>
      <c r="AL16" s="288" t="s">
        <v>637</v>
      </c>
      <c r="AM16" s="278">
        <v>1917</v>
      </c>
      <c r="AN16" s="278">
        <v>1917</v>
      </c>
      <c r="AO16" s="278">
        <v>1917</v>
      </c>
      <c r="AP16" s="277">
        <f>IF(AN16="-",AO16,AN16)</f>
        <v>1917</v>
      </c>
      <c r="AQ16" s="277">
        <f t="shared" si="35"/>
        <v>1</v>
      </c>
      <c r="AR16" s="277">
        <v>17</v>
      </c>
      <c r="AS16" s="278" t="s">
        <v>21</v>
      </c>
      <c r="AT16" s="277">
        <f>IF(AP16="-",AS16,AP16)</f>
        <v>1917</v>
      </c>
      <c r="AU16" s="278" t="s">
        <v>637</v>
      </c>
      <c r="AV16" s="278" t="s">
        <v>21</v>
      </c>
      <c r="AW16" s="278">
        <v>39</v>
      </c>
      <c r="AX16" s="278">
        <v>6</v>
      </c>
      <c r="AY16" s="278">
        <v>17</v>
      </c>
      <c r="AZ16" s="278">
        <v>17</v>
      </c>
      <c r="BA16" s="278">
        <v>0</v>
      </c>
      <c r="BB16" s="278">
        <v>0</v>
      </c>
      <c r="BC16" s="278">
        <v>0</v>
      </c>
      <c r="BD16" s="278">
        <v>0</v>
      </c>
      <c r="BE16" s="278">
        <v>0</v>
      </c>
      <c r="BF16" s="278">
        <v>0</v>
      </c>
      <c r="BG16" s="277">
        <f t="shared" si="0"/>
        <v>20.689655172413794</v>
      </c>
      <c r="BH16" s="277">
        <f t="shared" si="69"/>
        <v>11.111111111111111</v>
      </c>
      <c r="BI16" s="277">
        <f t="shared" si="36"/>
        <v>68</v>
      </c>
      <c r="BJ16" s="277">
        <f t="shared" si="37"/>
        <v>100</v>
      </c>
      <c r="BK16" s="277">
        <f t="shared" si="58"/>
        <v>100</v>
      </c>
      <c r="BL16" s="277">
        <f t="shared" si="38"/>
        <v>100</v>
      </c>
      <c r="BM16" s="277">
        <f t="shared" si="1"/>
        <v>0</v>
      </c>
      <c r="BN16" s="279">
        <f t="shared" si="2"/>
        <v>0</v>
      </c>
      <c r="BO16" s="277">
        <f t="shared" si="3"/>
        <v>25.757575757575758</v>
      </c>
      <c r="BP16" s="277">
        <f t="shared" si="4"/>
        <v>0</v>
      </c>
      <c r="BQ16" s="279">
        <f t="shared" si="5"/>
        <v>0</v>
      </c>
      <c r="BR16" s="277">
        <f t="shared" si="6"/>
        <v>25.757575757575758</v>
      </c>
      <c r="BS16" s="277">
        <f t="shared" si="7"/>
        <v>0</v>
      </c>
      <c r="BT16" s="279">
        <f t="shared" si="8"/>
        <v>0</v>
      </c>
      <c r="BU16" s="284" t="s">
        <v>737</v>
      </c>
      <c r="BV16" s="278">
        <v>2027397</v>
      </c>
      <c r="BW16" s="286">
        <v>1</v>
      </c>
      <c r="BX16" s="278">
        <v>1</v>
      </c>
      <c r="BY16" s="278">
        <v>2027397</v>
      </c>
      <c r="BZ16" s="278" t="s">
        <v>21</v>
      </c>
      <c r="CA16" s="278">
        <v>2027397</v>
      </c>
      <c r="CB16" s="278" t="s">
        <v>21</v>
      </c>
      <c r="CC16" s="278">
        <v>2027397</v>
      </c>
      <c r="CD16" s="278">
        <f t="shared" si="39"/>
        <v>1</v>
      </c>
      <c r="CE16" s="278">
        <v>1</v>
      </c>
      <c r="CF16" s="278" t="s">
        <v>21</v>
      </c>
      <c r="CG16" s="278">
        <v>2027397</v>
      </c>
      <c r="CH16" s="278" t="s">
        <v>21</v>
      </c>
      <c r="CI16" s="278" t="s">
        <v>21</v>
      </c>
      <c r="CJ16" s="270">
        <v>39</v>
      </c>
      <c r="CK16" s="270">
        <v>1</v>
      </c>
      <c r="CL16" s="270">
        <v>1</v>
      </c>
      <c r="CM16" s="270">
        <v>1</v>
      </c>
      <c r="CN16" s="286">
        <v>0</v>
      </c>
      <c r="CO16" s="286">
        <v>0</v>
      </c>
      <c r="CP16" s="286">
        <v>0</v>
      </c>
      <c r="CQ16" s="286">
        <v>0</v>
      </c>
      <c r="CR16" s="286">
        <v>0</v>
      </c>
      <c r="CS16" s="286">
        <v>0</v>
      </c>
      <c r="CT16" s="270">
        <f t="shared" si="9"/>
        <v>3.4482758620689653</v>
      </c>
      <c r="CU16" s="277">
        <f t="shared" si="40"/>
        <v>100</v>
      </c>
      <c r="CV16" s="277">
        <f t="shared" si="41"/>
        <v>100</v>
      </c>
      <c r="CW16" s="277">
        <f t="shared" si="42"/>
        <v>100</v>
      </c>
      <c r="CX16" s="277">
        <f t="shared" si="43"/>
        <v>100</v>
      </c>
      <c r="CY16" s="277">
        <f t="shared" si="44"/>
        <v>100</v>
      </c>
      <c r="CZ16" s="270">
        <f t="shared" si="45"/>
        <v>0</v>
      </c>
      <c r="DA16" s="279">
        <f t="shared" si="10"/>
        <v>0</v>
      </c>
      <c r="DB16" s="270">
        <f t="shared" si="11"/>
        <v>1.5151515151515151</v>
      </c>
      <c r="DC16" s="270">
        <f t="shared" si="12"/>
        <v>0</v>
      </c>
      <c r="DD16" s="279">
        <f t="shared" si="13"/>
        <v>0</v>
      </c>
      <c r="DE16" s="270">
        <f t="shared" si="14"/>
        <v>1.5151515151515151</v>
      </c>
      <c r="DF16" s="270">
        <f t="shared" si="15"/>
        <v>0</v>
      </c>
      <c r="DG16" s="279">
        <f t="shared" si="16"/>
        <v>0</v>
      </c>
      <c r="DH16" s="282"/>
      <c r="DI16" s="278" t="s">
        <v>789</v>
      </c>
      <c r="DJ16" s="278">
        <v>4</v>
      </c>
      <c r="DK16" s="278">
        <v>6</v>
      </c>
      <c r="DL16" s="278" t="s">
        <v>670</v>
      </c>
      <c r="DM16" s="278" t="s">
        <v>280</v>
      </c>
      <c r="DN16" s="278" t="s">
        <v>279</v>
      </c>
      <c r="DO16" s="278" t="s">
        <v>280</v>
      </c>
      <c r="DP16" s="278" t="s">
        <v>279</v>
      </c>
      <c r="DQ16" s="278">
        <f t="shared" si="46"/>
        <v>3</v>
      </c>
      <c r="DR16" s="278">
        <v>5</v>
      </c>
      <c r="DS16" s="270" t="s">
        <v>21</v>
      </c>
      <c r="DT16" s="278" t="s">
        <v>279</v>
      </c>
      <c r="DU16" s="278" t="s">
        <v>790</v>
      </c>
      <c r="DV16" s="278" t="s">
        <v>21</v>
      </c>
      <c r="DW16" s="270">
        <v>39</v>
      </c>
      <c r="DX16" s="270">
        <v>2</v>
      </c>
      <c r="DY16" s="270">
        <v>3</v>
      </c>
      <c r="DZ16" s="270">
        <v>6</v>
      </c>
      <c r="EA16" s="270">
        <v>1</v>
      </c>
      <c r="EB16" s="270">
        <v>1</v>
      </c>
      <c r="EC16" s="270">
        <v>1</v>
      </c>
      <c r="ED16" s="270">
        <v>2</v>
      </c>
      <c r="EE16" s="270">
        <v>2</v>
      </c>
      <c r="EF16" s="270">
        <v>2</v>
      </c>
      <c r="EG16" s="270">
        <f t="shared" si="17"/>
        <v>6.8965517241379306</v>
      </c>
      <c r="EH16" s="277">
        <f t="shared" si="47"/>
        <v>75</v>
      </c>
      <c r="EI16" s="277">
        <f t="shared" si="48"/>
        <v>83.333333333333343</v>
      </c>
      <c r="EJ16" s="277">
        <f t="shared" si="49"/>
        <v>50</v>
      </c>
      <c r="EK16" s="277">
        <f t="shared" si="50"/>
        <v>66.666666666666671</v>
      </c>
      <c r="EL16" s="277">
        <f t="shared" si="51"/>
        <v>83.333333333333343</v>
      </c>
      <c r="EM16" s="270">
        <f t="shared" si="18"/>
        <v>6.8965517241379306</v>
      </c>
      <c r="EN16" s="279">
        <f t="shared" si="19"/>
        <v>3.4482758620689653</v>
      </c>
      <c r="EO16" s="270">
        <f t="shared" si="20"/>
        <v>4.5454545454545459</v>
      </c>
      <c r="EP16" s="270">
        <f t="shared" si="21"/>
        <v>3.0303030303030303</v>
      </c>
      <c r="EQ16" s="279">
        <f t="shared" si="22"/>
        <v>1.5151515151515151</v>
      </c>
      <c r="ER16" s="270">
        <f t="shared" si="23"/>
        <v>9.0909090909090917</v>
      </c>
      <c r="ES16" s="270">
        <f t="shared" si="24"/>
        <v>3.0303030303030303</v>
      </c>
      <c r="ET16" s="279">
        <f t="shared" si="25"/>
        <v>1.5151515151515151</v>
      </c>
      <c r="EU16" s="457"/>
      <c r="EV16" s="278" t="s">
        <v>21</v>
      </c>
      <c r="EW16" s="278">
        <v>0</v>
      </c>
      <c r="EX16" s="278">
        <v>0</v>
      </c>
      <c r="EY16" s="278" t="s">
        <v>21</v>
      </c>
      <c r="EZ16" s="278" t="s">
        <v>21</v>
      </c>
      <c r="FA16" s="278" t="s">
        <v>21</v>
      </c>
      <c r="FB16" s="278" t="s">
        <v>21</v>
      </c>
      <c r="FC16" s="278" t="s">
        <v>21</v>
      </c>
      <c r="FD16" s="278">
        <v>0</v>
      </c>
      <c r="FE16" s="278">
        <v>0</v>
      </c>
      <c r="FF16" s="278" t="s">
        <v>21</v>
      </c>
      <c r="FG16" s="278" t="s">
        <v>21</v>
      </c>
      <c r="FH16" s="278" t="s">
        <v>21</v>
      </c>
      <c r="FI16" s="278" t="s">
        <v>21</v>
      </c>
      <c r="FJ16" s="270">
        <v>39</v>
      </c>
      <c r="FK16" s="278">
        <v>0</v>
      </c>
      <c r="FL16" s="278">
        <v>0</v>
      </c>
      <c r="FM16" s="278">
        <v>0</v>
      </c>
      <c r="FN16" s="278">
        <v>0</v>
      </c>
      <c r="FO16" s="278">
        <v>0</v>
      </c>
      <c r="FP16" s="278">
        <v>0</v>
      </c>
      <c r="FQ16" s="278">
        <v>0</v>
      </c>
      <c r="FR16" s="278">
        <v>0</v>
      </c>
      <c r="FS16" s="278">
        <v>0</v>
      </c>
      <c r="FT16" s="270">
        <f t="shared" si="60"/>
        <v>0</v>
      </c>
      <c r="FU16" s="277" t="str">
        <f t="shared" si="52"/>
        <v>-</v>
      </c>
      <c r="FV16" s="277" t="str">
        <f t="shared" si="53"/>
        <v>-</v>
      </c>
      <c r="FW16" s="277" t="str">
        <f t="shared" si="54"/>
        <v>-</v>
      </c>
      <c r="FX16" s="277" t="str">
        <f t="shared" si="55"/>
        <v>-</v>
      </c>
      <c r="FY16" s="277" t="str">
        <f t="shared" si="56"/>
        <v>-</v>
      </c>
      <c r="FZ16" s="270">
        <f t="shared" si="61"/>
        <v>0</v>
      </c>
      <c r="GA16" s="279">
        <f t="shared" si="62"/>
        <v>0</v>
      </c>
      <c r="GB16" s="270">
        <f t="shared" si="63"/>
        <v>0</v>
      </c>
      <c r="GC16" s="270">
        <f t="shared" si="64"/>
        <v>0</v>
      </c>
      <c r="GD16" s="279">
        <f t="shared" si="65"/>
        <v>0</v>
      </c>
      <c r="GE16" s="270">
        <f t="shared" si="66"/>
        <v>0</v>
      </c>
      <c r="GF16" s="270">
        <f t="shared" si="67"/>
        <v>0</v>
      </c>
      <c r="GG16" s="279">
        <f t="shared" si="68"/>
        <v>0</v>
      </c>
      <c r="GH16" s="284"/>
      <c r="GI16" s="283"/>
      <c r="GJ16" s="283"/>
      <c r="GK16" s="283"/>
      <c r="GL16" s="283"/>
      <c r="GM16" s="283"/>
      <c r="GN16" s="283"/>
      <c r="GO16" s="283"/>
      <c r="GP16" s="283"/>
      <c r="GQ16" s="283"/>
      <c r="GR16" s="283"/>
      <c r="GS16" s="283"/>
      <c r="GT16" s="283"/>
      <c r="GU16" s="283"/>
      <c r="GV16" s="283"/>
      <c r="GW16" s="283"/>
      <c r="GX16" s="283"/>
      <c r="GY16" s="283"/>
      <c r="GZ16" s="283"/>
      <c r="HA16" s="283"/>
      <c r="HB16" s="283"/>
      <c r="HC16" s="283"/>
      <c r="HD16" s="283"/>
      <c r="HE16" s="283"/>
      <c r="HF16" s="283"/>
      <c r="HT16" s="218"/>
      <c r="HU16" s="218"/>
      <c r="HV16" s="218"/>
      <c r="HW16" s="218"/>
      <c r="HX16" s="218"/>
      <c r="HY16" s="218"/>
      <c r="HZ16" s="218"/>
      <c r="IA16" s="219"/>
      <c r="IB16" s="219"/>
      <c r="IC16" s="219"/>
      <c r="ID16" s="219"/>
      <c r="IE16" s="219"/>
      <c r="IF16" s="219"/>
      <c r="IG16" s="219"/>
      <c r="IH16" s="219"/>
      <c r="II16" s="218"/>
    </row>
    <row r="17" spans="2:243" ht="66.75" customHeight="1" x14ac:dyDescent="0.45">
      <c r="B17" s="254" t="s">
        <v>4</v>
      </c>
      <c r="C17" s="255" t="s">
        <v>428</v>
      </c>
      <c r="D17" s="257" t="s">
        <v>10</v>
      </c>
      <c r="E17" s="257" t="s">
        <v>109</v>
      </c>
      <c r="F17" s="257" t="s">
        <v>187</v>
      </c>
      <c r="G17" s="256" t="s">
        <v>21</v>
      </c>
      <c r="H17" s="256" t="s">
        <v>21</v>
      </c>
      <c r="I17" s="257">
        <v>18</v>
      </c>
      <c r="J17" s="256" t="s">
        <v>148</v>
      </c>
      <c r="K17" s="302" t="s">
        <v>180</v>
      </c>
      <c r="L17" s="257" t="s">
        <v>163</v>
      </c>
      <c r="M17" s="302" t="s">
        <v>181</v>
      </c>
      <c r="N17" s="257" t="s">
        <v>123</v>
      </c>
      <c r="O17" s="257" t="s">
        <v>149</v>
      </c>
      <c r="P17" s="258" t="s">
        <v>12</v>
      </c>
      <c r="Q17" s="294" t="s">
        <v>509</v>
      </c>
      <c r="R17" s="294" t="s">
        <v>21</v>
      </c>
      <c r="S17" s="270" t="s">
        <v>445</v>
      </c>
      <c r="T17" s="270" t="s">
        <v>581</v>
      </c>
      <c r="U17" s="271" t="s">
        <v>346</v>
      </c>
      <c r="V17" s="272" t="s">
        <v>381</v>
      </c>
      <c r="W17" s="272" t="s">
        <v>386</v>
      </c>
      <c r="X17" s="272" t="s">
        <v>392</v>
      </c>
      <c r="Y17" s="295" t="s">
        <v>480</v>
      </c>
      <c r="Z17" s="274" t="s">
        <v>559</v>
      </c>
      <c r="AA17" s="274" t="s">
        <v>208</v>
      </c>
      <c r="AB17" s="274"/>
      <c r="AC17" s="296">
        <v>4</v>
      </c>
      <c r="AD17" s="296">
        <v>1</v>
      </c>
      <c r="AE17" s="296">
        <v>3</v>
      </c>
      <c r="AF17" s="296">
        <v>3</v>
      </c>
      <c r="AG17" s="296">
        <v>3</v>
      </c>
      <c r="AH17" s="296">
        <v>0</v>
      </c>
      <c r="AI17" s="296" t="s">
        <v>21</v>
      </c>
      <c r="AJ17" s="297">
        <v>0</v>
      </c>
      <c r="AK17" s="296">
        <v>0</v>
      </c>
      <c r="AL17" s="296" t="s">
        <v>21</v>
      </c>
      <c r="AM17" s="296" t="s">
        <v>21</v>
      </c>
      <c r="AN17" s="296" t="s">
        <v>21</v>
      </c>
      <c r="AO17" s="296" t="s">
        <v>21</v>
      </c>
      <c r="AP17" s="298" t="str">
        <f t="shared" si="34"/>
        <v>-</v>
      </c>
      <c r="AQ17" s="298">
        <f t="shared" si="35"/>
        <v>0</v>
      </c>
      <c r="AR17" s="298">
        <v>0</v>
      </c>
      <c r="AS17" s="296" t="s">
        <v>21</v>
      </c>
      <c r="AT17" s="296" t="s">
        <v>21</v>
      </c>
      <c r="AU17" s="296" t="s">
        <v>21</v>
      </c>
      <c r="AV17" s="296" t="s">
        <v>21</v>
      </c>
      <c r="AW17" s="296">
        <v>4</v>
      </c>
      <c r="AX17" s="296">
        <v>0</v>
      </c>
      <c r="AY17" s="296">
        <v>0</v>
      </c>
      <c r="AZ17" s="296">
        <v>0</v>
      </c>
      <c r="BA17" s="296">
        <v>0</v>
      </c>
      <c r="BB17" s="296">
        <v>0</v>
      </c>
      <c r="BC17" s="296">
        <v>0</v>
      </c>
      <c r="BD17" s="296">
        <v>0</v>
      </c>
      <c r="BE17" s="296">
        <v>0</v>
      </c>
      <c r="BF17" s="296">
        <v>0</v>
      </c>
      <c r="BG17" s="298">
        <f t="shared" si="0"/>
        <v>0</v>
      </c>
      <c r="BH17" s="298" t="str">
        <f t="shared" si="69"/>
        <v>-</v>
      </c>
      <c r="BI17" s="298" t="str">
        <f t="shared" si="36"/>
        <v>-</v>
      </c>
      <c r="BJ17" s="298" t="str">
        <f t="shared" si="37"/>
        <v>-</v>
      </c>
      <c r="BK17" s="298" t="str">
        <f t="shared" si="58"/>
        <v>-</v>
      </c>
      <c r="BL17" s="298" t="str">
        <f t="shared" si="38"/>
        <v>-</v>
      </c>
      <c r="BM17" s="298">
        <f t="shared" si="1"/>
        <v>0</v>
      </c>
      <c r="BN17" s="299">
        <f t="shared" si="2"/>
        <v>0</v>
      </c>
      <c r="BO17" s="298">
        <f t="shared" si="3"/>
        <v>0</v>
      </c>
      <c r="BP17" s="298">
        <f t="shared" si="4"/>
        <v>0</v>
      </c>
      <c r="BQ17" s="299">
        <f t="shared" si="5"/>
        <v>0</v>
      </c>
      <c r="BR17" s="298">
        <f t="shared" si="6"/>
        <v>0</v>
      </c>
      <c r="BS17" s="298">
        <f t="shared" si="7"/>
        <v>0</v>
      </c>
      <c r="BT17" s="299">
        <f t="shared" si="8"/>
        <v>0</v>
      </c>
      <c r="BU17" s="296"/>
      <c r="BV17" s="296" t="s">
        <v>21</v>
      </c>
      <c r="BW17" s="300">
        <v>0</v>
      </c>
      <c r="BX17" s="296">
        <v>0</v>
      </c>
      <c r="BY17" s="296" t="s">
        <v>21</v>
      </c>
      <c r="BZ17" s="296" t="s">
        <v>21</v>
      </c>
      <c r="CA17" s="296" t="s">
        <v>21</v>
      </c>
      <c r="CB17" s="296" t="s">
        <v>21</v>
      </c>
      <c r="CC17" s="296" t="s">
        <v>21</v>
      </c>
      <c r="CD17" s="296">
        <f t="shared" si="39"/>
        <v>0</v>
      </c>
      <c r="CE17" s="296">
        <v>0</v>
      </c>
      <c r="CF17" s="296" t="s">
        <v>21</v>
      </c>
      <c r="CG17" s="296" t="s">
        <v>21</v>
      </c>
      <c r="CH17" s="296" t="s">
        <v>21</v>
      </c>
      <c r="CI17" s="296" t="s">
        <v>21</v>
      </c>
      <c r="CJ17" s="299">
        <v>4</v>
      </c>
      <c r="CK17" s="299">
        <v>0</v>
      </c>
      <c r="CL17" s="299">
        <v>0</v>
      </c>
      <c r="CM17" s="299">
        <v>0</v>
      </c>
      <c r="CN17" s="299">
        <v>0</v>
      </c>
      <c r="CO17" s="299">
        <v>0</v>
      </c>
      <c r="CP17" s="299">
        <v>0</v>
      </c>
      <c r="CQ17" s="299">
        <v>0</v>
      </c>
      <c r="CR17" s="299">
        <v>0</v>
      </c>
      <c r="CS17" s="299">
        <v>0</v>
      </c>
      <c r="CT17" s="299">
        <f t="shared" si="9"/>
        <v>0</v>
      </c>
      <c r="CU17" s="298" t="str">
        <f t="shared" si="40"/>
        <v>-</v>
      </c>
      <c r="CV17" s="298" t="str">
        <f t="shared" si="41"/>
        <v>-</v>
      </c>
      <c r="CW17" s="298" t="str">
        <f t="shared" si="42"/>
        <v>-</v>
      </c>
      <c r="CX17" s="298" t="str">
        <f t="shared" si="43"/>
        <v>-</v>
      </c>
      <c r="CY17" s="298" t="str">
        <f t="shared" si="44"/>
        <v>-</v>
      </c>
      <c r="CZ17" s="299">
        <f t="shared" si="45"/>
        <v>0</v>
      </c>
      <c r="DA17" s="299">
        <f t="shared" si="10"/>
        <v>0</v>
      </c>
      <c r="DB17" s="299">
        <f t="shared" si="11"/>
        <v>0</v>
      </c>
      <c r="DC17" s="299">
        <f t="shared" si="12"/>
        <v>0</v>
      </c>
      <c r="DD17" s="299">
        <f t="shared" si="13"/>
        <v>0</v>
      </c>
      <c r="DE17" s="299">
        <f t="shared" si="14"/>
        <v>0</v>
      </c>
      <c r="DF17" s="299">
        <f t="shared" si="15"/>
        <v>0</v>
      </c>
      <c r="DG17" s="299">
        <f t="shared" si="16"/>
        <v>0</v>
      </c>
      <c r="DH17" s="299"/>
      <c r="DI17" s="296" t="s">
        <v>566</v>
      </c>
      <c r="DJ17" s="296">
        <v>2</v>
      </c>
      <c r="DK17" s="296">
        <v>4</v>
      </c>
      <c r="DL17" s="296" t="s">
        <v>21</v>
      </c>
      <c r="DM17" s="296" t="s">
        <v>280</v>
      </c>
      <c r="DN17" s="296" t="s">
        <v>280</v>
      </c>
      <c r="DO17" s="296" t="s">
        <v>280</v>
      </c>
      <c r="DP17" s="296" t="s">
        <v>280</v>
      </c>
      <c r="DQ17" s="296">
        <f t="shared" si="46"/>
        <v>2</v>
      </c>
      <c r="DR17" s="296">
        <v>4</v>
      </c>
      <c r="DS17" s="299" t="s">
        <v>21</v>
      </c>
      <c r="DT17" s="296" t="s">
        <v>280</v>
      </c>
      <c r="DU17" s="296" t="s">
        <v>21</v>
      </c>
      <c r="DV17" s="296" t="s">
        <v>21</v>
      </c>
      <c r="DW17" s="299">
        <v>4</v>
      </c>
      <c r="DX17" s="299">
        <v>1</v>
      </c>
      <c r="DY17" s="299">
        <v>2</v>
      </c>
      <c r="DZ17" s="299">
        <v>4</v>
      </c>
      <c r="EA17" s="299">
        <v>0</v>
      </c>
      <c r="EB17" s="299">
        <v>0</v>
      </c>
      <c r="EC17" s="299">
        <v>0</v>
      </c>
      <c r="ED17" s="299">
        <v>0</v>
      </c>
      <c r="EE17" s="299">
        <v>0</v>
      </c>
      <c r="EF17" s="299">
        <v>0</v>
      </c>
      <c r="EG17" s="299">
        <f t="shared" si="17"/>
        <v>100</v>
      </c>
      <c r="EH17" s="298">
        <f t="shared" si="47"/>
        <v>100</v>
      </c>
      <c r="EI17" s="298">
        <f t="shared" si="48"/>
        <v>100</v>
      </c>
      <c r="EJ17" s="298">
        <f t="shared" si="49"/>
        <v>100</v>
      </c>
      <c r="EK17" s="298">
        <f t="shared" si="50"/>
        <v>100</v>
      </c>
      <c r="EL17" s="298">
        <f t="shared" si="51"/>
        <v>100</v>
      </c>
      <c r="EM17" s="299">
        <f t="shared" si="18"/>
        <v>0</v>
      </c>
      <c r="EN17" s="299">
        <f t="shared" si="19"/>
        <v>0</v>
      </c>
      <c r="EO17" s="299">
        <f t="shared" si="20"/>
        <v>66.666666666666657</v>
      </c>
      <c r="EP17" s="299">
        <f t="shared" si="21"/>
        <v>0</v>
      </c>
      <c r="EQ17" s="299">
        <f t="shared" si="22"/>
        <v>0</v>
      </c>
      <c r="ER17" s="299">
        <f t="shared" si="23"/>
        <v>133.33333333333331</v>
      </c>
      <c r="ES17" s="299">
        <f t="shared" si="24"/>
        <v>0</v>
      </c>
      <c r="ET17" s="299">
        <f t="shared" si="25"/>
        <v>0</v>
      </c>
      <c r="EU17" s="301"/>
      <c r="EV17" s="296" t="s">
        <v>21</v>
      </c>
      <c r="EW17" s="296">
        <v>0</v>
      </c>
      <c r="EX17" s="296">
        <v>0</v>
      </c>
      <c r="EY17" s="296" t="s">
        <v>21</v>
      </c>
      <c r="EZ17" s="296" t="s">
        <v>21</v>
      </c>
      <c r="FA17" s="296" t="s">
        <v>21</v>
      </c>
      <c r="FB17" s="296" t="s">
        <v>21</v>
      </c>
      <c r="FC17" s="296" t="s">
        <v>21</v>
      </c>
      <c r="FD17" s="296">
        <v>0</v>
      </c>
      <c r="FE17" s="296">
        <v>0</v>
      </c>
      <c r="FF17" s="296" t="s">
        <v>21</v>
      </c>
      <c r="FG17" s="296" t="s">
        <v>21</v>
      </c>
      <c r="FH17" s="296" t="s">
        <v>21</v>
      </c>
      <c r="FI17" s="296" t="s">
        <v>21</v>
      </c>
      <c r="FJ17" s="299">
        <v>4</v>
      </c>
      <c r="FK17" s="296">
        <v>0</v>
      </c>
      <c r="FL17" s="296">
        <v>0</v>
      </c>
      <c r="FM17" s="296">
        <v>0</v>
      </c>
      <c r="FN17" s="296">
        <v>0</v>
      </c>
      <c r="FO17" s="296">
        <v>0</v>
      </c>
      <c r="FP17" s="296">
        <v>0</v>
      </c>
      <c r="FQ17" s="296">
        <v>0</v>
      </c>
      <c r="FR17" s="296">
        <v>0</v>
      </c>
      <c r="FS17" s="296">
        <v>0</v>
      </c>
      <c r="FT17" s="296">
        <v>0</v>
      </c>
      <c r="FU17" s="298" t="str">
        <f t="shared" si="52"/>
        <v>-</v>
      </c>
      <c r="FV17" s="298" t="str">
        <f t="shared" si="53"/>
        <v>-</v>
      </c>
      <c r="FW17" s="298" t="str">
        <f t="shared" si="54"/>
        <v>-</v>
      </c>
      <c r="FX17" s="298" t="str">
        <f t="shared" si="55"/>
        <v>-</v>
      </c>
      <c r="FY17" s="298" t="str">
        <f t="shared" si="56"/>
        <v>-</v>
      </c>
      <c r="FZ17" s="296">
        <v>0</v>
      </c>
      <c r="GA17" s="296">
        <v>0</v>
      </c>
      <c r="GB17" s="296">
        <v>0</v>
      </c>
      <c r="GC17" s="296">
        <v>0</v>
      </c>
      <c r="GD17" s="296">
        <v>0</v>
      </c>
      <c r="GE17" s="296">
        <v>0</v>
      </c>
      <c r="GF17" s="296">
        <v>0</v>
      </c>
      <c r="GG17" s="296">
        <v>0</v>
      </c>
      <c r="GH17" s="284"/>
      <c r="GI17" s="283"/>
      <c r="GJ17" s="283"/>
      <c r="GK17" s="283"/>
      <c r="GL17" s="283"/>
      <c r="GM17" s="283"/>
      <c r="GN17" s="283"/>
      <c r="GO17" s="283"/>
      <c r="GP17" s="283"/>
      <c r="GQ17" s="283"/>
      <c r="GR17" s="283"/>
      <c r="GS17" s="283"/>
      <c r="GT17" s="283"/>
      <c r="GU17" s="283"/>
      <c r="GV17" s="283"/>
      <c r="GW17" s="283"/>
      <c r="GX17" s="283"/>
      <c r="GY17" s="283"/>
      <c r="GZ17" s="283"/>
      <c r="HA17" s="283"/>
      <c r="HB17" s="283"/>
      <c r="HC17" s="283"/>
      <c r="HD17" s="283"/>
      <c r="HE17" s="283"/>
      <c r="HF17" s="283"/>
      <c r="HT17" s="218"/>
      <c r="HU17" s="218"/>
      <c r="HV17" s="218"/>
      <c r="HW17" s="218"/>
      <c r="HX17" s="218"/>
      <c r="HY17" s="218"/>
      <c r="HZ17" s="218"/>
      <c r="IA17" s="219"/>
      <c r="IB17" s="219"/>
      <c r="IC17" s="219"/>
      <c r="ID17" s="219"/>
      <c r="IE17" s="219"/>
      <c r="IF17" s="219"/>
      <c r="IG17" s="219"/>
      <c r="IH17" s="219"/>
      <c r="II17" s="218"/>
    </row>
    <row r="18" spans="2:243" ht="66.75" customHeight="1" x14ac:dyDescent="0.45">
      <c r="B18" s="254" t="s">
        <v>4</v>
      </c>
      <c r="C18" s="255" t="s">
        <v>428</v>
      </c>
      <c r="D18" s="257" t="s">
        <v>10</v>
      </c>
      <c r="E18" s="257" t="s">
        <v>109</v>
      </c>
      <c r="F18" s="257" t="s">
        <v>187</v>
      </c>
      <c r="G18" s="256" t="s">
        <v>21</v>
      </c>
      <c r="H18" s="256" t="s">
        <v>21</v>
      </c>
      <c r="I18" s="257">
        <v>19</v>
      </c>
      <c r="J18" s="256" t="s">
        <v>132</v>
      </c>
      <c r="K18" s="302" t="s">
        <v>133</v>
      </c>
      <c r="L18" s="257" t="s">
        <v>134</v>
      </c>
      <c r="M18" s="302" t="s">
        <v>182</v>
      </c>
      <c r="N18" s="257" t="s">
        <v>123</v>
      </c>
      <c r="O18" s="257" t="s">
        <v>135</v>
      </c>
      <c r="P18" s="258" t="s">
        <v>12</v>
      </c>
      <c r="Q18" s="294" t="s">
        <v>510</v>
      </c>
      <c r="R18" s="294" t="s">
        <v>21</v>
      </c>
      <c r="S18" s="270" t="s">
        <v>446</v>
      </c>
      <c r="T18" s="270" t="s">
        <v>582</v>
      </c>
      <c r="U18" s="271" t="s">
        <v>346</v>
      </c>
      <c r="V18" s="272" t="s">
        <v>382</v>
      </c>
      <c r="W18" s="272" t="s">
        <v>388</v>
      </c>
      <c r="X18" s="272" t="s">
        <v>21</v>
      </c>
      <c r="Y18" s="273" t="s">
        <v>382</v>
      </c>
      <c r="Z18" s="274" t="s">
        <v>510</v>
      </c>
      <c r="AA18" s="274" t="s">
        <v>208</v>
      </c>
      <c r="AB18" s="274"/>
      <c r="AC18" s="240">
        <v>76</v>
      </c>
      <c r="AD18" s="240">
        <v>75</v>
      </c>
      <c r="AE18" s="240">
        <v>139</v>
      </c>
      <c r="AF18" s="240">
        <v>139</v>
      </c>
      <c r="AG18" s="240">
        <v>139</v>
      </c>
      <c r="AH18" s="240">
        <v>0</v>
      </c>
      <c r="AI18" s="278" t="s">
        <v>791</v>
      </c>
      <c r="AJ18" s="285">
        <v>8</v>
      </c>
      <c r="AK18" s="278">
        <v>62</v>
      </c>
      <c r="AL18" s="278" t="s">
        <v>792</v>
      </c>
      <c r="AM18" s="278">
        <v>1917</v>
      </c>
      <c r="AN18" s="278">
        <v>1390.1917000000001</v>
      </c>
      <c r="AO18" s="278">
        <v>1917</v>
      </c>
      <c r="AP18" s="277">
        <f t="shared" si="34"/>
        <v>1390.1917000000001</v>
      </c>
      <c r="AQ18" s="277">
        <f t="shared" si="35"/>
        <v>2</v>
      </c>
      <c r="AR18" s="277">
        <v>12</v>
      </c>
      <c r="AS18" s="277">
        <v>1390</v>
      </c>
      <c r="AT18" s="278" t="s">
        <v>21</v>
      </c>
      <c r="AU18" s="278" t="s">
        <v>653</v>
      </c>
      <c r="AV18" s="278" t="s">
        <v>21</v>
      </c>
      <c r="AW18" s="278">
        <v>63</v>
      </c>
      <c r="AX18" s="278">
        <v>7</v>
      </c>
      <c r="AY18" s="278">
        <v>32</v>
      </c>
      <c r="AZ18" s="278">
        <v>32</v>
      </c>
      <c r="BA18" s="278">
        <v>4</v>
      </c>
      <c r="BB18" s="278">
        <v>20</v>
      </c>
      <c r="BC18" s="278">
        <v>20</v>
      </c>
      <c r="BD18" s="278">
        <v>4</v>
      </c>
      <c r="BE18" s="278">
        <v>20</v>
      </c>
      <c r="BF18" s="278">
        <v>46</v>
      </c>
      <c r="BG18" s="277">
        <f t="shared" si="0"/>
        <v>9.3333333333333339</v>
      </c>
      <c r="BH18" s="277">
        <f t="shared" si="69"/>
        <v>25</v>
      </c>
      <c r="BI18" s="277">
        <f t="shared" si="36"/>
        <v>19.35483870967742</v>
      </c>
      <c r="BJ18" s="277">
        <f t="shared" si="37"/>
        <v>42.857142857142861</v>
      </c>
      <c r="BK18" s="277">
        <f t="shared" si="58"/>
        <v>37.5</v>
      </c>
      <c r="BL18" s="277">
        <f t="shared" si="38"/>
        <v>37.5</v>
      </c>
      <c r="BM18" s="277">
        <f t="shared" si="1"/>
        <v>5.3333333333333339</v>
      </c>
      <c r="BN18" s="279">
        <f t="shared" si="2"/>
        <v>5.3333333333333339</v>
      </c>
      <c r="BO18" s="277">
        <f t="shared" si="3"/>
        <v>23.021582733812952</v>
      </c>
      <c r="BP18" s="277">
        <f t="shared" si="4"/>
        <v>14.388489208633093</v>
      </c>
      <c r="BQ18" s="279">
        <f t="shared" si="5"/>
        <v>14.388489208633093</v>
      </c>
      <c r="BR18" s="277">
        <f t="shared" si="6"/>
        <v>23.021582733812952</v>
      </c>
      <c r="BS18" s="277">
        <f t="shared" si="7"/>
        <v>33.093525179856115</v>
      </c>
      <c r="BT18" s="279">
        <f t="shared" si="8"/>
        <v>14.388489208633093</v>
      </c>
      <c r="BU18" s="284" t="s">
        <v>690</v>
      </c>
      <c r="BV18" s="288">
        <v>2018489</v>
      </c>
      <c r="BW18" s="286">
        <v>1</v>
      </c>
      <c r="BX18" s="278">
        <v>8</v>
      </c>
      <c r="BY18" s="288">
        <v>2018489</v>
      </c>
      <c r="BZ18" s="278" t="s">
        <v>21</v>
      </c>
      <c r="CA18" s="278" t="s">
        <v>21</v>
      </c>
      <c r="CB18" s="278" t="s">
        <v>21</v>
      </c>
      <c r="CC18" s="278" t="s">
        <v>21</v>
      </c>
      <c r="CD18" s="278">
        <f t="shared" si="39"/>
        <v>0</v>
      </c>
      <c r="CE18" s="278">
        <v>0</v>
      </c>
      <c r="CF18" s="278" t="s">
        <v>21</v>
      </c>
      <c r="CG18" s="278" t="s">
        <v>21</v>
      </c>
      <c r="CH18" s="278">
        <v>2018489</v>
      </c>
      <c r="CI18" s="278" t="s">
        <v>21</v>
      </c>
      <c r="CJ18" s="270">
        <v>61</v>
      </c>
      <c r="CK18" s="270">
        <v>2</v>
      </c>
      <c r="CL18" s="270">
        <v>8</v>
      </c>
      <c r="CM18" s="270">
        <v>8</v>
      </c>
      <c r="CN18" s="270">
        <v>2</v>
      </c>
      <c r="CO18" s="270">
        <v>8</v>
      </c>
      <c r="CP18" s="270">
        <v>8</v>
      </c>
      <c r="CQ18" s="270" t="s">
        <v>21</v>
      </c>
      <c r="CR18" s="270" t="s">
        <v>21</v>
      </c>
      <c r="CS18" s="270" t="s">
        <v>21</v>
      </c>
      <c r="CT18" s="270">
        <f t="shared" si="9"/>
        <v>2.666666666666667</v>
      </c>
      <c r="CU18" s="277">
        <f t="shared" si="40"/>
        <v>0</v>
      </c>
      <c r="CV18" s="277">
        <f t="shared" si="41"/>
        <v>0</v>
      </c>
      <c r="CW18" s="277">
        <f t="shared" si="42"/>
        <v>0</v>
      </c>
      <c r="CX18" s="277">
        <f t="shared" si="43"/>
        <v>0</v>
      </c>
      <c r="CY18" s="277">
        <f t="shared" si="44"/>
        <v>0</v>
      </c>
      <c r="CZ18" s="270" t="str">
        <f t="shared" si="45"/>
        <v>-</v>
      </c>
      <c r="DA18" s="279">
        <f t="shared" si="10"/>
        <v>2.666666666666667</v>
      </c>
      <c r="DB18" s="270">
        <f t="shared" si="11"/>
        <v>5.755395683453238</v>
      </c>
      <c r="DC18" s="270" t="str">
        <f t="shared" si="12"/>
        <v>-</v>
      </c>
      <c r="DD18" s="279">
        <f t="shared" si="13"/>
        <v>5.755395683453238</v>
      </c>
      <c r="DE18" s="270">
        <f t="shared" si="14"/>
        <v>5.755395683453238</v>
      </c>
      <c r="DF18" s="270" t="str">
        <f t="shared" si="15"/>
        <v>-</v>
      </c>
      <c r="DG18" s="279">
        <f t="shared" si="16"/>
        <v>5.755395683453238</v>
      </c>
      <c r="DH18" s="282"/>
      <c r="DI18" s="278" t="s">
        <v>793</v>
      </c>
      <c r="DJ18" s="278">
        <v>12</v>
      </c>
      <c r="DK18" s="278">
        <v>69</v>
      </c>
      <c r="DL18" s="278" t="s">
        <v>663</v>
      </c>
      <c r="DM18" s="278" t="s">
        <v>660</v>
      </c>
      <c r="DN18" s="278" t="s">
        <v>678</v>
      </c>
      <c r="DO18" s="278" t="s">
        <v>660</v>
      </c>
      <c r="DP18" s="278" t="s">
        <v>678</v>
      </c>
      <c r="DQ18" s="278">
        <f t="shared" si="46"/>
        <v>5</v>
      </c>
      <c r="DR18" s="278">
        <v>36</v>
      </c>
      <c r="DS18" s="270" t="s">
        <v>662</v>
      </c>
      <c r="DT18" s="278" t="s">
        <v>280</v>
      </c>
      <c r="DU18" s="278" t="s">
        <v>794</v>
      </c>
      <c r="DV18" s="278" t="s">
        <v>21</v>
      </c>
      <c r="DW18" s="270">
        <v>61</v>
      </c>
      <c r="DX18" s="270">
        <v>8</v>
      </c>
      <c r="DY18" s="270">
        <v>34</v>
      </c>
      <c r="DZ18" s="270">
        <v>69</v>
      </c>
      <c r="EA18" s="270">
        <v>7</v>
      </c>
      <c r="EB18" s="270">
        <v>34</v>
      </c>
      <c r="EC18" s="270">
        <v>34</v>
      </c>
      <c r="ED18" s="270">
        <v>7</v>
      </c>
      <c r="EE18" s="270">
        <v>33</v>
      </c>
      <c r="EF18" s="270">
        <v>65</v>
      </c>
      <c r="EG18" s="270">
        <f t="shared" si="17"/>
        <v>10.666666666666668</v>
      </c>
      <c r="EH18" s="277">
        <f t="shared" si="47"/>
        <v>41.666666666666671</v>
      </c>
      <c r="EI18" s="277">
        <f t="shared" si="48"/>
        <v>52.173913043478258</v>
      </c>
      <c r="EJ18" s="277">
        <f t="shared" si="49"/>
        <v>12.5</v>
      </c>
      <c r="EK18" s="277">
        <f t="shared" si="50"/>
        <v>0</v>
      </c>
      <c r="EL18" s="277">
        <f t="shared" si="51"/>
        <v>50.724637681159415</v>
      </c>
      <c r="EM18" s="270">
        <f t="shared" si="18"/>
        <v>9.3333333333333339</v>
      </c>
      <c r="EN18" s="279">
        <f t="shared" si="19"/>
        <v>9.3333333333333339</v>
      </c>
      <c r="EO18" s="270">
        <f t="shared" si="20"/>
        <v>24.46043165467626</v>
      </c>
      <c r="EP18" s="270">
        <f t="shared" si="21"/>
        <v>23.741007194244602</v>
      </c>
      <c r="EQ18" s="279">
        <f t="shared" si="22"/>
        <v>24.46043165467626</v>
      </c>
      <c r="ER18" s="270">
        <f t="shared" si="23"/>
        <v>49.640287769784173</v>
      </c>
      <c r="ES18" s="270">
        <f t="shared" si="24"/>
        <v>46.762589928057551</v>
      </c>
      <c r="ET18" s="279">
        <f t="shared" si="25"/>
        <v>24.46043165467626</v>
      </c>
      <c r="EU18" s="457"/>
      <c r="EV18" s="278" t="s">
        <v>21</v>
      </c>
      <c r="EW18" s="278">
        <v>0</v>
      </c>
      <c r="EX18" s="278">
        <v>0</v>
      </c>
      <c r="EY18" s="278" t="s">
        <v>21</v>
      </c>
      <c r="EZ18" s="278" t="s">
        <v>21</v>
      </c>
      <c r="FA18" s="278" t="s">
        <v>21</v>
      </c>
      <c r="FB18" s="278" t="s">
        <v>21</v>
      </c>
      <c r="FC18" s="278" t="s">
        <v>21</v>
      </c>
      <c r="FD18" s="278">
        <v>0</v>
      </c>
      <c r="FE18" s="278">
        <v>0</v>
      </c>
      <c r="FF18" s="278" t="s">
        <v>21</v>
      </c>
      <c r="FG18" s="278" t="s">
        <v>21</v>
      </c>
      <c r="FH18" s="278" t="s">
        <v>21</v>
      </c>
      <c r="FI18" s="278" t="s">
        <v>21</v>
      </c>
      <c r="FJ18" s="270">
        <v>61</v>
      </c>
      <c r="FK18" s="278">
        <v>0</v>
      </c>
      <c r="FL18" s="278">
        <v>0</v>
      </c>
      <c r="FM18" s="278">
        <v>0</v>
      </c>
      <c r="FN18" s="278">
        <v>0</v>
      </c>
      <c r="FO18" s="278">
        <v>0</v>
      </c>
      <c r="FP18" s="278">
        <v>0</v>
      </c>
      <c r="FQ18" s="278">
        <v>0</v>
      </c>
      <c r="FR18" s="278">
        <v>0</v>
      </c>
      <c r="FS18" s="278">
        <v>0</v>
      </c>
      <c r="FT18" s="270">
        <f>(FK18/AD18)*100</f>
        <v>0</v>
      </c>
      <c r="FU18" s="277" t="str">
        <f t="shared" si="52"/>
        <v>-</v>
      </c>
      <c r="FV18" s="277" t="str">
        <f t="shared" si="53"/>
        <v>-</v>
      </c>
      <c r="FW18" s="277" t="str">
        <f t="shared" si="54"/>
        <v>-</v>
      </c>
      <c r="FX18" s="277" t="str">
        <f t="shared" si="55"/>
        <v>-</v>
      </c>
      <c r="FY18" s="277" t="str">
        <f t="shared" si="56"/>
        <v>-</v>
      </c>
      <c r="FZ18" s="270">
        <f>IF(ES60="-","-", (ES60/AD18)*100)</f>
        <v>0</v>
      </c>
      <c r="GA18" s="279">
        <f>IF(FN18="-","-",(FN18/AD18)*100)</f>
        <v>0</v>
      </c>
      <c r="GB18" s="270">
        <f>(FL18/AE18)*100</f>
        <v>0</v>
      </c>
      <c r="GC18" s="270">
        <f>IF(FR18="-","-",(FR18/AE18)*100)</f>
        <v>0</v>
      </c>
      <c r="GD18" s="279">
        <f>IF(FO18="-","-",(FO18/AE18)*100)</f>
        <v>0</v>
      </c>
      <c r="GE18" s="270">
        <f>(FM18/AG18)*100</f>
        <v>0</v>
      </c>
      <c r="GF18" s="270">
        <f>IF(FS18="-","-",(FS18/AG18)*100)</f>
        <v>0</v>
      </c>
      <c r="GG18" s="279">
        <f>(FP18/AG18)*100</f>
        <v>0</v>
      </c>
      <c r="GH18" s="284"/>
      <c r="GI18" s="283"/>
      <c r="GJ18" s="283"/>
      <c r="GK18" s="283"/>
      <c r="GL18" s="283"/>
      <c r="GM18" s="283"/>
      <c r="GN18" s="283"/>
      <c r="GO18" s="283"/>
      <c r="GP18" s="283"/>
      <c r="GQ18" s="283"/>
      <c r="GR18" s="283"/>
      <c r="GS18" s="283"/>
      <c r="GT18" s="283"/>
      <c r="GU18" s="283"/>
      <c r="GV18" s="283"/>
      <c r="GW18" s="283"/>
      <c r="GX18" s="283"/>
      <c r="GY18" s="283"/>
      <c r="GZ18" s="283"/>
      <c r="HA18" s="283"/>
      <c r="HB18" s="283"/>
      <c r="HC18" s="283"/>
      <c r="HD18" s="283"/>
      <c r="HE18" s="283"/>
      <c r="HF18" s="283"/>
      <c r="HT18" s="218"/>
      <c r="HU18" s="218"/>
      <c r="HV18" s="218"/>
      <c r="HW18" s="218"/>
      <c r="HX18" s="218"/>
      <c r="HY18" s="218"/>
      <c r="HZ18" s="218"/>
      <c r="IA18" s="219"/>
      <c r="IB18" s="219"/>
      <c r="IC18" s="219"/>
      <c r="ID18" s="219"/>
      <c r="IE18" s="219"/>
      <c r="IF18" s="219"/>
      <c r="IG18" s="219"/>
      <c r="IH18" s="219"/>
      <c r="II18" s="218"/>
    </row>
    <row r="19" spans="2:243" ht="155.25" customHeight="1" x14ac:dyDescent="0.45">
      <c r="B19" s="259" t="s">
        <v>4</v>
      </c>
      <c r="C19" s="260" t="s">
        <v>428</v>
      </c>
      <c r="D19" s="257" t="s">
        <v>10</v>
      </c>
      <c r="E19" s="257" t="s">
        <v>109</v>
      </c>
      <c r="F19" s="257" t="s">
        <v>187</v>
      </c>
      <c r="G19" s="256" t="s">
        <v>21</v>
      </c>
      <c r="H19" s="256" t="s">
        <v>21</v>
      </c>
      <c r="I19" s="257">
        <v>19</v>
      </c>
      <c r="J19" s="256" t="s">
        <v>59</v>
      </c>
      <c r="K19" s="302" t="s">
        <v>133</v>
      </c>
      <c r="L19" s="257" t="s">
        <v>136</v>
      </c>
      <c r="M19" s="302" t="s">
        <v>137</v>
      </c>
      <c r="N19" s="257" t="s">
        <v>123</v>
      </c>
      <c r="O19" s="257" t="s">
        <v>135</v>
      </c>
      <c r="P19" s="258" t="s">
        <v>12</v>
      </c>
      <c r="Q19" s="294" t="s">
        <v>511</v>
      </c>
      <c r="R19" s="294" t="s">
        <v>21</v>
      </c>
      <c r="S19" s="270" t="s">
        <v>447</v>
      </c>
      <c r="T19" s="270" t="s">
        <v>582</v>
      </c>
      <c r="U19" s="271" t="s">
        <v>346</v>
      </c>
      <c r="V19" s="272" t="s">
        <v>387</v>
      </c>
      <c r="W19" s="272" t="s">
        <v>388</v>
      </c>
      <c r="X19" s="272" t="s">
        <v>392</v>
      </c>
      <c r="Y19" s="295" t="s">
        <v>480</v>
      </c>
      <c r="Z19" s="274" t="s">
        <v>511</v>
      </c>
      <c r="AA19" s="274" t="s">
        <v>208</v>
      </c>
      <c r="AB19" s="274"/>
      <c r="AC19" s="296">
        <v>12</v>
      </c>
      <c r="AD19" s="296">
        <v>6</v>
      </c>
      <c r="AE19" s="296">
        <v>39</v>
      </c>
      <c r="AF19" s="296">
        <v>39</v>
      </c>
      <c r="AG19" s="296">
        <v>39</v>
      </c>
      <c r="AH19" s="296">
        <v>0</v>
      </c>
      <c r="AI19" s="296" t="s">
        <v>21</v>
      </c>
      <c r="AJ19" s="297">
        <v>0</v>
      </c>
      <c r="AK19" s="296">
        <v>0</v>
      </c>
      <c r="AL19" s="296" t="s">
        <v>477</v>
      </c>
      <c r="AM19" s="296" t="s">
        <v>21</v>
      </c>
      <c r="AN19" s="296" t="s">
        <v>21</v>
      </c>
      <c r="AO19" s="296" t="s">
        <v>21</v>
      </c>
      <c r="AP19" s="298" t="str">
        <f t="shared" si="34"/>
        <v>-</v>
      </c>
      <c r="AQ19" s="298">
        <f t="shared" si="35"/>
        <v>0</v>
      </c>
      <c r="AR19" s="298">
        <v>0</v>
      </c>
      <c r="AS19" s="296" t="s">
        <v>21</v>
      </c>
      <c r="AT19" s="296" t="s">
        <v>21</v>
      </c>
      <c r="AU19" s="296" t="s">
        <v>477</v>
      </c>
      <c r="AV19" s="296" t="s">
        <v>21</v>
      </c>
      <c r="AW19" s="296">
        <v>12</v>
      </c>
      <c r="AX19" s="296">
        <v>0</v>
      </c>
      <c r="AY19" s="296">
        <v>0</v>
      </c>
      <c r="AZ19" s="296">
        <v>0</v>
      </c>
      <c r="BA19" s="296">
        <v>0</v>
      </c>
      <c r="BB19" s="296">
        <v>0</v>
      </c>
      <c r="BC19" s="296">
        <v>0</v>
      </c>
      <c r="BD19" s="296">
        <v>0</v>
      </c>
      <c r="BE19" s="296">
        <v>0</v>
      </c>
      <c r="BF19" s="296">
        <v>0</v>
      </c>
      <c r="BG19" s="298">
        <f t="shared" si="0"/>
        <v>0</v>
      </c>
      <c r="BH19" s="298" t="str">
        <f t="shared" si="69"/>
        <v>-</v>
      </c>
      <c r="BI19" s="298" t="str">
        <f t="shared" si="36"/>
        <v>-</v>
      </c>
      <c r="BJ19" s="298" t="str">
        <f t="shared" si="37"/>
        <v>-</v>
      </c>
      <c r="BK19" s="298" t="str">
        <f t="shared" si="58"/>
        <v>-</v>
      </c>
      <c r="BL19" s="298" t="str">
        <f t="shared" si="38"/>
        <v>-</v>
      </c>
      <c r="BM19" s="298">
        <f t="shared" si="1"/>
        <v>0</v>
      </c>
      <c r="BN19" s="299">
        <f t="shared" si="2"/>
        <v>0</v>
      </c>
      <c r="BO19" s="298">
        <f t="shared" si="3"/>
        <v>0</v>
      </c>
      <c r="BP19" s="298">
        <f t="shared" si="4"/>
        <v>0</v>
      </c>
      <c r="BQ19" s="299">
        <f t="shared" si="5"/>
        <v>0</v>
      </c>
      <c r="BR19" s="298">
        <f t="shared" si="6"/>
        <v>0</v>
      </c>
      <c r="BS19" s="298">
        <f t="shared" si="7"/>
        <v>0</v>
      </c>
      <c r="BT19" s="299">
        <f t="shared" si="8"/>
        <v>0</v>
      </c>
      <c r="BU19" s="296"/>
      <c r="BV19" s="296" t="s">
        <v>21</v>
      </c>
      <c r="BW19" s="300">
        <v>0</v>
      </c>
      <c r="BX19" s="296">
        <v>0</v>
      </c>
      <c r="BY19" s="296" t="s">
        <v>21</v>
      </c>
      <c r="BZ19" s="296" t="s">
        <v>21</v>
      </c>
      <c r="CA19" s="296" t="s">
        <v>21</v>
      </c>
      <c r="CB19" s="296" t="s">
        <v>21</v>
      </c>
      <c r="CC19" s="296" t="s">
        <v>21</v>
      </c>
      <c r="CD19" s="296">
        <f t="shared" si="39"/>
        <v>0</v>
      </c>
      <c r="CE19" s="296">
        <v>0</v>
      </c>
      <c r="CF19" s="296" t="s">
        <v>21</v>
      </c>
      <c r="CG19" s="296" t="s">
        <v>21</v>
      </c>
      <c r="CH19" s="296" t="s">
        <v>21</v>
      </c>
      <c r="CI19" s="296" t="s">
        <v>21</v>
      </c>
      <c r="CJ19" s="299">
        <v>12</v>
      </c>
      <c r="CK19" s="299">
        <v>0</v>
      </c>
      <c r="CL19" s="299">
        <v>0</v>
      </c>
      <c r="CM19" s="299">
        <v>0</v>
      </c>
      <c r="CN19" s="299">
        <v>0</v>
      </c>
      <c r="CO19" s="299">
        <v>0</v>
      </c>
      <c r="CP19" s="299">
        <v>0</v>
      </c>
      <c r="CQ19" s="299">
        <v>0</v>
      </c>
      <c r="CR19" s="299">
        <v>0</v>
      </c>
      <c r="CS19" s="299">
        <v>0</v>
      </c>
      <c r="CT19" s="299">
        <f t="shared" si="9"/>
        <v>0</v>
      </c>
      <c r="CU19" s="298" t="str">
        <f t="shared" si="40"/>
        <v>-</v>
      </c>
      <c r="CV19" s="298" t="str">
        <f t="shared" si="41"/>
        <v>-</v>
      </c>
      <c r="CW19" s="298" t="str">
        <f t="shared" si="42"/>
        <v>-</v>
      </c>
      <c r="CX19" s="298" t="str">
        <f t="shared" si="43"/>
        <v>-</v>
      </c>
      <c r="CY19" s="298" t="str">
        <f t="shared" si="44"/>
        <v>-</v>
      </c>
      <c r="CZ19" s="299">
        <f t="shared" si="45"/>
        <v>0</v>
      </c>
      <c r="DA19" s="299">
        <f t="shared" si="10"/>
        <v>0</v>
      </c>
      <c r="DB19" s="299">
        <f t="shared" si="11"/>
        <v>0</v>
      </c>
      <c r="DC19" s="299">
        <f t="shared" si="12"/>
        <v>0</v>
      </c>
      <c r="DD19" s="299">
        <f t="shared" si="13"/>
        <v>0</v>
      </c>
      <c r="DE19" s="299">
        <f t="shared" si="14"/>
        <v>0</v>
      </c>
      <c r="DF19" s="299">
        <f t="shared" si="15"/>
        <v>0</v>
      </c>
      <c r="DG19" s="299">
        <f t="shared" si="16"/>
        <v>0</v>
      </c>
      <c r="DH19" s="299"/>
      <c r="DI19" s="296" t="s">
        <v>280</v>
      </c>
      <c r="DJ19" s="296">
        <v>2</v>
      </c>
      <c r="DK19" s="296">
        <v>4</v>
      </c>
      <c r="DL19" s="296" t="s">
        <v>21</v>
      </c>
      <c r="DM19" s="296" t="s">
        <v>280</v>
      </c>
      <c r="DN19" s="296" t="s">
        <v>280</v>
      </c>
      <c r="DO19" s="296" t="s">
        <v>280</v>
      </c>
      <c r="DP19" s="296" t="s">
        <v>280</v>
      </c>
      <c r="DQ19" s="296">
        <f t="shared" si="46"/>
        <v>2</v>
      </c>
      <c r="DR19" s="296">
        <v>4</v>
      </c>
      <c r="DS19" s="299" t="s">
        <v>21</v>
      </c>
      <c r="DT19" s="296" t="s">
        <v>280</v>
      </c>
      <c r="DU19" s="296" t="s">
        <v>21</v>
      </c>
      <c r="DV19" s="296" t="s">
        <v>21</v>
      </c>
      <c r="DW19" s="299">
        <v>12</v>
      </c>
      <c r="DX19" s="299">
        <v>1</v>
      </c>
      <c r="DY19" s="299">
        <v>2</v>
      </c>
      <c r="DZ19" s="299">
        <v>4</v>
      </c>
      <c r="EA19" s="299">
        <v>0</v>
      </c>
      <c r="EB19" s="299">
        <v>0</v>
      </c>
      <c r="EC19" s="299">
        <v>0</v>
      </c>
      <c r="ED19" s="299">
        <v>0</v>
      </c>
      <c r="EE19" s="299">
        <v>0</v>
      </c>
      <c r="EF19" s="299">
        <v>0</v>
      </c>
      <c r="EG19" s="299">
        <f t="shared" si="17"/>
        <v>16.666666666666664</v>
      </c>
      <c r="EH19" s="298">
        <f t="shared" si="47"/>
        <v>100</v>
      </c>
      <c r="EI19" s="298">
        <f t="shared" si="48"/>
        <v>100</v>
      </c>
      <c r="EJ19" s="298">
        <f t="shared" si="49"/>
        <v>100</v>
      </c>
      <c r="EK19" s="298">
        <f t="shared" si="50"/>
        <v>100</v>
      </c>
      <c r="EL19" s="298">
        <f t="shared" si="51"/>
        <v>100</v>
      </c>
      <c r="EM19" s="299">
        <f t="shared" si="18"/>
        <v>0</v>
      </c>
      <c r="EN19" s="299">
        <f t="shared" si="19"/>
        <v>0</v>
      </c>
      <c r="EO19" s="299">
        <f t="shared" si="20"/>
        <v>5.1282051282051277</v>
      </c>
      <c r="EP19" s="299">
        <f t="shared" si="21"/>
        <v>0</v>
      </c>
      <c r="EQ19" s="299">
        <f t="shared" si="22"/>
        <v>0</v>
      </c>
      <c r="ER19" s="299">
        <f t="shared" si="23"/>
        <v>10.256410256410255</v>
      </c>
      <c r="ES19" s="299">
        <f t="shared" si="24"/>
        <v>0</v>
      </c>
      <c r="ET19" s="299">
        <f t="shared" si="25"/>
        <v>0</v>
      </c>
      <c r="EU19" s="301"/>
      <c r="EV19" s="296" t="s">
        <v>21</v>
      </c>
      <c r="EW19" s="296">
        <v>0</v>
      </c>
      <c r="EX19" s="296">
        <v>0</v>
      </c>
      <c r="EY19" s="296" t="s">
        <v>21</v>
      </c>
      <c r="EZ19" s="296" t="s">
        <v>21</v>
      </c>
      <c r="FA19" s="296" t="s">
        <v>21</v>
      </c>
      <c r="FB19" s="296" t="s">
        <v>21</v>
      </c>
      <c r="FC19" s="296" t="s">
        <v>21</v>
      </c>
      <c r="FD19" s="296">
        <v>0</v>
      </c>
      <c r="FE19" s="296">
        <v>0</v>
      </c>
      <c r="FF19" s="296" t="s">
        <v>21</v>
      </c>
      <c r="FG19" s="296" t="s">
        <v>21</v>
      </c>
      <c r="FH19" s="296" t="s">
        <v>21</v>
      </c>
      <c r="FI19" s="296" t="s">
        <v>21</v>
      </c>
      <c r="FJ19" s="299">
        <v>12</v>
      </c>
      <c r="FK19" s="296">
        <v>0</v>
      </c>
      <c r="FL19" s="296">
        <v>0</v>
      </c>
      <c r="FM19" s="296">
        <v>0</v>
      </c>
      <c r="FN19" s="296">
        <v>0</v>
      </c>
      <c r="FO19" s="296">
        <v>0</v>
      </c>
      <c r="FP19" s="296">
        <v>0</v>
      </c>
      <c r="FQ19" s="296">
        <v>0</v>
      </c>
      <c r="FR19" s="296">
        <v>0</v>
      </c>
      <c r="FS19" s="296">
        <v>0</v>
      </c>
      <c r="FT19" s="296">
        <v>0</v>
      </c>
      <c r="FU19" s="298" t="str">
        <f t="shared" si="52"/>
        <v>-</v>
      </c>
      <c r="FV19" s="298" t="str">
        <f t="shared" si="53"/>
        <v>-</v>
      </c>
      <c r="FW19" s="298" t="str">
        <f t="shared" si="54"/>
        <v>-</v>
      </c>
      <c r="FX19" s="298" t="str">
        <f t="shared" si="55"/>
        <v>-</v>
      </c>
      <c r="FY19" s="298" t="str">
        <f t="shared" si="56"/>
        <v>-</v>
      </c>
      <c r="FZ19" s="296">
        <v>0</v>
      </c>
      <c r="GA19" s="296">
        <v>0</v>
      </c>
      <c r="GB19" s="296">
        <v>0</v>
      </c>
      <c r="GC19" s="296">
        <v>0</v>
      </c>
      <c r="GD19" s="296">
        <v>0</v>
      </c>
      <c r="GE19" s="296">
        <v>0</v>
      </c>
      <c r="GF19" s="296">
        <v>0</v>
      </c>
      <c r="GG19" s="296">
        <v>0</v>
      </c>
      <c r="GH19" s="284"/>
      <c r="GI19" s="283"/>
      <c r="GJ19" s="283"/>
      <c r="GK19" s="283"/>
      <c r="GL19" s="283"/>
      <c r="GM19" s="283"/>
      <c r="GN19" s="283"/>
      <c r="GO19" s="283"/>
      <c r="GP19" s="283"/>
      <c r="GQ19" s="283"/>
      <c r="GR19" s="283"/>
      <c r="GS19" s="283"/>
      <c r="GT19" s="283"/>
      <c r="GU19" s="283"/>
      <c r="GV19" s="283"/>
      <c r="GW19" s="283"/>
      <c r="GX19" s="283"/>
      <c r="GY19" s="283"/>
      <c r="GZ19" s="283"/>
      <c r="HA19" s="283"/>
      <c r="HB19" s="283"/>
      <c r="HC19" s="283"/>
      <c r="HD19" s="283"/>
      <c r="HE19" s="283"/>
      <c r="HF19" s="283"/>
      <c r="HT19" s="218"/>
      <c r="HU19" s="218"/>
      <c r="HV19" s="218"/>
      <c r="HW19" s="218"/>
      <c r="HX19" s="218"/>
      <c r="HY19" s="218"/>
      <c r="HZ19" s="218"/>
      <c r="IA19" s="219"/>
      <c r="IB19" s="219"/>
      <c r="IC19" s="219"/>
      <c r="ID19" s="219"/>
      <c r="IE19" s="219"/>
      <c r="IF19" s="219"/>
      <c r="IG19" s="219"/>
      <c r="IH19" s="219"/>
      <c r="II19" s="218"/>
    </row>
    <row r="20" spans="2:243" ht="66.75" customHeight="1" x14ac:dyDescent="0.45">
      <c r="B20" s="254" t="s">
        <v>4</v>
      </c>
      <c r="C20" s="255" t="s">
        <v>428</v>
      </c>
      <c r="D20" s="303" t="s">
        <v>10</v>
      </c>
      <c r="E20" s="303" t="s">
        <v>109</v>
      </c>
      <c r="F20" s="303" t="s">
        <v>187</v>
      </c>
      <c r="G20" s="303" t="s">
        <v>21</v>
      </c>
      <c r="H20" s="303" t="s">
        <v>21</v>
      </c>
      <c r="I20" s="256">
        <v>27</v>
      </c>
      <c r="J20" s="304" t="s">
        <v>291</v>
      </c>
      <c r="K20" s="258" t="s">
        <v>292</v>
      </c>
      <c r="L20" s="256" t="s">
        <v>32</v>
      </c>
      <c r="M20" s="258" t="s">
        <v>293</v>
      </c>
      <c r="N20" s="256" t="s">
        <v>163</v>
      </c>
      <c r="O20" s="256" t="s">
        <v>294</v>
      </c>
      <c r="P20" s="258" t="s">
        <v>12</v>
      </c>
      <c r="Q20" s="305" t="s">
        <v>512</v>
      </c>
      <c r="R20" s="305" t="s">
        <v>21</v>
      </c>
      <c r="S20" s="270" t="s">
        <v>474</v>
      </c>
      <c r="T20" s="270" t="s">
        <v>583</v>
      </c>
      <c r="U20" s="271" t="s">
        <v>346</v>
      </c>
      <c r="V20" s="272" t="s">
        <v>384</v>
      </c>
      <c r="W20" s="272" t="s">
        <v>389</v>
      </c>
      <c r="X20" s="272" t="s">
        <v>21</v>
      </c>
      <c r="Y20" s="295" t="s">
        <v>480</v>
      </c>
      <c r="Z20" s="306" t="s">
        <v>512</v>
      </c>
      <c r="AA20" s="274" t="s">
        <v>208</v>
      </c>
      <c r="AB20" s="274"/>
      <c r="AC20" s="296">
        <v>2</v>
      </c>
      <c r="AD20" s="296">
        <v>1</v>
      </c>
      <c r="AE20" s="296">
        <v>1</v>
      </c>
      <c r="AF20" s="296">
        <v>1</v>
      </c>
      <c r="AG20" s="296">
        <v>1</v>
      </c>
      <c r="AH20" s="296">
        <v>0</v>
      </c>
      <c r="AI20" s="296" t="s">
        <v>21</v>
      </c>
      <c r="AJ20" s="297">
        <v>0</v>
      </c>
      <c r="AK20" s="296">
        <v>0</v>
      </c>
      <c r="AL20" s="296" t="s">
        <v>477</v>
      </c>
      <c r="AM20" s="296" t="s">
        <v>21</v>
      </c>
      <c r="AN20" s="296" t="s">
        <v>21</v>
      </c>
      <c r="AO20" s="296" t="s">
        <v>21</v>
      </c>
      <c r="AP20" s="298" t="str">
        <f t="shared" si="34"/>
        <v>-</v>
      </c>
      <c r="AQ20" s="298">
        <f t="shared" si="35"/>
        <v>0</v>
      </c>
      <c r="AR20" s="298">
        <v>0</v>
      </c>
      <c r="AS20" s="296"/>
      <c r="AT20" s="296" t="s">
        <v>21</v>
      </c>
      <c r="AU20" s="296" t="s">
        <v>477</v>
      </c>
      <c r="AV20" s="296" t="s">
        <v>21</v>
      </c>
      <c r="AW20" s="296">
        <v>2</v>
      </c>
      <c r="AX20" s="296">
        <v>0</v>
      </c>
      <c r="AY20" s="296">
        <v>0</v>
      </c>
      <c r="AZ20" s="296">
        <v>0</v>
      </c>
      <c r="BA20" s="296">
        <v>0</v>
      </c>
      <c r="BB20" s="296">
        <v>0</v>
      </c>
      <c r="BC20" s="296">
        <v>0</v>
      </c>
      <c r="BD20" s="296">
        <v>0</v>
      </c>
      <c r="BE20" s="296">
        <v>0</v>
      </c>
      <c r="BF20" s="296">
        <v>0</v>
      </c>
      <c r="BG20" s="298">
        <f t="shared" si="0"/>
        <v>0</v>
      </c>
      <c r="BH20" s="298" t="str">
        <f t="shared" si="69"/>
        <v>-</v>
      </c>
      <c r="BI20" s="298" t="str">
        <f t="shared" si="36"/>
        <v>-</v>
      </c>
      <c r="BJ20" s="298" t="str">
        <f t="shared" si="37"/>
        <v>-</v>
      </c>
      <c r="BK20" s="298" t="str">
        <f t="shared" si="58"/>
        <v>-</v>
      </c>
      <c r="BL20" s="298" t="str">
        <f t="shared" si="38"/>
        <v>-</v>
      </c>
      <c r="BM20" s="298">
        <f t="shared" si="1"/>
        <v>0</v>
      </c>
      <c r="BN20" s="299">
        <f t="shared" si="2"/>
        <v>0</v>
      </c>
      <c r="BO20" s="298">
        <f t="shared" si="3"/>
        <v>0</v>
      </c>
      <c r="BP20" s="298">
        <f t="shared" si="4"/>
        <v>0</v>
      </c>
      <c r="BQ20" s="299">
        <f t="shared" si="5"/>
        <v>0</v>
      </c>
      <c r="BR20" s="298">
        <f t="shared" si="6"/>
        <v>0</v>
      </c>
      <c r="BS20" s="298">
        <f t="shared" si="7"/>
        <v>0</v>
      </c>
      <c r="BT20" s="299">
        <f t="shared" si="8"/>
        <v>0</v>
      </c>
      <c r="BU20" s="296" t="s">
        <v>21</v>
      </c>
      <c r="BV20" s="296" t="s">
        <v>21</v>
      </c>
      <c r="BW20" s="300">
        <v>0</v>
      </c>
      <c r="BX20" s="296">
        <v>0</v>
      </c>
      <c r="BY20" s="296" t="s">
        <v>21</v>
      </c>
      <c r="BZ20" s="296" t="s">
        <v>21</v>
      </c>
      <c r="CA20" s="296" t="s">
        <v>21</v>
      </c>
      <c r="CB20" s="296" t="s">
        <v>21</v>
      </c>
      <c r="CC20" s="296" t="s">
        <v>21</v>
      </c>
      <c r="CD20" s="296">
        <f t="shared" si="39"/>
        <v>0</v>
      </c>
      <c r="CE20" s="296">
        <v>0</v>
      </c>
      <c r="CF20" s="296" t="s">
        <v>21</v>
      </c>
      <c r="CG20" s="296" t="s">
        <v>21</v>
      </c>
      <c r="CH20" s="296" t="s">
        <v>21</v>
      </c>
      <c r="CI20" s="296" t="s">
        <v>21</v>
      </c>
      <c r="CJ20" s="299">
        <v>2</v>
      </c>
      <c r="CK20" s="299">
        <v>0</v>
      </c>
      <c r="CL20" s="299">
        <v>0</v>
      </c>
      <c r="CM20" s="299">
        <v>0</v>
      </c>
      <c r="CN20" s="299">
        <v>0</v>
      </c>
      <c r="CO20" s="299">
        <v>0</v>
      </c>
      <c r="CP20" s="299">
        <v>0</v>
      </c>
      <c r="CQ20" s="299">
        <v>0</v>
      </c>
      <c r="CR20" s="299">
        <v>0</v>
      </c>
      <c r="CS20" s="299">
        <v>0</v>
      </c>
      <c r="CT20" s="299">
        <f t="shared" si="9"/>
        <v>0</v>
      </c>
      <c r="CU20" s="298" t="str">
        <f t="shared" si="40"/>
        <v>-</v>
      </c>
      <c r="CV20" s="298" t="str">
        <f t="shared" si="41"/>
        <v>-</v>
      </c>
      <c r="CW20" s="298" t="str">
        <f t="shared" si="42"/>
        <v>-</v>
      </c>
      <c r="CX20" s="298" t="str">
        <f t="shared" si="43"/>
        <v>-</v>
      </c>
      <c r="CY20" s="298" t="str">
        <f t="shared" si="44"/>
        <v>-</v>
      </c>
      <c r="CZ20" s="299">
        <f t="shared" si="45"/>
        <v>0</v>
      </c>
      <c r="DA20" s="299">
        <f t="shared" si="10"/>
        <v>0</v>
      </c>
      <c r="DB20" s="299">
        <f t="shared" si="11"/>
        <v>0</v>
      </c>
      <c r="DC20" s="299">
        <f t="shared" si="12"/>
        <v>0</v>
      </c>
      <c r="DD20" s="299">
        <f t="shared" si="13"/>
        <v>0</v>
      </c>
      <c r="DE20" s="299">
        <f t="shared" si="14"/>
        <v>0</v>
      </c>
      <c r="DF20" s="299">
        <f t="shared" si="15"/>
        <v>0</v>
      </c>
      <c r="DG20" s="299">
        <f t="shared" si="16"/>
        <v>0</v>
      </c>
      <c r="DH20" s="299"/>
      <c r="DI20" s="296" t="s">
        <v>21</v>
      </c>
      <c r="DJ20" s="296">
        <v>0</v>
      </c>
      <c r="DK20" s="296">
        <v>0</v>
      </c>
      <c r="DL20" s="296" t="s">
        <v>21</v>
      </c>
      <c r="DM20" s="296" t="s">
        <v>21</v>
      </c>
      <c r="DN20" s="296" t="s">
        <v>21</v>
      </c>
      <c r="DO20" s="296" t="s">
        <v>21</v>
      </c>
      <c r="DP20" s="296" t="s">
        <v>21</v>
      </c>
      <c r="DQ20" s="296">
        <f t="shared" si="46"/>
        <v>0</v>
      </c>
      <c r="DR20" s="296">
        <v>0</v>
      </c>
      <c r="DS20" s="299" t="s">
        <v>21</v>
      </c>
      <c r="DT20" s="296" t="s">
        <v>21</v>
      </c>
      <c r="DU20" s="296" t="s">
        <v>21</v>
      </c>
      <c r="DV20" s="296" t="s">
        <v>21</v>
      </c>
      <c r="DW20" s="299">
        <v>2</v>
      </c>
      <c r="DX20" s="299">
        <v>0</v>
      </c>
      <c r="DY20" s="299">
        <v>0</v>
      </c>
      <c r="DZ20" s="299">
        <v>0</v>
      </c>
      <c r="EA20" s="299">
        <v>0</v>
      </c>
      <c r="EB20" s="299">
        <v>0</v>
      </c>
      <c r="EC20" s="299">
        <v>0</v>
      </c>
      <c r="ED20" s="299">
        <v>0</v>
      </c>
      <c r="EE20" s="299">
        <v>0</v>
      </c>
      <c r="EF20" s="299">
        <v>0</v>
      </c>
      <c r="EG20" s="299">
        <f t="shared" si="17"/>
        <v>0</v>
      </c>
      <c r="EH20" s="298" t="str">
        <f t="shared" si="47"/>
        <v>-</v>
      </c>
      <c r="EI20" s="298" t="str">
        <f t="shared" si="48"/>
        <v>-</v>
      </c>
      <c r="EJ20" s="298" t="str">
        <f t="shared" si="49"/>
        <v>-</v>
      </c>
      <c r="EK20" s="298" t="str">
        <f t="shared" si="50"/>
        <v>-</v>
      </c>
      <c r="EL20" s="298" t="str">
        <f t="shared" si="51"/>
        <v>-</v>
      </c>
      <c r="EM20" s="299">
        <f t="shared" si="18"/>
        <v>0</v>
      </c>
      <c r="EN20" s="299">
        <f t="shared" si="19"/>
        <v>0</v>
      </c>
      <c r="EO20" s="299">
        <f t="shared" si="20"/>
        <v>0</v>
      </c>
      <c r="EP20" s="299">
        <f t="shared" si="21"/>
        <v>0</v>
      </c>
      <c r="EQ20" s="299">
        <f t="shared" si="22"/>
        <v>0</v>
      </c>
      <c r="ER20" s="299">
        <f t="shared" si="23"/>
        <v>0</v>
      </c>
      <c r="ES20" s="299">
        <f t="shared" si="24"/>
        <v>0</v>
      </c>
      <c r="ET20" s="299">
        <f t="shared" si="25"/>
        <v>0</v>
      </c>
      <c r="EU20" s="301"/>
      <c r="EV20" s="296" t="s">
        <v>21</v>
      </c>
      <c r="EW20" s="296">
        <v>0</v>
      </c>
      <c r="EX20" s="296">
        <v>0</v>
      </c>
      <c r="EY20" s="296" t="s">
        <v>21</v>
      </c>
      <c r="EZ20" s="296" t="s">
        <v>21</v>
      </c>
      <c r="FA20" s="296" t="s">
        <v>21</v>
      </c>
      <c r="FB20" s="296" t="s">
        <v>21</v>
      </c>
      <c r="FC20" s="296" t="s">
        <v>21</v>
      </c>
      <c r="FD20" s="296">
        <v>0</v>
      </c>
      <c r="FE20" s="296">
        <v>0</v>
      </c>
      <c r="FF20" s="296" t="s">
        <v>21</v>
      </c>
      <c r="FG20" s="296" t="s">
        <v>21</v>
      </c>
      <c r="FH20" s="296" t="s">
        <v>21</v>
      </c>
      <c r="FI20" s="296" t="s">
        <v>21</v>
      </c>
      <c r="FJ20" s="299">
        <v>2</v>
      </c>
      <c r="FK20" s="296">
        <v>0</v>
      </c>
      <c r="FL20" s="296">
        <v>0</v>
      </c>
      <c r="FM20" s="296">
        <v>0</v>
      </c>
      <c r="FN20" s="296">
        <v>0</v>
      </c>
      <c r="FO20" s="296">
        <v>0</v>
      </c>
      <c r="FP20" s="296">
        <v>0</v>
      </c>
      <c r="FQ20" s="296">
        <v>0</v>
      </c>
      <c r="FR20" s="296">
        <v>0</v>
      </c>
      <c r="FS20" s="296">
        <v>0</v>
      </c>
      <c r="FT20" s="296">
        <v>0</v>
      </c>
      <c r="FU20" s="298" t="str">
        <f t="shared" si="52"/>
        <v>-</v>
      </c>
      <c r="FV20" s="298" t="str">
        <f t="shared" si="53"/>
        <v>-</v>
      </c>
      <c r="FW20" s="298" t="str">
        <f t="shared" si="54"/>
        <v>-</v>
      </c>
      <c r="FX20" s="298" t="str">
        <f t="shared" si="55"/>
        <v>-</v>
      </c>
      <c r="FY20" s="298" t="str">
        <f t="shared" si="56"/>
        <v>-</v>
      </c>
      <c r="FZ20" s="296">
        <v>0</v>
      </c>
      <c r="GA20" s="296">
        <v>0</v>
      </c>
      <c r="GB20" s="296">
        <v>0</v>
      </c>
      <c r="GC20" s="296">
        <v>0</v>
      </c>
      <c r="GD20" s="296">
        <v>0</v>
      </c>
      <c r="GE20" s="296">
        <v>0</v>
      </c>
      <c r="GF20" s="296">
        <v>0</v>
      </c>
      <c r="GG20" s="296">
        <v>0</v>
      </c>
      <c r="GH20" s="284"/>
      <c r="GI20" s="283"/>
      <c r="GJ20" s="283"/>
      <c r="GK20" s="283"/>
      <c r="GL20" s="283"/>
      <c r="GM20" s="283"/>
      <c r="GN20" s="283"/>
      <c r="GO20" s="283"/>
      <c r="GP20" s="283"/>
      <c r="GQ20" s="283"/>
      <c r="GR20" s="283"/>
      <c r="GS20" s="283"/>
      <c r="GT20" s="283"/>
      <c r="GU20" s="283"/>
      <c r="GV20" s="283"/>
      <c r="GW20" s="283"/>
      <c r="GX20" s="283"/>
      <c r="GY20" s="283"/>
      <c r="GZ20" s="283"/>
      <c r="HA20" s="283"/>
      <c r="HB20" s="283"/>
      <c r="HC20" s="283"/>
      <c r="HD20" s="283"/>
      <c r="HE20" s="283"/>
      <c r="HF20" s="283"/>
      <c r="HT20" s="218"/>
      <c r="HU20" s="218"/>
      <c r="HV20" s="218"/>
      <c r="HW20" s="218"/>
      <c r="HX20" s="218"/>
      <c r="HY20" s="218"/>
      <c r="HZ20" s="218"/>
      <c r="IA20" s="220"/>
      <c r="IB20" s="219"/>
      <c r="IC20" s="219"/>
      <c r="ID20" s="219"/>
      <c r="IE20" s="219"/>
      <c r="IF20" s="219"/>
      <c r="IG20" s="219"/>
      <c r="IH20" s="219"/>
      <c r="II20" s="218"/>
    </row>
    <row r="21" spans="2:243" ht="66.75" customHeight="1" x14ac:dyDescent="0.45">
      <c r="B21" s="254" t="s">
        <v>4</v>
      </c>
      <c r="C21" s="255" t="s">
        <v>428</v>
      </c>
      <c r="D21" s="256" t="s">
        <v>10</v>
      </c>
      <c r="E21" s="256" t="s">
        <v>109</v>
      </c>
      <c r="F21" s="257" t="s">
        <v>187</v>
      </c>
      <c r="G21" s="307"/>
      <c r="H21" s="307" t="s">
        <v>21</v>
      </c>
      <c r="I21" s="256">
        <v>17</v>
      </c>
      <c r="J21" s="256" t="s">
        <v>178</v>
      </c>
      <c r="K21" s="258" t="s">
        <v>171</v>
      </c>
      <c r="L21" s="256" t="s">
        <v>136</v>
      </c>
      <c r="M21" s="258" t="s">
        <v>179</v>
      </c>
      <c r="N21" s="256" t="s">
        <v>123</v>
      </c>
      <c r="O21" s="256" t="s">
        <v>189</v>
      </c>
      <c r="P21" s="258" t="s">
        <v>12</v>
      </c>
      <c r="Q21" s="294" t="s">
        <v>513</v>
      </c>
      <c r="R21" s="294" t="s">
        <v>21</v>
      </c>
      <c r="S21" s="270" t="s">
        <v>476</v>
      </c>
      <c r="T21" s="270" t="s">
        <v>584</v>
      </c>
      <c r="U21" s="271" t="s">
        <v>346</v>
      </c>
      <c r="V21" s="272" t="s">
        <v>384</v>
      </c>
      <c r="W21" s="272" t="s">
        <v>390</v>
      </c>
      <c r="X21" s="272" t="s">
        <v>21</v>
      </c>
      <c r="Y21" s="273" t="s">
        <v>479</v>
      </c>
      <c r="Z21" s="274" t="s">
        <v>513</v>
      </c>
      <c r="AA21" s="274" t="s">
        <v>208</v>
      </c>
      <c r="AB21" s="274"/>
      <c r="AC21" s="240">
        <v>5</v>
      </c>
      <c r="AD21" s="240">
        <v>2</v>
      </c>
      <c r="AE21" s="240">
        <v>3</v>
      </c>
      <c r="AF21" s="240">
        <v>3</v>
      </c>
      <c r="AG21" s="240">
        <v>3</v>
      </c>
      <c r="AH21" s="240">
        <v>0</v>
      </c>
      <c r="AI21" s="278" t="s">
        <v>21</v>
      </c>
      <c r="AJ21" s="285">
        <v>0</v>
      </c>
      <c r="AK21" s="278">
        <v>0</v>
      </c>
      <c r="AL21" s="278" t="s">
        <v>477</v>
      </c>
      <c r="AM21" s="278" t="s">
        <v>21</v>
      </c>
      <c r="AN21" s="278" t="s">
        <v>21</v>
      </c>
      <c r="AO21" s="278" t="s">
        <v>21</v>
      </c>
      <c r="AP21" s="277" t="str">
        <f t="shared" si="34"/>
        <v>-</v>
      </c>
      <c r="AQ21" s="277">
        <f t="shared" si="35"/>
        <v>0</v>
      </c>
      <c r="AR21" s="277">
        <v>0</v>
      </c>
      <c r="AS21" s="278" t="s">
        <v>21</v>
      </c>
      <c r="AT21" s="278" t="s">
        <v>21</v>
      </c>
      <c r="AU21" s="278" t="s">
        <v>477</v>
      </c>
      <c r="AV21" s="278" t="s">
        <v>21</v>
      </c>
      <c r="AW21" s="278">
        <v>5</v>
      </c>
      <c r="AX21" s="278">
        <v>0</v>
      </c>
      <c r="AY21" s="278">
        <v>0</v>
      </c>
      <c r="AZ21" s="278">
        <v>0</v>
      </c>
      <c r="BA21" s="278">
        <v>0</v>
      </c>
      <c r="BB21" s="278">
        <v>0</v>
      </c>
      <c r="BC21" s="278">
        <v>0</v>
      </c>
      <c r="BD21" s="278">
        <v>0</v>
      </c>
      <c r="BE21" s="278">
        <v>0</v>
      </c>
      <c r="BF21" s="278">
        <v>0</v>
      </c>
      <c r="BG21" s="277">
        <f t="shared" si="0"/>
        <v>0</v>
      </c>
      <c r="BH21" s="277" t="str">
        <f t="shared" si="69"/>
        <v>-</v>
      </c>
      <c r="BI21" s="277" t="str">
        <f t="shared" si="36"/>
        <v>-</v>
      </c>
      <c r="BJ21" s="277" t="str">
        <f t="shared" si="37"/>
        <v>-</v>
      </c>
      <c r="BK21" s="277" t="str">
        <f t="shared" si="58"/>
        <v>-</v>
      </c>
      <c r="BL21" s="277" t="str">
        <f t="shared" si="38"/>
        <v>-</v>
      </c>
      <c r="BM21" s="277">
        <f t="shared" si="1"/>
        <v>0</v>
      </c>
      <c r="BN21" s="279">
        <f t="shared" si="2"/>
        <v>0</v>
      </c>
      <c r="BO21" s="277">
        <f t="shared" si="3"/>
        <v>0</v>
      </c>
      <c r="BP21" s="277">
        <f t="shared" si="4"/>
        <v>0</v>
      </c>
      <c r="BQ21" s="279">
        <f t="shared" si="5"/>
        <v>0</v>
      </c>
      <c r="BR21" s="277">
        <f t="shared" si="6"/>
        <v>0</v>
      </c>
      <c r="BS21" s="277">
        <f t="shared" si="7"/>
        <v>0</v>
      </c>
      <c r="BT21" s="279">
        <f t="shared" si="8"/>
        <v>0</v>
      </c>
      <c r="BU21" s="284" t="s">
        <v>21</v>
      </c>
      <c r="BV21" s="278" t="s">
        <v>21</v>
      </c>
      <c r="BW21" s="286">
        <v>0</v>
      </c>
      <c r="BX21" s="278">
        <v>0</v>
      </c>
      <c r="BY21" s="278" t="s">
        <v>21</v>
      </c>
      <c r="BZ21" s="278" t="s">
        <v>21</v>
      </c>
      <c r="CA21" s="278" t="s">
        <v>21</v>
      </c>
      <c r="CB21" s="278" t="s">
        <v>21</v>
      </c>
      <c r="CC21" s="278" t="s">
        <v>21</v>
      </c>
      <c r="CD21" s="278">
        <f t="shared" si="39"/>
        <v>0</v>
      </c>
      <c r="CE21" s="278">
        <v>0</v>
      </c>
      <c r="CF21" s="278" t="s">
        <v>21</v>
      </c>
      <c r="CG21" s="278" t="s">
        <v>21</v>
      </c>
      <c r="CH21" s="278" t="s">
        <v>21</v>
      </c>
      <c r="CI21" s="278" t="s">
        <v>21</v>
      </c>
      <c r="CJ21" s="270">
        <v>5</v>
      </c>
      <c r="CK21" s="270">
        <v>0</v>
      </c>
      <c r="CL21" s="270">
        <v>0</v>
      </c>
      <c r="CM21" s="270">
        <v>0</v>
      </c>
      <c r="CN21" s="270">
        <v>0</v>
      </c>
      <c r="CO21" s="270">
        <v>0</v>
      </c>
      <c r="CP21" s="270">
        <v>0</v>
      </c>
      <c r="CQ21" s="270">
        <v>0</v>
      </c>
      <c r="CR21" s="270">
        <v>0</v>
      </c>
      <c r="CS21" s="270">
        <v>0</v>
      </c>
      <c r="CT21" s="270">
        <f t="shared" si="9"/>
        <v>0</v>
      </c>
      <c r="CU21" s="277" t="str">
        <f t="shared" si="40"/>
        <v>-</v>
      </c>
      <c r="CV21" s="277" t="str">
        <f t="shared" si="41"/>
        <v>-</v>
      </c>
      <c r="CW21" s="277" t="str">
        <f t="shared" si="42"/>
        <v>-</v>
      </c>
      <c r="CX21" s="277" t="str">
        <f t="shared" si="43"/>
        <v>-</v>
      </c>
      <c r="CY21" s="277" t="str">
        <f t="shared" si="44"/>
        <v>-</v>
      </c>
      <c r="CZ21" s="270">
        <f t="shared" si="45"/>
        <v>0</v>
      </c>
      <c r="DA21" s="279">
        <f t="shared" si="10"/>
        <v>0</v>
      </c>
      <c r="DB21" s="270">
        <f t="shared" si="11"/>
        <v>0</v>
      </c>
      <c r="DC21" s="270">
        <f t="shared" si="12"/>
        <v>0</v>
      </c>
      <c r="DD21" s="279">
        <f t="shared" si="13"/>
        <v>0</v>
      </c>
      <c r="DE21" s="270">
        <f t="shared" si="14"/>
        <v>0</v>
      </c>
      <c r="DF21" s="270">
        <f t="shared" si="15"/>
        <v>0</v>
      </c>
      <c r="DG21" s="279">
        <f t="shared" si="16"/>
        <v>0</v>
      </c>
      <c r="DH21" s="282"/>
      <c r="DI21" s="278" t="s">
        <v>21</v>
      </c>
      <c r="DJ21" s="278">
        <v>0</v>
      </c>
      <c r="DK21" s="278">
        <v>0</v>
      </c>
      <c r="DL21" s="278" t="s">
        <v>21</v>
      </c>
      <c r="DM21" s="278" t="s">
        <v>21</v>
      </c>
      <c r="DN21" s="278" t="s">
        <v>21</v>
      </c>
      <c r="DO21" s="278" t="s">
        <v>21</v>
      </c>
      <c r="DP21" s="278" t="s">
        <v>21</v>
      </c>
      <c r="DQ21" s="278">
        <f t="shared" si="46"/>
        <v>0</v>
      </c>
      <c r="DR21" s="278">
        <v>0</v>
      </c>
      <c r="DS21" s="270" t="s">
        <v>21</v>
      </c>
      <c r="DT21" s="278" t="s">
        <v>21</v>
      </c>
      <c r="DU21" s="278" t="s">
        <v>21</v>
      </c>
      <c r="DV21" s="278" t="s">
        <v>21</v>
      </c>
      <c r="DW21" s="270">
        <v>5</v>
      </c>
      <c r="DX21" s="270">
        <v>0</v>
      </c>
      <c r="DY21" s="270">
        <v>0</v>
      </c>
      <c r="DZ21" s="270">
        <v>0</v>
      </c>
      <c r="EA21" s="270">
        <v>0</v>
      </c>
      <c r="EB21" s="270">
        <v>0</v>
      </c>
      <c r="EC21" s="270">
        <v>0</v>
      </c>
      <c r="ED21" s="270">
        <v>0</v>
      </c>
      <c r="EE21" s="270">
        <v>0</v>
      </c>
      <c r="EF21" s="270">
        <v>0</v>
      </c>
      <c r="EG21" s="270">
        <f t="shared" si="17"/>
        <v>0</v>
      </c>
      <c r="EH21" s="277" t="str">
        <f t="shared" si="47"/>
        <v>-</v>
      </c>
      <c r="EI21" s="277" t="str">
        <f t="shared" si="48"/>
        <v>-</v>
      </c>
      <c r="EJ21" s="277" t="str">
        <f t="shared" si="49"/>
        <v>-</v>
      </c>
      <c r="EK21" s="277" t="str">
        <f t="shared" si="50"/>
        <v>-</v>
      </c>
      <c r="EL21" s="277" t="str">
        <f t="shared" si="51"/>
        <v>-</v>
      </c>
      <c r="EM21" s="270">
        <f t="shared" si="18"/>
        <v>0</v>
      </c>
      <c r="EN21" s="279">
        <f t="shared" si="19"/>
        <v>0</v>
      </c>
      <c r="EO21" s="270">
        <f t="shared" si="20"/>
        <v>0</v>
      </c>
      <c r="EP21" s="270">
        <f t="shared" si="21"/>
        <v>0</v>
      </c>
      <c r="EQ21" s="279">
        <f t="shared" si="22"/>
        <v>0</v>
      </c>
      <c r="ER21" s="270">
        <f t="shared" si="23"/>
        <v>0</v>
      </c>
      <c r="ES21" s="270">
        <f t="shared" si="24"/>
        <v>0</v>
      </c>
      <c r="ET21" s="279">
        <f t="shared" si="25"/>
        <v>0</v>
      </c>
      <c r="EU21" s="457"/>
      <c r="EV21" s="288" t="s">
        <v>285</v>
      </c>
      <c r="EW21" s="278">
        <v>4</v>
      </c>
      <c r="EX21" s="278">
        <v>4</v>
      </c>
      <c r="EY21" s="278" t="s">
        <v>21</v>
      </c>
      <c r="EZ21" s="278" t="s">
        <v>21</v>
      </c>
      <c r="FA21" s="278" t="s">
        <v>21</v>
      </c>
      <c r="FB21" s="278" t="s">
        <v>21</v>
      </c>
      <c r="FC21" s="278" t="s">
        <v>21</v>
      </c>
      <c r="FD21" s="278">
        <v>0</v>
      </c>
      <c r="FE21" s="278">
        <v>0</v>
      </c>
      <c r="FF21" s="278" t="s">
        <v>21</v>
      </c>
      <c r="FG21" s="278" t="s">
        <v>21</v>
      </c>
      <c r="FH21" s="288" t="s">
        <v>285</v>
      </c>
      <c r="FI21" s="278" t="s">
        <v>21</v>
      </c>
      <c r="FJ21" s="270">
        <v>5</v>
      </c>
      <c r="FK21" s="278">
        <v>2</v>
      </c>
      <c r="FL21" s="278">
        <v>2</v>
      </c>
      <c r="FM21" s="278">
        <v>4</v>
      </c>
      <c r="FN21" s="278">
        <v>2</v>
      </c>
      <c r="FO21" s="278">
        <v>2</v>
      </c>
      <c r="FP21" s="278">
        <v>2</v>
      </c>
      <c r="FQ21" s="278" t="s">
        <v>21</v>
      </c>
      <c r="FR21" s="278" t="s">
        <v>21</v>
      </c>
      <c r="FS21" s="278" t="s">
        <v>21</v>
      </c>
      <c r="FT21" s="270">
        <f>(FK21/AD21)*100</f>
        <v>100</v>
      </c>
      <c r="FU21" s="277">
        <f t="shared" si="52"/>
        <v>0</v>
      </c>
      <c r="FV21" s="277">
        <f t="shared" si="53"/>
        <v>0</v>
      </c>
      <c r="FW21" s="277">
        <f t="shared" si="54"/>
        <v>0</v>
      </c>
      <c r="FX21" s="277">
        <f t="shared" si="55"/>
        <v>0</v>
      </c>
      <c r="FY21" s="277">
        <f>IFERROR(100-((FP21/FM21)*100), "-")</f>
        <v>50</v>
      </c>
      <c r="FZ21" s="270">
        <f>IF(ES63="-","-", (ES63/AD21)*100)</f>
        <v>0</v>
      </c>
      <c r="GA21" s="279">
        <f>IF(FN21="-","-",(FN21/AD21)*100)</f>
        <v>100</v>
      </c>
      <c r="GB21" s="270">
        <f>(FL21/AE21)*100</f>
        <v>66.666666666666657</v>
      </c>
      <c r="GC21" s="270" t="str">
        <f>IF(FR21="-","-",(FR21/AE21)*100)</f>
        <v>-</v>
      </c>
      <c r="GD21" s="279">
        <f>IF(FO21="-","-",(FO21/AE21)*100)</f>
        <v>66.666666666666657</v>
      </c>
      <c r="GE21" s="270">
        <f>(FM21/AG21)*100</f>
        <v>133.33333333333331</v>
      </c>
      <c r="GF21" s="270" t="str">
        <f>IF(FS21="-","-",(FS21/AG21)*100)</f>
        <v>-</v>
      </c>
      <c r="GG21" s="279">
        <f>(FP21/AG21)*100</f>
        <v>66.666666666666657</v>
      </c>
      <c r="GH21" s="284"/>
      <c r="GI21" s="283"/>
      <c r="GJ21" s="283"/>
      <c r="GK21" s="283"/>
      <c r="GL21" s="283"/>
      <c r="GM21" s="283"/>
      <c r="GN21" s="283"/>
      <c r="GO21" s="283"/>
      <c r="GP21" s="283"/>
      <c r="GQ21" s="283"/>
      <c r="GR21" s="283"/>
      <c r="GS21" s="283"/>
      <c r="GT21" s="283"/>
      <c r="GU21" s="283"/>
      <c r="GV21" s="283"/>
      <c r="GW21" s="283"/>
      <c r="GX21" s="283"/>
      <c r="GY21" s="283"/>
      <c r="GZ21" s="283"/>
      <c r="HA21" s="283"/>
      <c r="HB21" s="283"/>
      <c r="HC21" s="283"/>
      <c r="HD21" s="283"/>
      <c r="HE21" s="283"/>
      <c r="HF21" s="283"/>
      <c r="HT21" s="218"/>
      <c r="HU21" s="218"/>
      <c r="HV21" s="218"/>
      <c r="HW21" s="218"/>
      <c r="HX21" s="218"/>
      <c r="HY21" s="218"/>
      <c r="HZ21" s="218"/>
      <c r="IA21" s="220"/>
      <c r="IB21" s="219"/>
      <c r="IC21" s="219"/>
      <c r="ID21" s="219"/>
      <c r="IE21" s="219"/>
      <c r="IF21" s="219"/>
      <c r="IG21" s="219"/>
      <c r="IH21" s="219"/>
      <c r="II21" s="218"/>
    </row>
    <row r="22" spans="2:243" ht="163.5" customHeight="1" x14ac:dyDescent="0.45">
      <c r="B22" s="308" t="s">
        <v>15</v>
      </c>
      <c r="C22" s="309" t="s">
        <v>425</v>
      </c>
      <c r="D22" s="310" t="s">
        <v>38</v>
      </c>
      <c r="E22" s="310" t="s">
        <v>111</v>
      </c>
      <c r="F22" s="310" t="s">
        <v>187</v>
      </c>
      <c r="G22" s="311" t="s">
        <v>21</v>
      </c>
      <c r="H22" s="311" t="s">
        <v>21</v>
      </c>
      <c r="I22" s="310">
        <v>31</v>
      </c>
      <c r="J22" s="312" t="s">
        <v>150</v>
      </c>
      <c r="K22" s="313" t="s">
        <v>145</v>
      </c>
      <c r="L22" s="310" t="s">
        <v>134</v>
      </c>
      <c r="M22" s="313" t="s">
        <v>184</v>
      </c>
      <c r="N22" s="310" t="s">
        <v>134</v>
      </c>
      <c r="O22" s="310" t="s">
        <v>147</v>
      </c>
      <c r="P22" s="313" t="s">
        <v>12</v>
      </c>
      <c r="Q22" s="311" t="s">
        <v>514</v>
      </c>
      <c r="R22" s="311" t="s">
        <v>21</v>
      </c>
      <c r="S22" s="270" t="s">
        <v>448</v>
      </c>
      <c r="T22" s="270" t="s">
        <v>585</v>
      </c>
      <c r="U22" s="271" t="s">
        <v>346</v>
      </c>
      <c r="V22" s="272" t="s">
        <v>384</v>
      </c>
      <c r="W22" s="272" t="s">
        <v>391</v>
      </c>
      <c r="X22" s="272" t="s">
        <v>21</v>
      </c>
      <c r="Y22" s="273" t="s">
        <v>481</v>
      </c>
      <c r="Z22" s="274" t="s">
        <v>514</v>
      </c>
      <c r="AA22" s="274" t="s">
        <v>208</v>
      </c>
      <c r="AB22" s="274"/>
      <c r="AC22" s="240">
        <v>7</v>
      </c>
      <c r="AD22" s="240">
        <v>1</v>
      </c>
      <c r="AE22" s="240">
        <v>1458</v>
      </c>
      <c r="AF22" s="240">
        <v>3508</v>
      </c>
      <c r="AG22" s="240">
        <v>3508</v>
      </c>
      <c r="AH22" s="240">
        <v>0</v>
      </c>
      <c r="AI22" s="278" t="s">
        <v>795</v>
      </c>
      <c r="AJ22" s="286">
        <v>47</v>
      </c>
      <c r="AK22" s="278">
        <v>5609</v>
      </c>
      <c r="AL22" s="288" t="s">
        <v>642</v>
      </c>
      <c r="AM22" s="278">
        <v>1917</v>
      </c>
      <c r="AN22" s="278">
        <v>1917</v>
      </c>
      <c r="AO22" s="278">
        <v>1917</v>
      </c>
      <c r="AP22" s="277">
        <f t="shared" si="34"/>
        <v>1917</v>
      </c>
      <c r="AQ22" s="277">
        <f t="shared" si="35"/>
        <v>1</v>
      </c>
      <c r="AR22" s="277">
        <v>16</v>
      </c>
      <c r="AS22" s="278" t="s">
        <v>21</v>
      </c>
      <c r="AT22" s="278">
        <v>1917</v>
      </c>
      <c r="AU22" s="278" t="s">
        <v>642</v>
      </c>
      <c r="AV22" s="278" t="s">
        <v>21</v>
      </c>
      <c r="AW22" s="278">
        <v>7</v>
      </c>
      <c r="AX22" s="278">
        <v>5</v>
      </c>
      <c r="AY22" s="278">
        <v>1464</v>
      </c>
      <c r="AZ22" s="278">
        <v>4296</v>
      </c>
      <c r="BA22" s="278">
        <v>1</v>
      </c>
      <c r="BB22" s="278">
        <v>1448</v>
      </c>
      <c r="BC22" s="278">
        <v>1448</v>
      </c>
      <c r="BD22" s="278">
        <v>1</v>
      </c>
      <c r="BE22" s="278">
        <v>1448</v>
      </c>
      <c r="BF22" s="278">
        <v>4277</v>
      </c>
      <c r="BG22" s="277">
        <f t="shared" si="0"/>
        <v>500</v>
      </c>
      <c r="BH22" s="277">
        <f t="shared" si="69"/>
        <v>2.1276595744680851</v>
      </c>
      <c r="BI22" s="277">
        <f t="shared" si="36"/>
        <v>0.28525583883045108</v>
      </c>
      <c r="BJ22" s="277">
        <f t="shared" si="37"/>
        <v>80</v>
      </c>
      <c r="BK22" s="277">
        <f t="shared" si="58"/>
        <v>1.0928961748633839</v>
      </c>
      <c r="BL22" s="277">
        <f t="shared" si="38"/>
        <v>66.294227188081948</v>
      </c>
      <c r="BM22" s="277">
        <f t="shared" si="1"/>
        <v>100</v>
      </c>
      <c r="BN22" s="279">
        <f t="shared" si="2"/>
        <v>100</v>
      </c>
      <c r="BO22" s="277">
        <f t="shared" si="3"/>
        <v>100.41152263374487</v>
      </c>
      <c r="BP22" s="277">
        <f t="shared" si="4"/>
        <v>99.314128943758575</v>
      </c>
      <c r="BQ22" s="279">
        <f t="shared" si="5"/>
        <v>99.314128943758575</v>
      </c>
      <c r="BR22" s="277">
        <f t="shared" si="6"/>
        <v>122.46294184720638</v>
      </c>
      <c r="BS22" s="277">
        <f t="shared" si="7"/>
        <v>121.92132269099203</v>
      </c>
      <c r="BT22" s="279">
        <f t="shared" si="8"/>
        <v>41.277080957810718</v>
      </c>
      <c r="BU22" s="284" t="s">
        <v>691</v>
      </c>
      <c r="BV22" s="288" t="s">
        <v>278</v>
      </c>
      <c r="BW22" s="286">
        <v>6</v>
      </c>
      <c r="BX22" s="278">
        <v>8</v>
      </c>
      <c r="BY22" s="288" t="s">
        <v>278</v>
      </c>
      <c r="BZ22" s="278" t="s">
        <v>21</v>
      </c>
      <c r="CA22" s="278" t="s">
        <v>21</v>
      </c>
      <c r="CB22" s="278" t="s">
        <v>21</v>
      </c>
      <c r="CC22" s="278" t="s">
        <v>21</v>
      </c>
      <c r="CD22" s="278">
        <f t="shared" si="39"/>
        <v>0</v>
      </c>
      <c r="CE22" s="278">
        <v>0</v>
      </c>
      <c r="CF22" s="278" t="s">
        <v>21</v>
      </c>
      <c r="CG22" s="278" t="s">
        <v>21</v>
      </c>
      <c r="CH22" s="278" t="s">
        <v>278</v>
      </c>
      <c r="CI22" s="278" t="s">
        <v>21</v>
      </c>
      <c r="CJ22" s="270">
        <v>7</v>
      </c>
      <c r="CK22" s="270">
        <v>1</v>
      </c>
      <c r="CL22" s="270">
        <v>8</v>
      </c>
      <c r="CM22" s="270">
        <v>8</v>
      </c>
      <c r="CN22" s="270">
        <v>1</v>
      </c>
      <c r="CO22" s="270">
        <v>5</v>
      </c>
      <c r="CP22" s="270">
        <v>5</v>
      </c>
      <c r="CQ22" s="270" t="s">
        <v>21</v>
      </c>
      <c r="CR22" s="270" t="s">
        <v>21</v>
      </c>
      <c r="CS22" s="270" t="s">
        <v>21</v>
      </c>
      <c r="CT22" s="270">
        <f t="shared" si="9"/>
        <v>100</v>
      </c>
      <c r="CU22" s="277">
        <f t="shared" si="40"/>
        <v>0</v>
      </c>
      <c r="CV22" s="277">
        <f t="shared" si="41"/>
        <v>0</v>
      </c>
      <c r="CW22" s="277">
        <f t="shared" si="42"/>
        <v>0</v>
      </c>
      <c r="CX22" s="277">
        <f t="shared" si="43"/>
        <v>37.5</v>
      </c>
      <c r="CY22" s="277">
        <f t="shared" si="44"/>
        <v>37.5</v>
      </c>
      <c r="CZ22" s="270" t="str">
        <f t="shared" si="45"/>
        <v>-</v>
      </c>
      <c r="DA22" s="279">
        <f t="shared" si="10"/>
        <v>100</v>
      </c>
      <c r="DB22" s="270">
        <f t="shared" si="11"/>
        <v>0.5486968449931412</v>
      </c>
      <c r="DC22" s="270" t="str">
        <f t="shared" si="12"/>
        <v>-</v>
      </c>
      <c r="DD22" s="279">
        <f t="shared" si="13"/>
        <v>0.34293552812071332</v>
      </c>
      <c r="DE22" s="270">
        <f t="shared" si="14"/>
        <v>0.22805017103762829</v>
      </c>
      <c r="DF22" s="270" t="str">
        <f t="shared" si="15"/>
        <v>-</v>
      </c>
      <c r="DG22" s="279">
        <f t="shared" si="16"/>
        <v>0.14253135689851767</v>
      </c>
      <c r="DH22" s="282"/>
      <c r="DI22" s="278" t="s">
        <v>796</v>
      </c>
      <c r="DJ22" s="278">
        <v>8</v>
      </c>
      <c r="DK22" s="278">
        <v>12</v>
      </c>
      <c r="DL22" s="278" t="s">
        <v>278</v>
      </c>
      <c r="DM22" s="278" t="s">
        <v>280</v>
      </c>
      <c r="DN22" s="278" t="s">
        <v>280</v>
      </c>
      <c r="DO22" s="278" t="s">
        <v>280</v>
      </c>
      <c r="DP22" s="278" t="s">
        <v>280</v>
      </c>
      <c r="DQ22" s="278">
        <f t="shared" si="46"/>
        <v>2</v>
      </c>
      <c r="DR22" s="278">
        <v>4</v>
      </c>
      <c r="DS22" s="270" t="s">
        <v>21</v>
      </c>
      <c r="DT22" s="278" t="s">
        <v>280</v>
      </c>
      <c r="DU22" s="278" t="s">
        <v>797</v>
      </c>
      <c r="DV22" s="278" t="s">
        <v>21</v>
      </c>
      <c r="DW22" s="270">
        <v>7</v>
      </c>
      <c r="DX22" s="270">
        <v>1</v>
      </c>
      <c r="DY22" s="270">
        <v>10</v>
      </c>
      <c r="DZ22" s="270">
        <v>12</v>
      </c>
      <c r="EA22" s="270">
        <v>1</v>
      </c>
      <c r="EB22" s="270">
        <v>8</v>
      </c>
      <c r="EC22" s="270">
        <v>5</v>
      </c>
      <c r="ED22" s="270">
        <v>1</v>
      </c>
      <c r="EE22" s="270">
        <v>8</v>
      </c>
      <c r="EF22" s="270">
        <v>8</v>
      </c>
      <c r="EG22" s="270">
        <f t="shared" si="17"/>
        <v>100</v>
      </c>
      <c r="EH22" s="277">
        <f t="shared" si="47"/>
        <v>25</v>
      </c>
      <c r="EI22" s="277">
        <f t="shared" si="48"/>
        <v>33.333333333333329</v>
      </c>
      <c r="EJ22" s="277">
        <f t="shared" si="49"/>
        <v>0</v>
      </c>
      <c r="EK22" s="277">
        <f t="shared" si="50"/>
        <v>20</v>
      </c>
      <c r="EL22" s="277">
        <f t="shared" si="51"/>
        <v>58.333333333333329</v>
      </c>
      <c r="EM22" s="270">
        <f t="shared" si="18"/>
        <v>100</v>
      </c>
      <c r="EN22" s="279">
        <f t="shared" si="19"/>
        <v>100</v>
      </c>
      <c r="EO22" s="270">
        <f t="shared" si="20"/>
        <v>0.68587105624142664</v>
      </c>
      <c r="EP22" s="270">
        <f t="shared" si="21"/>
        <v>0.5486968449931412</v>
      </c>
      <c r="EQ22" s="279">
        <f t="shared" si="22"/>
        <v>0.5486968449931412</v>
      </c>
      <c r="ER22" s="270">
        <f t="shared" si="23"/>
        <v>0.34207525655644244</v>
      </c>
      <c r="ES22" s="270">
        <f t="shared" si="24"/>
        <v>0.22805017103762829</v>
      </c>
      <c r="ET22" s="279">
        <f t="shared" si="25"/>
        <v>0.14253135689851767</v>
      </c>
      <c r="EU22" s="457"/>
      <c r="EV22" s="278" t="s">
        <v>21</v>
      </c>
      <c r="EW22" s="278">
        <v>0</v>
      </c>
      <c r="EX22" s="278">
        <v>0</v>
      </c>
      <c r="EY22" s="278" t="s">
        <v>21</v>
      </c>
      <c r="EZ22" s="278" t="s">
        <v>21</v>
      </c>
      <c r="FA22" s="278" t="s">
        <v>21</v>
      </c>
      <c r="FB22" s="278" t="s">
        <v>21</v>
      </c>
      <c r="FC22" s="278" t="s">
        <v>21</v>
      </c>
      <c r="FD22" s="278">
        <v>0</v>
      </c>
      <c r="FE22" s="278">
        <v>0</v>
      </c>
      <c r="FF22" s="278" t="s">
        <v>21</v>
      </c>
      <c r="FG22" s="278" t="s">
        <v>21</v>
      </c>
      <c r="FH22" s="278" t="s">
        <v>21</v>
      </c>
      <c r="FI22" s="278" t="s">
        <v>21</v>
      </c>
      <c r="FJ22" s="270">
        <v>7</v>
      </c>
      <c r="FK22" s="278">
        <v>0</v>
      </c>
      <c r="FL22" s="278">
        <v>0</v>
      </c>
      <c r="FM22" s="278">
        <v>0</v>
      </c>
      <c r="FN22" s="278">
        <v>0</v>
      </c>
      <c r="FO22" s="278">
        <v>0</v>
      </c>
      <c r="FP22" s="278">
        <v>0</v>
      </c>
      <c r="FQ22" s="278">
        <v>0</v>
      </c>
      <c r="FR22" s="278">
        <v>0</v>
      </c>
      <c r="FS22" s="278">
        <v>0</v>
      </c>
      <c r="FT22" s="270">
        <f>(FK22/AD22)*100</f>
        <v>0</v>
      </c>
      <c r="FU22" s="277" t="str">
        <f t="shared" si="52"/>
        <v>-</v>
      </c>
      <c r="FV22" s="277" t="str">
        <f t="shared" si="53"/>
        <v>-</v>
      </c>
      <c r="FW22" s="277" t="str">
        <f t="shared" si="54"/>
        <v>-</v>
      </c>
      <c r="FX22" s="277" t="str">
        <f t="shared" si="55"/>
        <v>-</v>
      </c>
      <c r="FY22" s="277" t="str">
        <f t="shared" si="56"/>
        <v>-</v>
      </c>
      <c r="FZ22" s="270">
        <f>IF(ES64="-","-", (ES64/AD22)*100)</f>
        <v>0</v>
      </c>
      <c r="GA22" s="279">
        <f>IF(FN22="-","-",(FN22/AD22)*100)</f>
        <v>0</v>
      </c>
      <c r="GB22" s="270">
        <f>(FL22/AE22)*100</f>
        <v>0</v>
      </c>
      <c r="GC22" s="270">
        <f>IF(FR22="-","-",(FR22/AE22)*100)</f>
        <v>0</v>
      </c>
      <c r="GD22" s="279">
        <f>IF(FO22="-","-",(FO22/AE22)*100)</f>
        <v>0</v>
      </c>
      <c r="GE22" s="270">
        <f>(FM22/AG22)*100</f>
        <v>0</v>
      </c>
      <c r="GF22" s="270">
        <f>IF(FS22="-","-",(FS22/AG22)*100)</f>
        <v>0</v>
      </c>
      <c r="GG22" s="279">
        <f>(FP22/AG22)*100</f>
        <v>0</v>
      </c>
      <c r="GH22" s="284"/>
      <c r="GI22" s="283"/>
      <c r="GJ22" s="283"/>
      <c r="GK22" s="283"/>
      <c r="GL22" s="283"/>
      <c r="GM22" s="283"/>
      <c r="GN22" s="283"/>
      <c r="GO22" s="283"/>
      <c r="GP22" s="283"/>
      <c r="GQ22" s="283"/>
      <c r="GR22" s="283"/>
      <c r="GS22" s="283"/>
      <c r="GT22" s="283"/>
      <c r="GU22" s="283"/>
      <c r="GV22" s="283"/>
      <c r="GW22" s="283"/>
      <c r="GX22" s="283"/>
      <c r="GY22" s="283"/>
      <c r="GZ22" s="283"/>
      <c r="HA22" s="283"/>
      <c r="HB22" s="283"/>
      <c r="HC22" s="283"/>
      <c r="HD22" s="283"/>
      <c r="HE22" s="283"/>
      <c r="HF22" s="283"/>
      <c r="HT22" s="218"/>
      <c r="HU22" s="218"/>
      <c r="HV22" s="218"/>
      <c r="HW22" s="218"/>
      <c r="HX22" s="218"/>
      <c r="HY22" s="218"/>
      <c r="HZ22" s="218"/>
      <c r="IA22" s="219"/>
      <c r="IB22" s="219"/>
      <c r="IC22" s="219"/>
      <c r="ID22" s="219"/>
      <c r="IE22" s="219"/>
      <c r="IF22" s="219"/>
      <c r="IG22" s="219"/>
      <c r="IH22" s="219"/>
      <c r="II22" s="218"/>
    </row>
    <row r="23" spans="2:243" ht="66.75" customHeight="1" x14ac:dyDescent="0.45">
      <c r="B23" s="314" t="s">
        <v>15</v>
      </c>
      <c r="C23" s="315" t="s">
        <v>425</v>
      </c>
      <c r="D23" s="310" t="s">
        <v>24</v>
      </c>
      <c r="E23" s="310" t="s">
        <v>112</v>
      </c>
      <c r="F23" s="310" t="s">
        <v>187</v>
      </c>
      <c r="G23" s="316" t="s">
        <v>21</v>
      </c>
      <c r="H23" s="314" t="s">
        <v>16</v>
      </c>
      <c r="I23" s="310">
        <v>32</v>
      </c>
      <c r="J23" s="316" t="s">
        <v>152</v>
      </c>
      <c r="K23" s="313" t="s">
        <v>180</v>
      </c>
      <c r="L23" s="310" t="s">
        <v>163</v>
      </c>
      <c r="M23" s="313" t="s">
        <v>183</v>
      </c>
      <c r="N23" s="310" t="s">
        <v>62</v>
      </c>
      <c r="O23" s="310" t="s">
        <v>149</v>
      </c>
      <c r="P23" s="317" t="s">
        <v>12</v>
      </c>
      <c r="Q23" s="311" t="s">
        <v>515</v>
      </c>
      <c r="R23" s="311" t="s">
        <v>21</v>
      </c>
      <c r="S23" s="270" t="s">
        <v>449</v>
      </c>
      <c r="T23" s="270" t="s">
        <v>586</v>
      </c>
      <c r="U23" s="271" t="s">
        <v>346</v>
      </c>
      <c r="V23" s="272" t="s">
        <v>480</v>
      </c>
      <c r="W23" s="272" t="s">
        <v>482</v>
      </c>
      <c r="X23" s="272" t="s">
        <v>21</v>
      </c>
      <c r="Y23" s="295" t="s">
        <v>480</v>
      </c>
      <c r="Z23" s="274" t="s">
        <v>515</v>
      </c>
      <c r="AA23" s="274" t="s">
        <v>208</v>
      </c>
      <c r="AB23" s="274"/>
      <c r="AC23" s="296">
        <v>400</v>
      </c>
      <c r="AD23" s="296">
        <v>400</v>
      </c>
      <c r="AE23" s="296">
        <v>401</v>
      </c>
      <c r="AF23" s="296">
        <v>401</v>
      </c>
      <c r="AG23" s="296">
        <v>401</v>
      </c>
      <c r="AH23" s="296">
        <v>0</v>
      </c>
      <c r="AI23" s="296" t="s">
        <v>21</v>
      </c>
      <c r="AJ23" s="297">
        <v>0</v>
      </c>
      <c r="AK23" s="296">
        <v>0</v>
      </c>
      <c r="AL23" s="296" t="s">
        <v>477</v>
      </c>
      <c r="AM23" s="296" t="s">
        <v>21</v>
      </c>
      <c r="AN23" s="296" t="s">
        <v>21</v>
      </c>
      <c r="AO23" s="296" t="s">
        <v>21</v>
      </c>
      <c r="AP23" s="298" t="str">
        <f t="shared" si="34"/>
        <v>-</v>
      </c>
      <c r="AQ23" s="298">
        <f t="shared" si="35"/>
        <v>0</v>
      </c>
      <c r="AR23" s="298">
        <v>0</v>
      </c>
      <c r="AS23" s="296" t="s">
        <v>21</v>
      </c>
      <c r="AT23" s="296"/>
      <c r="AU23" s="296" t="s">
        <v>477</v>
      </c>
      <c r="AV23" s="296" t="s">
        <v>21</v>
      </c>
      <c r="AW23" s="296">
        <v>400</v>
      </c>
      <c r="AX23" s="296">
        <v>0</v>
      </c>
      <c r="AY23" s="296">
        <v>0</v>
      </c>
      <c r="AZ23" s="296">
        <v>0</v>
      </c>
      <c r="BA23" s="296">
        <v>0</v>
      </c>
      <c r="BB23" s="296">
        <v>0</v>
      </c>
      <c r="BC23" s="296">
        <v>0</v>
      </c>
      <c r="BD23" s="296">
        <v>0</v>
      </c>
      <c r="BE23" s="296">
        <v>0</v>
      </c>
      <c r="BF23" s="296">
        <v>0</v>
      </c>
      <c r="BG23" s="298">
        <f t="shared" si="0"/>
        <v>0</v>
      </c>
      <c r="BH23" s="298" t="str">
        <f t="shared" si="69"/>
        <v>-</v>
      </c>
      <c r="BI23" s="298" t="str">
        <f t="shared" si="36"/>
        <v>-</v>
      </c>
      <c r="BJ23" s="298" t="str">
        <f t="shared" si="37"/>
        <v>-</v>
      </c>
      <c r="BK23" s="298" t="str">
        <f t="shared" si="58"/>
        <v>-</v>
      </c>
      <c r="BL23" s="298" t="str">
        <f t="shared" si="38"/>
        <v>-</v>
      </c>
      <c r="BM23" s="298">
        <f t="shared" si="1"/>
        <v>0</v>
      </c>
      <c r="BN23" s="299">
        <f t="shared" si="2"/>
        <v>0</v>
      </c>
      <c r="BO23" s="298">
        <f t="shared" si="3"/>
        <v>0</v>
      </c>
      <c r="BP23" s="298">
        <f t="shared" si="4"/>
        <v>0</v>
      </c>
      <c r="BQ23" s="299">
        <f t="shared" si="5"/>
        <v>0</v>
      </c>
      <c r="BR23" s="298">
        <f t="shared" si="6"/>
        <v>0</v>
      </c>
      <c r="BS23" s="298">
        <f t="shared" si="7"/>
        <v>0</v>
      </c>
      <c r="BT23" s="299">
        <f t="shared" si="8"/>
        <v>0</v>
      </c>
      <c r="BU23" s="296"/>
      <c r="BV23" s="296" t="s">
        <v>21</v>
      </c>
      <c r="BW23" s="300">
        <v>0</v>
      </c>
      <c r="BX23" s="296">
        <v>0</v>
      </c>
      <c r="BY23" s="296" t="s">
        <v>21</v>
      </c>
      <c r="BZ23" s="296" t="s">
        <v>21</v>
      </c>
      <c r="CA23" s="296" t="s">
        <v>21</v>
      </c>
      <c r="CB23" s="296" t="s">
        <v>21</v>
      </c>
      <c r="CC23" s="296" t="s">
        <v>21</v>
      </c>
      <c r="CD23" s="296">
        <f t="shared" si="39"/>
        <v>0</v>
      </c>
      <c r="CE23" s="296">
        <v>0</v>
      </c>
      <c r="CF23" s="296" t="s">
        <v>21</v>
      </c>
      <c r="CG23" s="296" t="s">
        <v>21</v>
      </c>
      <c r="CH23" s="296" t="s">
        <v>21</v>
      </c>
      <c r="CI23" s="296" t="s">
        <v>21</v>
      </c>
      <c r="CJ23" s="299">
        <v>400</v>
      </c>
      <c r="CK23" s="299">
        <v>0</v>
      </c>
      <c r="CL23" s="299">
        <v>0</v>
      </c>
      <c r="CM23" s="299">
        <v>0</v>
      </c>
      <c r="CN23" s="299">
        <v>0</v>
      </c>
      <c r="CO23" s="299">
        <v>0</v>
      </c>
      <c r="CP23" s="299">
        <v>0</v>
      </c>
      <c r="CQ23" s="299">
        <v>0</v>
      </c>
      <c r="CR23" s="299">
        <v>0</v>
      </c>
      <c r="CS23" s="299">
        <v>0</v>
      </c>
      <c r="CT23" s="299">
        <f t="shared" si="9"/>
        <v>0</v>
      </c>
      <c r="CU23" s="298" t="str">
        <f t="shared" si="40"/>
        <v>-</v>
      </c>
      <c r="CV23" s="298" t="str">
        <f t="shared" si="41"/>
        <v>-</v>
      </c>
      <c r="CW23" s="298" t="str">
        <f t="shared" si="42"/>
        <v>-</v>
      </c>
      <c r="CX23" s="298" t="str">
        <f t="shared" si="43"/>
        <v>-</v>
      </c>
      <c r="CY23" s="298" t="str">
        <f t="shared" si="44"/>
        <v>-</v>
      </c>
      <c r="CZ23" s="299">
        <f t="shared" si="45"/>
        <v>0</v>
      </c>
      <c r="DA23" s="299">
        <f t="shared" si="10"/>
        <v>0</v>
      </c>
      <c r="DB23" s="299">
        <f t="shared" si="11"/>
        <v>0</v>
      </c>
      <c r="DC23" s="299">
        <f t="shared" si="12"/>
        <v>0</v>
      </c>
      <c r="DD23" s="299">
        <f t="shared" si="13"/>
        <v>0</v>
      </c>
      <c r="DE23" s="299">
        <f t="shared" si="14"/>
        <v>0</v>
      </c>
      <c r="DF23" s="299">
        <f t="shared" si="15"/>
        <v>0</v>
      </c>
      <c r="DG23" s="299">
        <f t="shared" si="16"/>
        <v>0</v>
      </c>
      <c r="DH23" s="299"/>
      <c r="DI23" s="296" t="s">
        <v>280</v>
      </c>
      <c r="DJ23" s="296">
        <v>2</v>
      </c>
      <c r="DK23" s="296">
        <v>2</v>
      </c>
      <c r="DL23" s="296" t="s">
        <v>21</v>
      </c>
      <c r="DM23" s="296" t="s">
        <v>280</v>
      </c>
      <c r="DN23" s="296" t="s">
        <v>280</v>
      </c>
      <c r="DO23" s="296" t="s">
        <v>280</v>
      </c>
      <c r="DP23" s="296" t="s">
        <v>280</v>
      </c>
      <c r="DQ23" s="296">
        <f t="shared" si="46"/>
        <v>2</v>
      </c>
      <c r="DR23" s="296">
        <v>2</v>
      </c>
      <c r="DS23" s="299" t="s">
        <v>21</v>
      </c>
      <c r="DT23" s="296" t="s">
        <v>280</v>
      </c>
      <c r="DU23" s="296" t="s">
        <v>21</v>
      </c>
      <c r="DV23" s="296" t="s">
        <v>21</v>
      </c>
      <c r="DW23" s="299">
        <v>400</v>
      </c>
      <c r="DX23" s="299">
        <v>1</v>
      </c>
      <c r="DY23" s="299">
        <v>1</v>
      </c>
      <c r="DZ23" s="299">
        <v>2</v>
      </c>
      <c r="EA23" s="299">
        <v>0</v>
      </c>
      <c r="EB23" s="299">
        <v>0</v>
      </c>
      <c r="EC23" s="299">
        <v>0</v>
      </c>
      <c r="ED23" s="299">
        <v>0</v>
      </c>
      <c r="EE23" s="299">
        <v>0</v>
      </c>
      <c r="EF23" s="299">
        <v>0</v>
      </c>
      <c r="EG23" s="299">
        <f t="shared" si="17"/>
        <v>0.25</v>
      </c>
      <c r="EH23" s="298">
        <f t="shared" si="47"/>
        <v>100</v>
      </c>
      <c r="EI23" s="298">
        <f t="shared" si="48"/>
        <v>100</v>
      </c>
      <c r="EJ23" s="298">
        <f t="shared" si="49"/>
        <v>100</v>
      </c>
      <c r="EK23" s="298">
        <f t="shared" si="50"/>
        <v>100</v>
      </c>
      <c r="EL23" s="298">
        <f t="shared" si="51"/>
        <v>100</v>
      </c>
      <c r="EM23" s="299">
        <f t="shared" si="18"/>
        <v>0</v>
      </c>
      <c r="EN23" s="299">
        <f t="shared" si="19"/>
        <v>0</v>
      </c>
      <c r="EO23" s="299">
        <f t="shared" si="20"/>
        <v>0.24937655860349126</v>
      </c>
      <c r="EP23" s="299">
        <f t="shared" si="21"/>
        <v>0</v>
      </c>
      <c r="EQ23" s="299">
        <f t="shared" si="22"/>
        <v>0</v>
      </c>
      <c r="ER23" s="299">
        <f t="shared" si="23"/>
        <v>0.49875311720698251</v>
      </c>
      <c r="ES23" s="299">
        <f t="shared" si="24"/>
        <v>0</v>
      </c>
      <c r="ET23" s="299">
        <f t="shared" si="25"/>
        <v>0</v>
      </c>
      <c r="EU23" s="301"/>
      <c r="EV23" s="296" t="s">
        <v>21</v>
      </c>
      <c r="EW23" s="296">
        <v>0</v>
      </c>
      <c r="EX23" s="296">
        <v>0</v>
      </c>
      <c r="EY23" s="296" t="s">
        <v>21</v>
      </c>
      <c r="EZ23" s="296" t="s">
        <v>21</v>
      </c>
      <c r="FA23" s="296" t="s">
        <v>21</v>
      </c>
      <c r="FB23" s="296" t="s">
        <v>21</v>
      </c>
      <c r="FC23" s="296" t="s">
        <v>21</v>
      </c>
      <c r="FD23" s="296">
        <v>0</v>
      </c>
      <c r="FE23" s="296">
        <v>0</v>
      </c>
      <c r="FF23" s="296" t="s">
        <v>21</v>
      </c>
      <c r="FG23" s="296" t="s">
        <v>21</v>
      </c>
      <c r="FH23" s="296" t="s">
        <v>21</v>
      </c>
      <c r="FI23" s="296" t="s">
        <v>21</v>
      </c>
      <c r="FJ23" s="299">
        <v>400</v>
      </c>
      <c r="FK23" s="296">
        <v>0</v>
      </c>
      <c r="FL23" s="296">
        <v>0</v>
      </c>
      <c r="FM23" s="296">
        <v>0</v>
      </c>
      <c r="FN23" s="296">
        <v>0</v>
      </c>
      <c r="FO23" s="296">
        <v>0</v>
      </c>
      <c r="FP23" s="296">
        <v>0</v>
      </c>
      <c r="FQ23" s="296">
        <v>0</v>
      </c>
      <c r="FR23" s="296">
        <v>0</v>
      </c>
      <c r="FS23" s="296">
        <v>0</v>
      </c>
      <c r="FT23" s="296">
        <v>0</v>
      </c>
      <c r="FU23" s="298" t="str">
        <f t="shared" si="52"/>
        <v>-</v>
      </c>
      <c r="FV23" s="298" t="str">
        <f t="shared" si="53"/>
        <v>-</v>
      </c>
      <c r="FW23" s="298" t="str">
        <f t="shared" si="54"/>
        <v>-</v>
      </c>
      <c r="FX23" s="298" t="str">
        <f t="shared" si="55"/>
        <v>-</v>
      </c>
      <c r="FY23" s="298" t="str">
        <f t="shared" si="56"/>
        <v>-</v>
      </c>
      <c r="FZ23" s="296">
        <v>0</v>
      </c>
      <c r="GA23" s="296">
        <v>0</v>
      </c>
      <c r="GB23" s="296">
        <v>0</v>
      </c>
      <c r="GC23" s="296">
        <v>0</v>
      </c>
      <c r="GD23" s="296">
        <v>0</v>
      </c>
      <c r="GE23" s="296">
        <v>0</v>
      </c>
      <c r="GF23" s="296">
        <v>0</v>
      </c>
      <c r="GG23" s="296">
        <v>0</v>
      </c>
      <c r="GH23" s="284"/>
      <c r="GI23" s="283"/>
      <c r="GJ23" s="283"/>
      <c r="GK23" s="283"/>
      <c r="GL23" s="283"/>
      <c r="GM23" s="283"/>
      <c r="GN23" s="283"/>
      <c r="GO23" s="283"/>
      <c r="GP23" s="283"/>
      <c r="GQ23" s="283"/>
      <c r="GR23" s="283"/>
      <c r="GS23" s="283"/>
      <c r="GT23" s="283"/>
      <c r="GU23" s="283"/>
      <c r="GV23" s="283"/>
      <c r="GW23" s="283"/>
      <c r="GX23" s="283"/>
      <c r="GY23" s="283"/>
      <c r="GZ23" s="283"/>
      <c r="HA23" s="283"/>
      <c r="HB23" s="283"/>
      <c r="HC23" s="283"/>
      <c r="HD23" s="283"/>
      <c r="HE23" s="283"/>
      <c r="HF23" s="283"/>
      <c r="HT23" s="218"/>
      <c r="HU23" s="218"/>
      <c r="HV23" s="218"/>
      <c r="HW23" s="218"/>
      <c r="HX23" s="218"/>
      <c r="HY23" s="218"/>
      <c r="HZ23" s="218"/>
      <c r="IA23" s="219"/>
      <c r="IB23" s="219"/>
      <c r="IC23" s="219"/>
      <c r="ID23" s="219"/>
      <c r="IE23" s="219"/>
      <c r="IF23" s="219"/>
      <c r="IG23" s="219"/>
      <c r="IH23" s="219"/>
      <c r="II23" s="218"/>
    </row>
    <row r="24" spans="2:243" ht="66.75" customHeight="1" x14ac:dyDescent="0.45">
      <c r="B24" s="308" t="s">
        <v>15</v>
      </c>
      <c r="C24" s="309" t="s">
        <v>425</v>
      </c>
      <c r="D24" s="310" t="s">
        <v>38</v>
      </c>
      <c r="E24" s="310" t="s">
        <v>111</v>
      </c>
      <c r="F24" s="310" t="s">
        <v>187</v>
      </c>
      <c r="G24" s="311" t="s">
        <v>21</v>
      </c>
      <c r="H24" s="311" t="s">
        <v>21</v>
      </c>
      <c r="I24" s="310">
        <v>39</v>
      </c>
      <c r="J24" s="316" t="s">
        <v>66</v>
      </c>
      <c r="K24" s="313" t="s">
        <v>81</v>
      </c>
      <c r="L24" s="310" t="s">
        <v>36</v>
      </c>
      <c r="M24" s="313" t="s">
        <v>80</v>
      </c>
      <c r="N24" s="310" t="s">
        <v>36</v>
      </c>
      <c r="O24" s="310" t="s">
        <v>79</v>
      </c>
      <c r="P24" s="312" t="s">
        <v>12</v>
      </c>
      <c r="Q24" s="312" t="s">
        <v>516</v>
      </c>
      <c r="R24" s="312" t="s">
        <v>21</v>
      </c>
      <c r="S24" s="270" t="s">
        <v>472</v>
      </c>
      <c r="T24" s="270" t="s">
        <v>587</v>
      </c>
      <c r="U24" s="271" t="s">
        <v>486</v>
      </c>
      <c r="V24" s="272" t="s">
        <v>382</v>
      </c>
      <c r="W24" s="272" t="s">
        <v>406</v>
      </c>
      <c r="X24" s="272" t="s">
        <v>21</v>
      </c>
      <c r="Y24" s="273" t="s">
        <v>479</v>
      </c>
      <c r="Z24" s="274" t="s">
        <v>554</v>
      </c>
      <c r="AA24" s="274" t="s">
        <v>556</v>
      </c>
      <c r="AB24" s="274"/>
      <c r="AC24" s="240">
        <v>11</v>
      </c>
      <c r="AD24" s="240">
        <v>2</v>
      </c>
      <c r="AE24" s="240">
        <v>165</v>
      </c>
      <c r="AF24" s="240">
        <v>171</v>
      </c>
      <c r="AG24" s="240">
        <v>171</v>
      </c>
      <c r="AH24" s="240">
        <v>0</v>
      </c>
      <c r="AI24" s="278">
        <v>1917</v>
      </c>
      <c r="AJ24" s="285">
        <v>1</v>
      </c>
      <c r="AK24" s="278">
        <v>19</v>
      </c>
      <c r="AL24" s="278" t="s">
        <v>477</v>
      </c>
      <c r="AM24" s="278">
        <v>1917</v>
      </c>
      <c r="AN24" s="278">
        <v>1917</v>
      </c>
      <c r="AO24" s="278">
        <v>1917</v>
      </c>
      <c r="AP24" s="277">
        <f t="shared" si="34"/>
        <v>1917</v>
      </c>
      <c r="AQ24" s="277">
        <f t="shared" si="35"/>
        <v>1</v>
      </c>
      <c r="AR24" s="277">
        <v>19</v>
      </c>
      <c r="AS24" s="278" t="s">
        <v>21</v>
      </c>
      <c r="AT24" s="277">
        <f>IF(AP24="-",AS24,AP24)</f>
        <v>1917</v>
      </c>
      <c r="AU24" s="278" t="s">
        <v>477</v>
      </c>
      <c r="AV24" s="278" t="s">
        <v>21</v>
      </c>
      <c r="AW24" s="278">
        <v>11</v>
      </c>
      <c r="AX24" s="278">
        <v>5</v>
      </c>
      <c r="AY24" s="278">
        <v>16</v>
      </c>
      <c r="AZ24" s="278">
        <v>16</v>
      </c>
      <c r="BA24" s="278">
        <v>0</v>
      </c>
      <c r="BB24" s="278">
        <v>0</v>
      </c>
      <c r="BC24" s="278">
        <v>0</v>
      </c>
      <c r="BD24" s="278">
        <v>0</v>
      </c>
      <c r="BE24" s="278">
        <v>0</v>
      </c>
      <c r="BF24" s="278">
        <v>0</v>
      </c>
      <c r="BG24" s="277">
        <f t="shared" si="0"/>
        <v>250</v>
      </c>
      <c r="BH24" s="277">
        <f t="shared" si="69"/>
        <v>100</v>
      </c>
      <c r="BI24" s="277">
        <f t="shared" si="36"/>
        <v>100</v>
      </c>
      <c r="BJ24" s="277">
        <f t="shared" si="37"/>
        <v>100</v>
      </c>
      <c r="BK24" s="277">
        <f t="shared" si="58"/>
        <v>100</v>
      </c>
      <c r="BL24" s="277">
        <f t="shared" si="38"/>
        <v>100</v>
      </c>
      <c r="BM24" s="277">
        <f t="shared" si="1"/>
        <v>0</v>
      </c>
      <c r="BN24" s="279">
        <f t="shared" si="2"/>
        <v>0</v>
      </c>
      <c r="BO24" s="277">
        <f t="shared" si="3"/>
        <v>9.6969696969696972</v>
      </c>
      <c r="BP24" s="277">
        <f t="shared" si="4"/>
        <v>0</v>
      </c>
      <c r="BQ24" s="279">
        <f t="shared" si="5"/>
        <v>0</v>
      </c>
      <c r="BR24" s="277">
        <f t="shared" si="6"/>
        <v>9.3567251461988299</v>
      </c>
      <c r="BS24" s="277">
        <f t="shared" si="7"/>
        <v>0</v>
      </c>
      <c r="BT24" s="279">
        <f t="shared" si="8"/>
        <v>0</v>
      </c>
      <c r="BU24" s="284" t="s">
        <v>21</v>
      </c>
      <c r="BV24" s="278" t="s">
        <v>21</v>
      </c>
      <c r="BW24" s="286">
        <v>0</v>
      </c>
      <c r="BX24" s="278">
        <v>0</v>
      </c>
      <c r="BY24" s="278" t="s">
        <v>21</v>
      </c>
      <c r="BZ24" s="278" t="s">
        <v>21</v>
      </c>
      <c r="CA24" s="278" t="s">
        <v>21</v>
      </c>
      <c r="CB24" s="278" t="s">
        <v>21</v>
      </c>
      <c r="CC24" s="278" t="s">
        <v>21</v>
      </c>
      <c r="CD24" s="278">
        <f t="shared" si="39"/>
        <v>0</v>
      </c>
      <c r="CE24" s="278">
        <v>0</v>
      </c>
      <c r="CF24" s="278" t="s">
        <v>21</v>
      </c>
      <c r="CG24" s="278" t="s">
        <v>21</v>
      </c>
      <c r="CH24" s="278" t="s">
        <v>21</v>
      </c>
      <c r="CI24" s="278" t="s">
        <v>21</v>
      </c>
      <c r="CJ24" s="270">
        <v>11</v>
      </c>
      <c r="CK24" s="270">
        <v>0</v>
      </c>
      <c r="CL24" s="270">
        <v>0</v>
      </c>
      <c r="CM24" s="270">
        <v>0</v>
      </c>
      <c r="CN24" s="270">
        <v>0</v>
      </c>
      <c r="CO24" s="270">
        <v>0</v>
      </c>
      <c r="CP24" s="270">
        <v>0</v>
      </c>
      <c r="CQ24" s="270">
        <v>0</v>
      </c>
      <c r="CR24" s="270">
        <v>0</v>
      </c>
      <c r="CS24" s="270">
        <v>0</v>
      </c>
      <c r="CT24" s="270">
        <f t="shared" si="9"/>
        <v>0</v>
      </c>
      <c r="CU24" s="277" t="str">
        <f t="shared" si="40"/>
        <v>-</v>
      </c>
      <c r="CV24" s="277" t="str">
        <f t="shared" si="41"/>
        <v>-</v>
      </c>
      <c r="CW24" s="277" t="str">
        <f t="shared" si="42"/>
        <v>-</v>
      </c>
      <c r="CX24" s="277" t="str">
        <f t="shared" si="43"/>
        <v>-</v>
      </c>
      <c r="CY24" s="277" t="str">
        <f t="shared" si="44"/>
        <v>-</v>
      </c>
      <c r="CZ24" s="270">
        <f t="shared" si="45"/>
        <v>0</v>
      </c>
      <c r="DA24" s="279">
        <f t="shared" si="10"/>
        <v>0</v>
      </c>
      <c r="DB24" s="270">
        <f t="shared" si="11"/>
        <v>0</v>
      </c>
      <c r="DC24" s="270">
        <f t="shared" si="12"/>
        <v>0</v>
      </c>
      <c r="DD24" s="279">
        <f t="shared" si="13"/>
        <v>0</v>
      </c>
      <c r="DE24" s="270">
        <f t="shared" si="14"/>
        <v>0</v>
      </c>
      <c r="DF24" s="270">
        <f t="shared" si="15"/>
        <v>0</v>
      </c>
      <c r="DG24" s="279">
        <f t="shared" si="16"/>
        <v>0</v>
      </c>
      <c r="DH24" s="282"/>
      <c r="DI24" s="278" t="s">
        <v>280</v>
      </c>
      <c r="DJ24" s="278">
        <v>2</v>
      </c>
      <c r="DK24" s="278">
        <v>8</v>
      </c>
      <c r="DL24" s="278" t="s">
        <v>21</v>
      </c>
      <c r="DM24" s="278" t="s">
        <v>280</v>
      </c>
      <c r="DN24" s="278" t="s">
        <v>280</v>
      </c>
      <c r="DO24" s="278" t="s">
        <v>280</v>
      </c>
      <c r="DP24" s="278" t="s">
        <v>280</v>
      </c>
      <c r="DQ24" s="278">
        <f t="shared" si="46"/>
        <v>2</v>
      </c>
      <c r="DR24" s="278">
        <v>8</v>
      </c>
      <c r="DS24" s="270" t="s">
        <v>21</v>
      </c>
      <c r="DT24" s="278" t="s">
        <v>280</v>
      </c>
      <c r="DU24" s="278" t="s">
        <v>21</v>
      </c>
      <c r="DV24" s="278" t="s">
        <v>21</v>
      </c>
      <c r="DW24" s="270">
        <v>11</v>
      </c>
      <c r="DX24" s="270">
        <v>2</v>
      </c>
      <c r="DY24" s="270">
        <v>4</v>
      </c>
      <c r="DZ24" s="270">
        <v>8</v>
      </c>
      <c r="EA24" s="270">
        <v>0</v>
      </c>
      <c r="EB24" s="270">
        <v>0</v>
      </c>
      <c r="EC24" s="270">
        <v>0</v>
      </c>
      <c r="ED24" s="270">
        <v>0</v>
      </c>
      <c r="EE24" s="270">
        <v>0</v>
      </c>
      <c r="EF24" s="270">
        <v>0</v>
      </c>
      <c r="EG24" s="270">
        <f t="shared" si="17"/>
        <v>100</v>
      </c>
      <c r="EH24" s="277">
        <f t="shared" si="47"/>
        <v>100</v>
      </c>
      <c r="EI24" s="277">
        <f t="shared" si="48"/>
        <v>100</v>
      </c>
      <c r="EJ24" s="277">
        <f t="shared" si="49"/>
        <v>100</v>
      </c>
      <c r="EK24" s="277">
        <f t="shared" si="50"/>
        <v>100</v>
      </c>
      <c r="EL24" s="277">
        <f t="shared" si="51"/>
        <v>100</v>
      </c>
      <c r="EM24" s="270">
        <f t="shared" si="18"/>
        <v>0</v>
      </c>
      <c r="EN24" s="279">
        <f t="shared" si="19"/>
        <v>0</v>
      </c>
      <c r="EO24" s="270">
        <f t="shared" si="20"/>
        <v>2.4242424242424243</v>
      </c>
      <c r="EP24" s="270">
        <f t="shared" si="21"/>
        <v>0</v>
      </c>
      <c r="EQ24" s="279">
        <f t="shared" si="22"/>
        <v>0</v>
      </c>
      <c r="ER24" s="270">
        <f t="shared" si="23"/>
        <v>4.6783625730994149</v>
      </c>
      <c r="ES24" s="270">
        <f t="shared" si="24"/>
        <v>0</v>
      </c>
      <c r="ET24" s="279">
        <f t="shared" si="25"/>
        <v>0</v>
      </c>
      <c r="EU24" s="457"/>
      <c r="EV24" s="288" t="s">
        <v>702</v>
      </c>
      <c r="EW24" s="278">
        <v>8</v>
      </c>
      <c r="EX24" s="278">
        <v>1125</v>
      </c>
      <c r="EY24" s="278" t="s">
        <v>21</v>
      </c>
      <c r="EZ24" s="278" t="s">
        <v>21</v>
      </c>
      <c r="FA24" s="278" t="s">
        <v>21</v>
      </c>
      <c r="FB24" s="278" t="s">
        <v>21</v>
      </c>
      <c r="FC24" s="278" t="s">
        <v>21</v>
      </c>
      <c r="FD24" s="278">
        <v>0</v>
      </c>
      <c r="FE24" s="278">
        <v>0</v>
      </c>
      <c r="FF24" s="278" t="s">
        <v>21</v>
      </c>
      <c r="FG24" s="278" t="s">
        <v>21</v>
      </c>
      <c r="FH24" s="288" t="s">
        <v>702</v>
      </c>
      <c r="FI24" s="278" t="s">
        <v>21</v>
      </c>
      <c r="FJ24" s="270">
        <v>11</v>
      </c>
      <c r="FK24" s="278">
        <v>2</v>
      </c>
      <c r="FL24" s="278">
        <v>1081</v>
      </c>
      <c r="FM24" s="278">
        <v>1125</v>
      </c>
      <c r="FN24" s="278">
        <v>2</v>
      </c>
      <c r="FO24" s="278">
        <v>163</v>
      </c>
      <c r="FP24" s="278">
        <v>165</v>
      </c>
      <c r="FQ24" s="278" t="s">
        <v>21</v>
      </c>
      <c r="FR24" s="278" t="s">
        <v>21</v>
      </c>
      <c r="FS24" s="278" t="s">
        <v>21</v>
      </c>
      <c r="FT24" s="270">
        <f>(FK24/AD24)*100</f>
        <v>100</v>
      </c>
      <c r="FU24" s="277">
        <f t="shared" si="52"/>
        <v>0</v>
      </c>
      <c r="FV24" s="277">
        <f t="shared" si="53"/>
        <v>0</v>
      </c>
      <c r="FW24" s="277">
        <f t="shared" si="54"/>
        <v>0</v>
      </c>
      <c r="FX24" s="277">
        <f t="shared" si="55"/>
        <v>84.921369102682704</v>
      </c>
      <c r="FY24" s="277">
        <f t="shared" si="56"/>
        <v>85.333333333333329</v>
      </c>
      <c r="FZ24" s="270">
        <f>IF(ES66="-","-", (ES66/AD24)*100)</f>
        <v>0</v>
      </c>
      <c r="GA24" s="279">
        <f>IF(FN24="-","-",(FN24/AD24)*100)</f>
        <v>100</v>
      </c>
      <c r="GB24" s="270">
        <f>(FL24/AE24)*100</f>
        <v>655.15151515151513</v>
      </c>
      <c r="GC24" s="270" t="str">
        <f>IF(FR24="-","-",(FR24/AE24)*100)</f>
        <v>-</v>
      </c>
      <c r="GD24" s="279">
        <f>IF(FO24="-","-",(FO24/AE24)*100)</f>
        <v>98.787878787878796</v>
      </c>
      <c r="GE24" s="270">
        <f>(FM24/AG24)*100</f>
        <v>657.8947368421052</v>
      </c>
      <c r="GF24" s="270" t="str">
        <f>IF(FS24="-","-",(FS24/AG24)*100)</f>
        <v>-</v>
      </c>
      <c r="GG24" s="279">
        <f>(FP24/AG24)*100</f>
        <v>96.491228070175438</v>
      </c>
      <c r="GH24" s="284"/>
      <c r="GI24" s="283"/>
      <c r="GJ24" s="283"/>
      <c r="GK24" s="283"/>
      <c r="GL24" s="283"/>
      <c r="GM24" s="283"/>
      <c r="GN24" s="283"/>
      <c r="GO24" s="283"/>
      <c r="GP24" s="283"/>
      <c r="GQ24" s="283"/>
      <c r="GR24" s="283"/>
      <c r="GS24" s="283"/>
      <c r="GT24" s="283"/>
      <c r="GU24" s="283"/>
      <c r="GV24" s="283"/>
      <c r="GW24" s="283"/>
      <c r="GX24" s="283"/>
      <c r="GY24" s="283"/>
      <c r="GZ24" s="283"/>
      <c r="HA24" s="283"/>
      <c r="HB24" s="283"/>
      <c r="HC24" s="283"/>
      <c r="HD24" s="283"/>
      <c r="HE24" s="283"/>
      <c r="HF24" s="283"/>
      <c r="HT24" s="218"/>
      <c r="HU24" s="218"/>
      <c r="HV24" s="218"/>
      <c r="HW24" s="218"/>
      <c r="HX24" s="218"/>
      <c r="HY24" s="218"/>
      <c r="HZ24" s="218"/>
      <c r="IA24" s="220"/>
      <c r="IB24" s="219"/>
      <c r="IC24" s="219"/>
      <c r="ID24" s="219"/>
      <c r="IE24" s="219"/>
      <c r="IF24" s="219"/>
      <c r="IG24" s="219"/>
      <c r="IH24" s="219"/>
      <c r="II24" s="218"/>
    </row>
    <row r="25" spans="2:243" ht="66.75" customHeight="1" x14ac:dyDescent="0.45">
      <c r="B25" s="314" t="s">
        <v>15</v>
      </c>
      <c r="C25" s="315" t="s">
        <v>425</v>
      </c>
      <c r="D25" s="316" t="s">
        <v>38</v>
      </c>
      <c r="E25" s="316" t="s">
        <v>111</v>
      </c>
      <c r="F25" s="316" t="s">
        <v>187</v>
      </c>
      <c r="G25" s="310" t="s">
        <v>21</v>
      </c>
      <c r="H25" s="310" t="s">
        <v>21</v>
      </c>
      <c r="I25" s="310">
        <v>39</v>
      </c>
      <c r="J25" s="316" t="s">
        <v>66</v>
      </c>
      <c r="K25" s="317" t="s">
        <v>9</v>
      </c>
      <c r="L25" s="316" t="s">
        <v>34</v>
      </c>
      <c r="M25" s="317" t="s">
        <v>67</v>
      </c>
      <c r="N25" s="316" t="s">
        <v>45</v>
      </c>
      <c r="O25" s="316" t="s">
        <v>2</v>
      </c>
      <c r="P25" s="317" t="s">
        <v>12</v>
      </c>
      <c r="Q25" s="311" t="s">
        <v>517</v>
      </c>
      <c r="R25" s="311" t="s">
        <v>21</v>
      </c>
      <c r="S25" s="270" t="s">
        <v>461</v>
      </c>
      <c r="T25" s="270" t="s">
        <v>588</v>
      </c>
      <c r="U25" s="271" t="s">
        <v>488</v>
      </c>
      <c r="V25" s="272" t="s">
        <v>382</v>
      </c>
      <c r="W25" s="272" t="s">
        <v>407</v>
      </c>
      <c r="X25" s="272" t="s">
        <v>21</v>
      </c>
      <c r="Y25" s="273" t="s">
        <v>479</v>
      </c>
      <c r="Z25" s="274" t="s">
        <v>517</v>
      </c>
      <c r="AA25" s="274" t="s">
        <v>208</v>
      </c>
      <c r="AB25" s="274"/>
      <c r="AC25" s="240">
        <v>5</v>
      </c>
      <c r="AD25" s="240">
        <v>4</v>
      </c>
      <c r="AE25" s="240">
        <v>4</v>
      </c>
      <c r="AF25" s="240">
        <v>4</v>
      </c>
      <c r="AG25" s="318">
        <v>4</v>
      </c>
      <c r="AH25" s="240">
        <v>0</v>
      </c>
      <c r="AI25" s="288">
        <v>17790.177820000001</v>
      </c>
      <c r="AJ25" s="285">
        <v>2</v>
      </c>
      <c r="AK25" s="278">
        <v>4</v>
      </c>
      <c r="AL25" s="288">
        <v>17790.177820000001</v>
      </c>
      <c r="AM25" s="278" t="s">
        <v>21</v>
      </c>
      <c r="AN25" s="278" t="s">
        <v>21</v>
      </c>
      <c r="AO25" s="278" t="s">
        <v>21</v>
      </c>
      <c r="AP25" s="277" t="str">
        <f t="shared" si="34"/>
        <v>-</v>
      </c>
      <c r="AQ25" s="277">
        <f t="shared" si="35"/>
        <v>0</v>
      </c>
      <c r="AR25" s="277">
        <v>0</v>
      </c>
      <c r="AS25" s="278" t="s">
        <v>21</v>
      </c>
      <c r="AT25" s="278" t="s">
        <v>21</v>
      </c>
      <c r="AU25" s="278">
        <v>17790.177820000001</v>
      </c>
      <c r="AV25" s="278" t="s">
        <v>21</v>
      </c>
      <c r="AW25" s="278">
        <v>5</v>
      </c>
      <c r="AX25" s="278">
        <v>4</v>
      </c>
      <c r="AY25" s="278">
        <v>4</v>
      </c>
      <c r="AZ25" s="278">
        <v>4</v>
      </c>
      <c r="BA25" s="278">
        <v>4</v>
      </c>
      <c r="BB25" s="278">
        <v>4</v>
      </c>
      <c r="BC25" s="278">
        <v>4</v>
      </c>
      <c r="BD25" s="278">
        <v>4</v>
      </c>
      <c r="BE25" s="278">
        <v>4</v>
      </c>
      <c r="BF25" s="278">
        <v>4</v>
      </c>
      <c r="BG25" s="277">
        <f t="shared" si="0"/>
        <v>100</v>
      </c>
      <c r="BH25" s="277">
        <f t="shared" si="69"/>
        <v>0</v>
      </c>
      <c r="BI25" s="277">
        <f t="shared" si="36"/>
        <v>0</v>
      </c>
      <c r="BJ25" s="277">
        <f t="shared" si="37"/>
        <v>0</v>
      </c>
      <c r="BK25" s="277">
        <f t="shared" si="58"/>
        <v>0</v>
      </c>
      <c r="BL25" s="277">
        <f t="shared" si="38"/>
        <v>0</v>
      </c>
      <c r="BM25" s="277">
        <f t="shared" si="1"/>
        <v>100</v>
      </c>
      <c r="BN25" s="279">
        <f t="shared" si="2"/>
        <v>100</v>
      </c>
      <c r="BO25" s="277">
        <f t="shared" si="3"/>
        <v>100</v>
      </c>
      <c r="BP25" s="277">
        <f t="shared" si="4"/>
        <v>100</v>
      </c>
      <c r="BQ25" s="279">
        <f t="shared" si="5"/>
        <v>100</v>
      </c>
      <c r="BR25" s="277">
        <f t="shared" si="6"/>
        <v>100</v>
      </c>
      <c r="BS25" s="277">
        <f t="shared" si="7"/>
        <v>100</v>
      </c>
      <c r="BT25" s="279">
        <f t="shared" si="8"/>
        <v>100</v>
      </c>
      <c r="BU25" s="284" t="s">
        <v>692</v>
      </c>
      <c r="BV25" s="278" t="s">
        <v>21</v>
      </c>
      <c r="BW25" s="286">
        <v>0</v>
      </c>
      <c r="BX25" s="278">
        <v>0</v>
      </c>
      <c r="BY25" s="278" t="s">
        <v>21</v>
      </c>
      <c r="BZ25" s="278" t="s">
        <v>21</v>
      </c>
      <c r="CA25" s="278" t="s">
        <v>21</v>
      </c>
      <c r="CB25" s="278" t="s">
        <v>21</v>
      </c>
      <c r="CC25" s="278" t="s">
        <v>21</v>
      </c>
      <c r="CD25" s="278">
        <f t="shared" si="39"/>
        <v>0</v>
      </c>
      <c r="CE25" s="278">
        <v>0</v>
      </c>
      <c r="CF25" s="278" t="s">
        <v>21</v>
      </c>
      <c r="CG25" s="278" t="s">
        <v>21</v>
      </c>
      <c r="CH25" s="278" t="s">
        <v>21</v>
      </c>
      <c r="CI25" s="278" t="s">
        <v>21</v>
      </c>
      <c r="CJ25" s="270">
        <v>4</v>
      </c>
      <c r="CK25" s="270">
        <v>0</v>
      </c>
      <c r="CL25" s="270">
        <v>0</v>
      </c>
      <c r="CM25" s="270">
        <v>0</v>
      </c>
      <c r="CN25" s="270">
        <v>0</v>
      </c>
      <c r="CO25" s="270">
        <v>0</v>
      </c>
      <c r="CP25" s="270">
        <v>0</v>
      </c>
      <c r="CQ25" s="270">
        <v>0</v>
      </c>
      <c r="CR25" s="270">
        <v>0</v>
      </c>
      <c r="CS25" s="270">
        <v>0</v>
      </c>
      <c r="CT25" s="270">
        <f t="shared" si="9"/>
        <v>0</v>
      </c>
      <c r="CU25" s="277" t="str">
        <f t="shared" si="40"/>
        <v>-</v>
      </c>
      <c r="CV25" s="277" t="str">
        <f t="shared" si="41"/>
        <v>-</v>
      </c>
      <c r="CW25" s="277" t="str">
        <f t="shared" si="42"/>
        <v>-</v>
      </c>
      <c r="CX25" s="277" t="str">
        <f t="shared" si="43"/>
        <v>-</v>
      </c>
      <c r="CY25" s="277" t="str">
        <f t="shared" si="44"/>
        <v>-</v>
      </c>
      <c r="CZ25" s="270">
        <f t="shared" si="45"/>
        <v>0</v>
      </c>
      <c r="DA25" s="279">
        <f t="shared" si="10"/>
        <v>0</v>
      </c>
      <c r="DB25" s="270">
        <f t="shared" si="11"/>
        <v>0</v>
      </c>
      <c r="DC25" s="270">
        <f t="shared" si="12"/>
        <v>0</v>
      </c>
      <c r="DD25" s="279">
        <f t="shared" si="13"/>
        <v>0</v>
      </c>
      <c r="DE25" s="270">
        <f t="shared" si="14"/>
        <v>0</v>
      </c>
      <c r="DF25" s="270">
        <f t="shared" si="15"/>
        <v>0</v>
      </c>
      <c r="DG25" s="279">
        <f t="shared" si="16"/>
        <v>0</v>
      </c>
      <c r="DH25" s="282"/>
      <c r="DI25" s="278" t="s">
        <v>280</v>
      </c>
      <c r="DJ25" s="278">
        <v>2</v>
      </c>
      <c r="DK25" s="278">
        <v>8</v>
      </c>
      <c r="DL25" s="278" t="s">
        <v>21</v>
      </c>
      <c r="DM25" s="278" t="s">
        <v>280</v>
      </c>
      <c r="DN25" s="278" t="s">
        <v>280</v>
      </c>
      <c r="DO25" s="278" t="s">
        <v>280</v>
      </c>
      <c r="DP25" s="278" t="s">
        <v>280</v>
      </c>
      <c r="DQ25" s="278">
        <f t="shared" si="46"/>
        <v>2</v>
      </c>
      <c r="DR25" s="278">
        <v>8</v>
      </c>
      <c r="DS25" s="270" t="s">
        <v>21</v>
      </c>
      <c r="DT25" s="278" t="s">
        <v>280</v>
      </c>
      <c r="DU25" s="278" t="s">
        <v>21</v>
      </c>
      <c r="DV25" s="278" t="s">
        <v>21</v>
      </c>
      <c r="DW25" s="270">
        <v>4</v>
      </c>
      <c r="DX25" s="270">
        <v>2</v>
      </c>
      <c r="DY25" s="270">
        <v>4</v>
      </c>
      <c r="DZ25" s="270">
        <v>8</v>
      </c>
      <c r="EA25" s="270">
        <v>0</v>
      </c>
      <c r="EB25" s="270">
        <v>0</v>
      </c>
      <c r="EC25" s="270">
        <v>0</v>
      </c>
      <c r="ED25" s="270">
        <v>0</v>
      </c>
      <c r="EE25" s="270">
        <v>0</v>
      </c>
      <c r="EF25" s="270">
        <v>0</v>
      </c>
      <c r="EG25" s="270">
        <f t="shared" si="17"/>
        <v>50</v>
      </c>
      <c r="EH25" s="277">
        <f t="shared" si="47"/>
        <v>100</v>
      </c>
      <c r="EI25" s="277">
        <f t="shared" si="48"/>
        <v>100</v>
      </c>
      <c r="EJ25" s="277">
        <f t="shared" si="49"/>
        <v>100</v>
      </c>
      <c r="EK25" s="277">
        <f t="shared" si="50"/>
        <v>100</v>
      </c>
      <c r="EL25" s="277">
        <f t="shared" si="51"/>
        <v>100</v>
      </c>
      <c r="EM25" s="270">
        <f t="shared" si="18"/>
        <v>0</v>
      </c>
      <c r="EN25" s="279">
        <f t="shared" si="19"/>
        <v>0</v>
      </c>
      <c r="EO25" s="270">
        <f t="shared" si="20"/>
        <v>100</v>
      </c>
      <c r="EP25" s="270">
        <f t="shared" si="21"/>
        <v>0</v>
      </c>
      <c r="EQ25" s="279">
        <f t="shared" si="22"/>
        <v>0</v>
      </c>
      <c r="ER25" s="270">
        <f t="shared" si="23"/>
        <v>200</v>
      </c>
      <c r="ES25" s="270">
        <f t="shared" si="24"/>
        <v>0</v>
      </c>
      <c r="ET25" s="279">
        <f t="shared" si="25"/>
        <v>0</v>
      </c>
      <c r="EU25" s="457"/>
      <c r="EV25" s="288" t="s">
        <v>290</v>
      </c>
      <c r="EW25" s="278">
        <v>2</v>
      </c>
      <c r="EX25" s="278">
        <v>4</v>
      </c>
      <c r="EY25" s="278" t="s">
        <v>21</v>
      </c>
      <c r="EZ25" s="278" t="s">
        <v>21</v>
      </c>
      <c r="FA25" s="278" t="s">
        <v>21</v>
      </c>
      <c r="FB25" s="278" t="s">
        <v>21</v>
      </c>
      <c r="FC25" s="278" t="s">
        <v>21</v>
      </c>
      <c r="FD25" s="278">
        <v>0</v>
      </c>
      <c r="FE25" s="278">
        <v>0</v>
      </c>
      <c r="FF25" s="278" t="s">
        <v>21</v>
      </c>
      <c r="FG25" s="278" t="s">
        <v>21</v>
      </c>
      <c r="FH25" s="288" t="s">
        <v>290</v>
      </c>
      <c r="FI25" s="278" t="s">
        <v>21</v>
      </c>
      <c r="FJ25" s="270">
        <v>4</v>
      </c>
      <c r="FK25" s="278">
        <v>4</v>
      </c>
      <c r="FL25" s="278">
        <v>4</v>
      </c>
      <c r="FM25" s="278">
        <v>4</v>
      </c>
      <c r="FN25" s="278">
        <v>4</v>
      </c>
      <c r="FO25" s="278">
        <v>4</v>
      </c>
      <c r="FP25" s="278">
        <v>4</v>
      </c>
      <c r="FQ25" s="278" t="s">
        <v>21</v>
      </c>
      <c r="FR25" s="278" t="s">
        <v>21</v>
      </c>
      <c r="FS25" s="278" t="s">
        <v>21</v>
      </c>
      <c r="FT25" s="270">
        <f>(FK25/AD25)*100</f>
        <v>100</v>
      </c>
      <c r="FU25" s="277">
        <f t="shared" si="52"/>
        <v>0</v>
      </c>
      <c r="FV25" s="277">
        <f t="shared" si="53"/>
        <v>0</v>
      </c>
      <c r="FW25" s="277">
        <f t="shared" si="54"/>
        <v>0</v>
      </c>
      <c r="FX25" s="277">
        <f t="shared" si="55"/>
        <v>0</v>
      </c>
      <c r="FY25" s="277">
        <f t="shared" si="56"/>
        <v>0</v>
      </c>
      <c r="FZ25" s="270">
        <f>IF(ES67="-","-", (ES67/AD25)*100)</f>
        <v>0</v>
      </c>
      <c r="GA25" s="279">
        <f>IF(FN25="-","-",(FN25/AD25)*100)</f>
        <v>100</v>
      </c>
      <c r="GB25" s="270">
        <f>(FL25/AE25)*100</f>
        <v>100</v>
      </c>
      <c r="GC25" s="270" t="str">
        <f>IF(FR25="-","-",(FR25/AE25)*100)</f>
        <v>-</v>
      </c>
      <c r="GD25" s="279">
        <f>IF(FO25="-","-",(FO25/AE25)*100)</f>
        <v>100</v>
      </c>
      <c r="GE25" s="270">
        <f>(FM25/AG25)*100</f>
        <v>100</v>
      </c>
      <c r="GF25" s="270" t="str">
        <f>IF(FS25="-","-",(FS25/AG25)*100)</f>
        <v>-</v>
      </c>
      <c r="GG25" s="279">
        <f>(FP25/AG25)*100</f>
        <v>100</v>
      </c>
      <c r="GH25" s="284"/>
      <c r="GI25" s="283"/>
      <c r="GJ25" s="283"/>
      <c r="GK25" s="283"/>
      <c r="GL25" s="283"/>
      <c r="GM25" s="283"/>
      <c r="GN25" s="283"/>
      <c r="GO25" s="283"/>
      <c r="GP25" s="283"/>
      <c r="GQ25" s="283"/>
      <c r="GR25" s="283"/>
      <c r="GS25" s="283"/>
      <c r="GT25" s="283"/>
      <c r="GU25" s="283"/>
      <c r="GV25" s="283"/>
      <c r="GW25" s="283"/>
      <c r="GX25" s="283"/>
      <c r="GY25" s="283"/>
      <c r="GZ25" s="283"/>
      <c r="HA25" s="283"/>
      <c r="HB25" s="283"/>
      <c r="HC25" s="283"/>
      <c r="HD25" s="283"/>
      <c r="HE25" s="283"/>
      <c r="HF25" s="283"/>
      <c r="HT25" s="218"/>
      <c r="HU25" s="218"/>
      <c r="HV25" s="218"/>
      <c r="HW25" s="218"/>
      <c r="HX25" s="218"/>
      <c r="HY25" s="218"/>
      <c r="HZ25" s="218"/>
      <c r="IA25" s="220"/>
      <c r="IB25" s="219"/>
      <c r="IC25" s="219"/>
      <c r="ID25" s="219"/>
      <c r="IE25" s="219"/>
      <c r="IF25" s="219"/>
      <c r="IG25" s="219"/>
      <c r="IH25" s="219"/>
      <c r="II25" s="218"/>
    </row>
    <row r="26" spans="2:243" ht="66.75" customHeight="1" x14ac:dyDescent="0.45">
      <c r="B26" s="319" t="s">
        <v>6</v>
      </c>
      <c r="C26" s="320" t="s">
        <v>432</v>
      </c>
      <c r="D26" s="321" t="s">
        <v>39</v>
      </c>
      <c r="E26" s="321" t="s">
        <v>115</v>
      </c>
      <c r="F26" s="321" t="s">
        <v>187</v>
      </c>
      <c r="G26" s="322" t="s">
        <v>21</v>
      </c>
      <c r="H26" s="322" t="s">
        <v>21</v>
      </c>
      <c r="I26" s="321">
        <v>40</v>
      </c>
      <c r="J26" s="323" t="s">
        <v>154</v>
      </c>
      <c r="K26" s="324" t="s">
        <v>138</v>
      </c>
      <c r="L26" s="321" t="s">
        <v>185</v>
      </c>
      <c r="M26" s="324" t="s">
        <v>155</v>
      </c>
      <c r="N26" s="321" t="s">
        <v>124</v>
      </c>
      <c r="O26" s="321" t="s">
        <v>156</v>
      </c>
      <c r="P26" s="324" t="s">
        <v>12</v>
      </c>
      <c r="Q26" s="325" t="s">
        <v>518</v>
      </c>
      <c r="R26" s="325" t="s">
        <v>21</v>
      </c>
      <c r="S26" s="270" t="s">
        <v>450</v>
      </c>
      <c r="T26" s="270" t="s">
        <v>589</v>
      </c>
      <c r="U26" s="271" t="s">
        <v>346</v>
      </c>
      <c r="V26" s="272" t="s">
        <v>381</v>
      </c>
      <c r="W26" s="272" t="s">
        <v>484</v>
      </c>
      <c r="X26" s="272" t="s">
        <v>392</v>
      </c>
      <c r="Y26" s="295" t="s">
        <v>480</v>
      </c>
      <c r="Z26" s="274" t="s">
        <v>518</v>
      </c>
      <c r="AA26" s="274" t="s">
        <v>208</v>
      </c>
      <c r="AB26" s="274"/>
      <c r="AC26" s="296">
        <v>7</v>
      </c>
      <c r="AD26" s="296">
        <v>2</v>
      </c>
      <c r="AE26" s="296">
        <v>114</v>
      </c>
      <c r="AF26" s="296">
        <v>114</v>
      </c>
      <c r="AG26" s="296">
        <v>114</v>
      </c>
      <c r="AH26" s="296">
        <v>0</v>
      </c>
      <c r="AI26" s="296">
        <v>1917</v>
      </c>
      <c r="AJ26" s="297">
        <v>1</v>
      </c>
      <c r="AK26" s="296">
        <v>8</v>
      </c>
      <c r="AL26" s="296" t="s">
        <v>477</v>
      </c>
      <c r="AM26" s="296">
        <v>1917</v>
      </c>
      <c r="AN26" s="296">
        <v>1917</v>
      </c>
      <c r="AO26" s="296">
        <v>1917</v>
      </c>
      <c r="AP26" s="298">
        <f t="shared" si="34"/>
        <v>1917</v>
      </c>
      <c r="AQ26" s="298">
        <f t="shared" si="35"/>
        <v>1</v>
      </c>
      <c r="AR26" s="298">
        <v>8</v>
      </c>
      <c r="AS26" s="296" t="s">
        <v>21</v>
      </c>
      <c r="AT26" s="298">
        <f>IF(AP26="-",AS26,AP26)</f>
        <v>1917</v>
      </c>
      <c r="AU26" s="296" t="s">
        <v>477</v>
      </c>
      <c r="AV26" s="296" t="s">
        <v>21</v>
      </c>
      <c r="AW26" s="296">
        <v>7</v>
      </c>
      <c r="AX26" s="296">
        <v>2</v>
      </c>
      <c r="AY26" s="296">
        <v>8</v>
      </c>
      <c r="AZ26" s="296">
        <v>8</v>
      </c>
      <c r="BA26" s="296">
        <v>0</v>
      </c>
      <c r="BB26" s="296">
        <v>0</v>
      </c>
      <c r="BC26" s="296">
        <v>0</v>
      </c>
      <c r="BD26" s="296">
        <v>0</v>
      </c>
      <c r="BE26" s="296">
        <v>0</v>
      </c>
      <c r="BF26" s="296">
        <v>0</v>
      </c>
      <c r="BG26" s="298">
        <f t="shared" si="0"/>
        <v>100</v>
      </c>
      <c r="BH26" s="298">
        <f t="shared" si="69"/>
        <v>100</v>
      </c>
      <c r="BI26" s="298">
        <f t="shared" si="36"/>
        <v>100</v>
      </c>
      <c r="BJ26" s="298">
        <f t="shared" si="37"/>
        <v>100</v>
      </c>
      <c r="BK26" s="298">
        <f t="shared" si="58"/>
        <v>100</v>
      </c>
      <c r="BL26" s="298">
        <f t="shared" si="38"/>
        <v>100</v>
      </c>
      <c r="BM26" s="298">
        <f t="shared" si="1"/>
        <v>0</v>
      </c>
      <c r="BN26" s="299">
        <f t="shared" si="2"/>
        <v>0</v>
      </c>
      <c r="BO26" s="298">
        <f t="shared" si="3"/>
        <v>7.0175438596491224</v>
      </c>
      <c r="BP26" s="298">
        <f t="shared" si="4"/>
        <v>0</v>
      </c>
      <c r="BQ26" s="299">
        <f t="shared" si="5"/>
        <v>0</v>
      </c>
      <c r="BR26" s="298">
        <f t="shared" si="6"/>
        <v>7.0175438596491224</v>
      </c>
      <c r="BS26" s="298">
        <f t="shared" si="7"/>
        <v>0</v>
      </c>
      <c r="BT26" s="299">
        <f t="shared" si="8"/>
        <v>0</v>
      </c>
      <c r="BU26" s="296"/>
      <c r="BV26" s="296" t="s">
        <v>21</v>
      </c>
      <c r="BW26" s="300">
        <v>0</v>
      </c>
      <c r="BX26" s="296">
        <v>0</v>
      </c>
      <c r="BY26" s="296" t="s">
        <v>21</v>
      </c>
      <c r="BZ26" s="296" t="s">
        <v>21</v>
      </c>
      <c r="CA26" s="296" t="s">
        <v>21</v>
      </c>
      <c r="CB26" s="296" t="s">
        <v>21</v>
      </c>
      <c r="CC26" s="296" t="s">
        <v>21</v>
      </c>
      <c r="CD26" s="296">
        <f t="shared" si="39"/>
        <v>0</v>
      </c>
      <c r="CE26" s="296">
        <v>0</v>
      </c>
      <c r="CF26" s="296" t="s">
        <v>21</v>
      </c>
      <c r="CG26" s="296" t="s">
        <v>21</v>
      </c>
      <c r="CH26" s="296" t="s">
        <v>21</v>
      </c>
      <c r="CI26" s="296" t="s">
        <v>21</v>
      </c>
      <c r="CJ26" s="299">
        <v>7</v>
      </c>
      <c r="CK26" s="299">
        <v>0</v>
      </c>
      <c r="CL26" s="299">
        <v>0</v>
      </c>
      <c r="CM26" s="299">
        <v>0</v>
      </c>
      <c r="CN26" s="299">
        <v>0</v>
      </c>
      <c r="CO26" s="299">
        <v>0</v>
      </c>
      <c r="CP26" s="299">
        <v>0</v>
      </c>
      <c r="CQ26" s="299">
        <v>0</v>
      </c>
      <c r="CR26" s="299">
        <v>0</v>
      </c>
      <c r="CS26" s="299">
        <v>0</v>
      </c>
      <c r="CT26" s="299">
        <f t="shared" si="9"/>
        <v>0</v>
      </c>
      <c r="CU26" s="298" t="str">
        <f t="shared" si="40"/>
        <v>-</v>
      </c>
      <c r="CV26" s="298" t="str">
        <f t="shared" si="41"/>
        <v>-</v>
      </c>
      <c r="CW26" s="298" t="str">
        <f t="shared" si="42"/>
        <v>-</v>
      </c>
      <c r="CX26" s="298" t="str">
        <f t="shared" si="43"/>
        <v>-</v>
      </c>
      <c r="CY26" s="298" t="str">
        <f t="shared" si="44"/>
        <v>-</v>
      </c>
      <c r="CZ26" s="299">
        <f t="shared" si="45"/>
        <v>0</v>
      </c>
      <c r="DA26" s="299">
        <f t="shared" si="10"/>
        <v>0</v>
      </c>
      <c r="DB26" s="299">
        <f t="shared" si="11"/>
        <v>0</v>
      </c>
      <c r="DC26" s="299">
        <f t="shared" si="12"/>
        <v>0</v>
      </c>
      <c r="DD26" s="299">
        <f t="shared" si="13"/>
        <v>0</v>
      </c>
      <c r="DE26" s="299">
        <f t="shared" si="14"/>
        <v>0</v>
      </c>
      <c r="DF26" s="299">
        <f t="shared" si="15"/>
        <v>0</v>
      </c>
      <c r="DG26" s="299">
        <f t="shared" si="16"/>
        <v>0</v>
      </c>
      <c r="DH26" s="299"/>
      <c r="DI26" s="296" t="s">
        <v>280</v>
      </c>
      <c r="DJ26" s="296">
        <v>2</v>
      </c>
      <c r="DK26" s="296">
        <v>4</v>
      </c>
      <c r="DL26" s="296" t="s">
        <v>21</v>
      </c>
      <c r="DM26" s="296" t="s">
        <v>280</v>
      </c>
      <c r="DN26" s="296" t="s">
        <v>280</v>
      </c>
      <c r="DO26" s="296" t="s">
        <v>280</v>
      </c>
      <c r="DP26" s="296" t="s">
        <v>280</v>
      </c>
      <c r="DQ26" s="296">
        <f t="shared" si="46"/>
        <v>2</v>
      </c>
      <c r="DR26" s="296">
        <v>4</v>
      </c>
      <c r="DS26" s="299" t="s">
        <v>21</v>
      </c>
      <c r="DT26" s="296" t="s">
        <v>280</v>
      </c>
      <c r="DU26" s="296" t="s">
        <v>21</v>
      </c>
      <c r="DV26" s="296" t="s">
        <v>21</v>
      </c>
      <c r="DW26" s="299">
        <v>7</v>
      </c>
      <c r="DX26" s="299">
        <v>1</v>
      </c>
      <c r="DY26" s="299">
        <v>2</v>
      </c>
      <c r="DZ26" s="299">
        <v>4</v>
      </c>
      <c r="EA26" s="299">
        <v>0</v>
      </c>
      <c r="EB26" s="299">
        <v>0</v>
      </c>
      <c r="EC26" s="299">
        <v>0</v>
      </c>
      <c r="ED26" s="299">
        <v>0</v>
      </c>
      <c r="EE26" s="299">
        <v>0</v>
      </c>
      <c r="EF26" s="299">
        <v>0</v>
      </c>
      <c r="EG26" s="299">
        <f t="shared" si="17"/>
        <v>50</v>
      </c>
      <c r="EH26" s="298">
        <f t="shared" si="47"/>
        <v>100</v>
      </c>
      <c r="EI26" s="298">
        <f t="shared" si="48"/>
        <v>100</v>
      </c>
      <c r="EJ26" s="298">
        <f t="shared" si="49"/>
        <v>100</v>
      </c>
      <c r="EK26" s="298">
        <f t="shared" si="50"/>
        <v>100</v>
      </c>
      <c r="EL26" s="298">
        <f t="shared" si="51"/>
        <v>100</v>
      </c>
      <c r="EM26" s="299">
        <f t="shared" si="18"/>
        <v>0</v>
      </c>
      <c r="EN26" s="299">
        <f t="shared" si="19"/>
        <v>0</v>
      </c>
      <c r="EO26" s="299">
        <f t="shared" si="20"/>
        <v>1.7543859649122806</v>
      </c>
      <c r="EP26" s="299">
        <f t="shared" si="21"/>
        <v>0</v>
      </c>
      <c r="EQ26" s="299">
        <f t="shared" si="22"/>
        <v>0</v>
      </c>
      <c r="ER26" s="299">
        <f t="shared" si="23"/>
        <v>3.5087719298245612</v>
      </c>
      <c r="ES26" s="299">
        <f t="shared" si="24"/>
        <v>0</v>
      </c>
      <c r="ET26" s="299">
        <f t="shared" si="25"/>
        <v>0</v>
      </c>
      <c r="EU26" s="301"/>
      <c r="EV26" s="296" t="s">
        <v>21</v>
      </c>
      <c r="EW26" s="296">
        <v>0</v>
      </c>
      <c r="EX26" s="296">
        <v>0</v>
      </c>
      <c r="EY26" s="296" t="s">
        <v>21</v>
      </c>
      <c r="EZ26" s="296" t="s">
        <v>21</v>
      </c>
      <c r="FA26" s="296" t="s">
        <v>21</v>
      </c>
      <c r="FB26" s="296" t="s">
        <v>21</v>
      </c>
      <c r="FC26" s="296" t="s">
        <v>21</v>
      </c>
      <c r="FD26" s="296">
        <v>0</v>
      </c>
      <c r="FE26" s="296">
        <v>0</v>
      </c>
      <c r="FF26" s="296" t="s">
        <v>21</v>
      </c>
      <c r="FG26" s="296" t="s">
        <v>21</v>
      </c>
      <c r="FH26" s="296" t="s">
        <v>21</v>
      </c>
      <c r="FI26" s="296" t="s">
        <v>21</v>
      </c>
      <c r="FJ26" s="299">
        <v>7</v>
      </c>
      <c r="FK26" s="296">
        <v>0</v>
      </c>
      <c r="FL26" s="296">
        <v>0</v>
      </c>
      <c r="FM26" s="296">
        <v>0</v>
      </c>
      <c r="FN26" s="296">
        <v>0</v>
      </c>
      <c r="FO26" s="296">
        <v>0</v>
      </c>
      <c r="FP26" s="296">
        <v>0</v>
      </c>
      <c r="FQ26" s="296">
        <v>0</v>
      </c>
      <c r="FR26" s="296">
        <v>0</v>
      </c>
      <c r="FS26" s="296">
        <v>0</v>
      </c>
      <c r="FT26" s="296">
        <v>0</v>
      </c>
      <c r="FU26" s="298" t="str">
        <f t="shared" si="52"/>
        <v>-</v>
      </c>
      <c r="FV26" s="298" t="str">
        <f t="shared" si="53"/>
        <v>-</v>
      </c>
      <c r="FW26" s="298" t="str">
        <f t="shared" si="54"/>
        <v>-</v>
      </c>
      <c r="FX26" s="298" t="str">
        <f t="shared" si="55"/>
        <v>-</v>
      </c>
      <c r="FY26" s="298" t="str">
        <f t="shared" si="56"/>
        <v>-</v>
      </c>
      <c r="FZ26" s="296">
        <v>0</v>
      </c>
      <c r="GA26" s="296">
        <v>0</v>
      </c>
      <c r="GB26" s="296">
        <v>0</v>
      </c>
      <c r="GC26" s="296">
        <v>0</v>
      </c>
      <c r="GD26" s="296">
        <v>0</v>
      </c>
      <c r="GE26" s="296">
        <v>0</v>
      </c>
      <c r="GF26" s="296">
        <v>0</v>
      </c>
      <c r="GG26" s="296">
        <v>0</v>
      </c>
      <c r="GH26" s="284"/>
      <c r="GI26" s="283"/>
      <c r="GJ26" s="283"/>
      <c r="GK26" s="283"/>
      <c r="GL26" s="283"/>
      <c r="GM26" s="283"/>
      <c r="GN26" s="283"/>
      <c r="GO26" s="283"/>
      <c r="GP26" s="283"/>
      <c r="GQ26" s="283"/>
      <c r="GR26" s="283"/>
      <c r="GS26" s="283"/>
      <c r="GT26" s="283"/>
      <c r="GU26" s="283"/>
      <c r="GV26" s="283"/>
      <c r="GW26" s="283"/>
      <c r="GX26" s="283"/>
      <c r="GY26" s="283"/>
      <c r="GZ26" s="283"/>
      <c r="HA26" s="283"/>
      <c r="HB26" s="283"/>
      <c r="HC26" s="283"/>
      <c r="HD26" s="283"/>
      <c r="HE26" s="283"/>
      <c r="HF26" s="283"/>
      <c r="HT26" s="218"/>
      <c r="HU26" s="218"/>
      <c r="HV26" s="218"/>
      <c r="HW26" s="218"/>
      <c r="HX26" s="218"/>
      <c r="HY26" s="218"/>
      <c r="HZ26" s="218"/>
      <c r="IA26" s="219"/>
      <c r="IB26" s="219"/>
      <c r="IC26" s="219"/>
      <c r="ID26" s="219"/>
      <c r="IE26" s="219"/>
      <c r="IF26" s="219"/>
      <c r="IG26" s="219"/>
      <c r="IH26" s="219"/>
      <c r="II26" s="218"/>
    </row>
    <row r="27" spans="2:243" ht="66.75" customHeight="1" x14ac:dyDescent="0.45">
      <c r="B27" s="319" t="s">
        <v>6</v>
      </c>
      <c r="C27" s="320" t="s">
        <v>432</v>
      </c>
      <c r="D27" s="321" t="s">
        <v>157</v>
      </c>
      <c r="E27" s="321" t="s">
        <v>113</v>
      </c>
      <c r="F27" s="321" t="s">
        <v>187</v>
      </c>
      <c r="G27" s="322" t="s">
        <v>21</v>
      </c>
      <c r="H27" s="322" t="s">
        <v>21</v>
      </c>
      <c r="I27" s="321">
        <v>42</v>
      </c>
      <c r="J27" s="323" t="s">
        <v>158</v>
      </c>
      <c r="K27" s="324" t="s">
        <v>141</v>
      </c>
      <c r="L27" s="321" t="s">
        <v>136</v>
      </c>
      <c r="M27" s="324" t="s">
        <v>159</v>
      </c>
      <c r="N27" s="321" t="s">
        <v>62</v>
      </c>
      <c r="O27" s="321" t="s">
        <v>160</v>
      </c>
      <c r="P27" s="324" t="s">
        <v>12</v>
      </c>
      <c r="Q27" s="325" t="s">
        <v>519</v>
      </c>
      <c r="R27" s="325" t="s">
        <v>21</v>
      </c>
      <c r="S27" s="270" t="s">
        <v>451</v>
      </c>
      <c r="T27" s="270" t="s">
        <v>590</v>
      </c>
      <c r="U27" s="271" t="s">
        <v>346</v>
      </c>
      <c r="V27" s="272" t="s">
        <v>382</v>
      </c>
      <c r="W27" s="272" t="s">
        <v>542</v>
      </c>
      <c r="X27" s="272" t="s">
        <v>420</v>
      </c>
      <c r="Y27" s="274" t="s">
        <v>481</v>
      </c>
      <c r="Z27" s="274" t="s">
        <v>639</v>
      </c>
      <c r="AA27" s="274" t="s">
        <v>208</v>
      </c>
      <c r="AB27" s="274" t="s">
        <v>834</v>
      </c>
      <c r="AC27" s="240">
        <v>265</v>
      </c>
      <c r="AD27" s="240">
        <v>1</v>
      </c>
      <c r="AE27" s="240">
        <v>6892</v>
      </c>
      <c r="AF27" s="240">
        <v>6892</v>
      </c>
      <c r="AG27" s="240">
        <v>6892</v>
      </c>
      <c r="AH27" s="240">
        <v>0</v>
      </c>
      <c r="AI27" s="278" t="s">
        <v>539</v>
      </c>
      <c r="AJ27" s="285">
        <v>7</v>
      </c>
      <c r="AK27" s="278">
        <v>68</v>
      </c>
      <c r="AL27" s="278" t="s">
        <v>540</v>
      </c>
      <c r="AM27" s="278">
        <v>1917</v>
      </c>
      <c r="AN27" s="278" t="s">
        <v>647</v>
      </c>
      <c r="AO27" s="278">
        <v>1917</v>
      </c>
      <c r="AP27" s="277" t="str">
        <f t="shared" si="34"/>
        <v>1384, 24301, 51037, 29456, 384, 408,1917</v>
      </c>
      <c r="AQ27" s="277">
        <f t="shared" si="35"/>
        <v>7</v>
      </c>
      <c r="AR27" s="277">
        <v>68</v>
      </c>
      <c r="AS27" s="278" t="s">
        <v>645</v>
      </c>
      <c r="AT27" s="278">
        <v>51037.383999999998</v>
      </c>
      <c r="AU27" s="278" t="s">
        <v>21</v>
      </c>
      <c r="AV27" s="278" t="s">
        <v>21</v>
      </c>
      <c r="AW27" s="278">
        <v>261</v>
      </c>
      <c r="AX27" s="278">
        <v>19</v>
      </c>
      <c r="AY27" s="278">
        <v>67</v>
      </c>
      <c r="AZ27" s="278">
        <v>67</v>
      </c>
      <c r="BA27" s="278">
        <v>0</v>
      </c>
      <c r="BB27" s="278">
        <v>0</v>
      </c>
      <c r="BC27" s="278">
        <v>0</v>
      </c>
      <c r="BD27" s="278">
        <v>0</v>
      </c>
      <c r="BE27" s="278">
        <v>0</v>
      </c>
      <c r="BF27" s="278">
        <v>0</v>
      </c>
      <c r="BG27" s="277">
        <f t="shared" si="0"/>
        <v>1900</v>
      </c>
      <c r="BH27" s="277">
        <f t="shared" si="69"/>
        <v>100</v>
      </c>
      <c r="BI27" s="277">
        <f t="shared" si="36"/>
        <v>100</v>
      </c>
      <c r="BJ27" s="277">
        <f t="shared" si="37"/>
        <v>100</v>
      </c>
      <c r="BK27" s="277">
        <f t="shared" si="58"/>
        <v>100</v>
      </c>
      <c r="BL27" s="277">
        <f t="shared" si="38"/>
        <v>100</v>
      </c>
      <c r="BM27" s="277">
        <f t="shared" si="1"/>
        <v>0</v>
      </c>
      <c r="BN27" s="279">
        <f t="shared" si="2"/>
        <v>0</v>
      </c>
      <c r="BO27" s="277">
        <f t="shared" si="3"/>
        <v>0.97214161346488681</v>
      </c>
      <c r="BP27" s="277">
        <f t="shared" si="4"/>
        <v>0</v>
      </c>
      <c r="BQ27" s="279">
        <f t="shared" si="5"/>
        <v>0</v>
      </c>
      <c r="BR27" s="277">
        <f t="shared" si="6"/>
        <v>0.97214161346488681</v>
      </c>
      <c r="BS27" s="277">
        <f t="shared" si="7"/>
        <v>0</v>
      </c>
      <c r="BT27" s="279">
        <f t="shared" si="8"/>
        <v>0</v>
      </c>
      <c r="BU27" s="284" t="s">
        <v>21</v>
      </c>
      <c r="BV27" s="278" t="s">
        <v>21</v>
      </c>
      <c r="BW27" s="286">
        <v>0</v>
      </c>
      <c r="BX27" s="278">
        <v>0</v>
      </c>
      <c r="BY27" s="278" t="s">
        <v>21</v>
      </c>
      <c r="BZ27" s="278" t="s">
        <v>21</v>
      </c>
      <c r="CA27" s="278" t="s">
        <v>21</v>
      </c>
      <c r="CB27" s="278" t="s">
        <v>21</v>
      </c>
      <c r="CC27" s="278" t="s">
        <v>21</v>
      </c>
      <c r="CD27" s="278">
        <f t="shared" si="39"/>
        <v>0</v>
      </c>
      <c r="CE27" s="278">
        <v>0</v>
      </c>
      <c r="CF27" s="278" t="s">
        <v>21</v>
      </c>
      <c r="CG27" s="278" t="s">
        <v>21</v>
      </c>
      <c r="CH27" s="278" t="s">
        <v>21</v>
      </c>
      <c r="CI27" s="278" t="s">
        <v>21</v>
      </c>
      <c r="CJ27" s="270">
        <v>261</v>
      </c>
      <c r="CK27" s="270">
        <v>0</v>
      </c>
      <c r="CL27" s="270">
        <v>0</v>
      </c>
      <c r="CM27" s="270">
        <v>0</v>
      </c>
      <c r="CN27" s="270">
        <v>0</v>
      </c>
      <c r="CO27" s="270">
        <v>0</v>
      </c>
      <c r="CP27" s="270">
        <v>0</v>
      </c>
      <c r="CQ27" s="270">
        <v>0</v>
      </c>
      <c r="CR27" s="270">
        <v>0</v>
      </c>
      <c r="CS27" s="270">
        <v>0</v>
      </c>
      <c r="CT27" s="270">
        <f t="shared" si="9"/>
        <v>0</v>
      </c>
      <c r="CU27" s="277" t="str">
        <f t="shared" si="40"/>
        <v>-</v>
      </c>
      <c r="CV27" s="277" t="str">
        <f t="shared" si="41"/>
        <v>-</v>
      </c>
      <c r="CW27" s="277" t="str">
        <f t="shared" si="42"/>
        <v>-</v>
      </c>
      <c r="CX27" s="277" t="str">
        <f t="shared" si="43"/>
        <v>-</v>
      </c>
      <c r="CY27" s="277" t="str">
        <f t="shared" si="44"/>
        <v>-</v>
      </c>
      <c r="CZ27" s="270">
        <f t="shared" si="45"/>
        <v>0</v>
      </c>
      <c r="DA27" s="279">
        <f t="shared" si="10"/>
        <v>0</v>
      </c>
      <c r="DB27" s="270">
        <f t="shared" si="11"/>
        <v>0</v>
      </c>
      <c r="DC27" s="270">
        <f t="shared" si="12"/>
        <v>0</v>
      </c>
      <c r="DD27" s="279">
        <f t="shared" si="13"/>
        <v>0</v>
      </c>
      <c r="DE27" s="270">
        <f t="shared" si="14"/>
        <v>0</v>
      </c>
      <c r="DF27" s="270">
        <f t="shared" si="15"/>
        <v>0</v>
      </c>
      <c r="DG27" s="279">
        <f t="shared" si="16"/>
        <v>0</v>
      </c>
      <c r="DH27" s="282"/>
      <c r="DI27" s="278" t="s">
        <v>664</v>
      </c>
      <c r="DJ27" s="278">
        <v>8</v>
      </c>
      <c r="DK27" s="278">
        <v>35</v>
      </c>
      <c r="DL27" s="278" t="s">
        <v>665</v>
      </c>
      <c r="DM27" s="278" t="s">
        <v>666</v>
      </c>
      <c r="DN27" s="278" t="s">
        <v>664</v>
      </c>
      <c r="DO27" s="278" t="s">
        <v>666</v>
      </c>
      <c r="DP27" s="278" t="s">
        <v>664</v>
      </c>
      <c r="DQ27" s="278">
        <f t="shared" si="46"/>
        <v>8</v>
      </c>
      <c r="DR27" s="278">
        <v>35</v>
      </c>
      <c r="DS27" s="270" t="s">
        <v>683</v>
      </c>
      <c r="DT27" s="270" t="s">
        <v>684</v>
      </c>
      <c r="DU27" s="278" t="s">
        <v>21</v>
      </c>
      <c r="DV27" s="278" t="s">
        <v>21</v>
      </c>
      <c r="DW27" s="270">
        <v>261</v>
      </c>
      <c r="DX27" s="270">
        <v>10</v>
      </c>
      <c r="DY27" s="270">
        <v>21</v>
      </c>
      <c r="DZ27" s="270">
        <v>35</v>
      </c>
      <c r="EA27" s="270">
        <v>0</v>
      </c>
      <c r="EB27" s="270">
        <v>0</v>
      </c>
      <c r="EC27" s="270">
        <v>0</v>
      </c>
      <c r="ED27" s="270">
        <v>0</v>
      </c>
      <c r="EE27" s="270">
        <v>0</v>
      </c>
      <c r="EF27" s="270">
        <v>0</v>
      </c>
      <c r="EG27" s="270">
        <f t="shared" si="17"/>
        <v>1000</v>
      </c>
      <c r="EH27" s="277">
        <f t="shared" si="47"/>
        <v>100</v>
      </c>
      <c r="EI27" s="277">
        <f t="shared" si="48"/>
        <v>100</v>
      </c>
      <c r="EJ27" s="277">
        <f t="shared" si="49"/>
        <v>100</v>
      </c>
      <c r="EK27" s="277">
        <f t="shared" si="50"/>
        <v>100</v>
      </c>
      <c r="EL27" s="277">
        <f t="shared" si="51"/>
        <v>100</v>
      </c>
      <c r="EM27" s="270">
        <f t="shared" si="18"/>
        <v>0</v>
      </c>
      <c r="EN27" s="279">
        <f t="shared" si="19"/>
        <v>0</v>
      </c>
      <c r="EO27" s="270">
        <f t="shared" si="20"/>
        <v>0.30470110272780032</v>
      </c>
      <c r="EP27" s="270">
        <f t="shared" si="21"/>
        <v>0</v>
      </c>
      <c r="EQ27" s="279">
        <f t="shared" si="22"/>
        <v>0</v>
      </c>
      <c r="ER27" s="270">
        <f t="shared" si="23"/>
        <v>0.50783517121300059</v>
      </c>
      <c r="ES27" s="270">
        <f t="shared" si="24"/>
        <v>0</v>
      </c>
      <c r="ET27" s="279">
        <f t="shared" si="25"/>
        <v>0</v>
      </c>
      <c r="EU27" s="457"/>
      <c r="EV27" s="278" t="s">
        <v>798</v>
      </c>
      <c r="EW27" s="278">
        <v>2</v>
      </c>
      <c r="EX27" s="278">
        <v>6</v>
      </c>
      <c r="EY27" s="278" t="s">
        <v>21</v>
      </c>
      <c r="EZ27" s="278" t="s">
        <v>21</v>
      </c>
      <c r="FA27" s="278"/>
      <c r="FB27" s="278"/>
      <c r="FC27" s="278"/>
      <c r="FD27" s="278">
        <v>0</v>
      </c>
      <c r="FE27" s="278">
        <v>0</v>
      </c>
      <c r="FF27" s="278"/>
      <c r="FG27" s="278"/>
      <c r="FH27" s="278" t="s">
        <v>798</v>
      </c>
      <c r="FI27" s="278" t="s">
        <v>21</v>
      </c>
      <c r="FJ27" s="270">
        <v>261</v>
      </c>
      <c r="FK27" s="278">
        <v>1</v>
      </c>
      <c r="FL27" s="278">
        <v>3</v>
      </c>
      <c r="FM27" s="278">
        <v>6</v>
      </c>
      <c r="FN27" s="278">
        <v>1</v>
      </c>
      <c r="FO27" s="278">
        <v>3</v>
      </c>
      <c r="FP27" s="278">
        <v>3</v>
      </c>
      <c r="FQ27" s="278" t="s">
        <v>21</v>
      </c>
      <c r="FR27" s="278" t="s">
        <v>21</v>
      </c>
      <c r="FS27" s="278" t="s">
        <v>21</v>
      </c>
      <c r="FT27" s="270">
        <f>(FK27/AD27)*100</f>
        <v>100</v>
      </c>
      <c r="FU27" s="277">
        <f t="shared" si="52"/>
        <v>0</v>
      </c>
      <c r="FV27" s="277">
        <f t="shared" si="53"/>
        <v>0</v>
      </c>
      <c r="FW27" s="277">
        <f t="shared" si="54"/>
        <v>0</v>
      </c>
      <c r="FX27" s="277">
        <f t="shared" si="55"/>
        <v>0</v>
      </c>
      <c r="FY27" s="277">
        <f t="shared" si="56"/>
        <v>50</v>
      </c>
      <c r="FZ27" s="270">
        <f>IF(ES69="-","-", (ES69/AD27)*100)</f>
        <v>0</v>
      </c>
      <c r="GA27" s="279">
        <f>IF(FN27="-","-",(FN27/AD27)*100)</f>
        <v>100</v>
      </c>
      <c r="GB27" s="270">
        <f>(FL27/AE27)*100</f>
        <v>4.3528728961114337E-2</v>
      </c>
      <c r="GC27" s="270" t="str">
        <f>IF(FR27="-","-",(FR27/AE27)*100)</f>
        <v>-</v>
      </c>
      <c r="GD27" s="279">
        <f>IF(FO27="-","-",(FO27/AE27)*100)</f>
        <v>4.3528728961114337E-2</v>
      </c>
      <c r="GE27" s="270">
        <f>(FM27/AG27)*100</f>
        <v>8.7057457922228673E-2</v>
      </c>
      <c r="GF27" s="270" t="str">
        <f>IF(FS27="-","-",(FS27/AG27)*100)</f>
        <v>-</v>
      </c>
      <c r="GG27" s="279">
        <f>(FP27/AG27)*100</f>
        <v>4.3528728961114337E-2</v>
      </c>
      <c r="GH27" s="284" t="s">
        <v>703</v>
      </c>
      <c r="GI27" s="283"/>
      <c r="GJ27" s="283"/>
      <c r="GK27" s="283"/>
      <c r="GL27" s="283"/>
      <c r="GM27" s="283"/>
      <c r="GN27" s="283"/>
      <c r="GO27" s="283"/>
      <c r="GP27" s="283"/>
      <c r="GQ27" s="283"/>
      <c r="GR27" s="283"/>
      <c r="GS27" s="283"/>
      <c r="GT27" s="283"/>
      <c r="GU27" s="283"/>
      <c r="GV27" s="283"/>
      <c r="GW27" s="283"/>
      <c r="GX27" s="283"/>
      <c r="GY27" s="283"/>
      <c r="GZ27" s="283"/>
      <c r="HA27" s="283"/>
      <c r="HB27" s="283"/>
      <c r="HC27" s="283"/>
      <c r="HD27" s="283"/>
      <c r="HE27" s="283"/>
      <c r="HF27" s="283"/>
      <c r="HT27" s="218"/>
      <c r="HU27" s="218"/>
      <c r="HV27" s="218"/>
      <c r="HW27" s="218"/>
      <c r="HX27" s="218"/>
      <c r="HY27" s="218"/>
      <c r="HZ27" s="218"/>
      <c r="IA27" s="219"/>
      <c r="IB27" s="219"/>
      <c r="IC27" s="219"/>
      <c r="ID27" s="219"/>
      <c r="IE27" s="219"/>
      <c r="IF27" s="219"/>
      <c r="IG27" s="219"/>
      <c r="IH27" s="219"/>
      <c r="II27" s="218"/>
    </row>
    <row r="28" spans="2:243" ht="66.75" customHeight="1" x14ac:dyDescent="0.45">
      <c r="B28" s="319" t="s">
        <v>6</v>
      </c>
      <c r="C28" s="320" t="s">
        <v>432</v>
      </c>
      <c r="D28" s="321" t="s">
        <v>39</v>
      </c>
      <c r="E28" s="321" t="s">
        <v>115</v>
      </c>
      <c r="F28" s="322" t="s">
        <v>187</v>
      </c>
      <c r="G28" s="321" t="s">
        <v>21</v>
      </c>
      <c r="H28" s="321" t="s">
        <v>21</v>
      </c>
      <c r="I28" s="321">
        <v>47</v>
      </c>
      <c r="J28" s="322" t="s">
        <v>73</v>
      </c>
      <c r="K28" s="324" t="s">
        <v>50</v>
      </c>
      <c r="L28" s="321" t="s">
        <v>31</v>
      </c>
      <c r="M28" s="324" t="s">
        <v>70</v>
      </c>
      <c r="N28" s="321" t="s">
        <v>34</v>
      </c>
      <c r="O28" s="321" t="s">
        <v>72</v>
      </c>
      <c r="P28" s="324" t="s">
        <v>12</v>
      </c>
      <c r="Q28" s="326" t="s">
        <v>520</v>
      </c>
      <c r="R28" s="326" t="s">
        <v>21</v>
      </c>
      <c r="S28" s="270" t="s">
        <v>462</v>
      </c>
      <c r="T28" s="270" t="s">
        <v>591</v>
      </c>
      <c r="U28" s="271" t="s">
        <v>489</v>
      </c>
      <c r="V28" s="272" t="s">
        <v>382</v>
      </c>
      <c r="W28" s="272" t="s">
        <v>411</v>
      </c>
      <c r="X28" s="272" t="s">
        <v>21</v>
      </c>
      <c r="Y28" s="273" t="s">
        <v>479</v>
      </c>
      <c r="Z28" s="274" t="s">
        <v>520</v>
      </c>
      <c r="AA28" s="274" t="s">
        <v>208</v>
      </c>
      <c r="AB28" s="274"/>
      <c r="AC28" s="240">
        <v>1</v>
      </c>
      <c r="AD28" s="240">
        <v>1</v>
      </c>
      <c r="AE28" s="240">
        <v>45</v>
      </c>
      <c r="AF28" s="240">
        <v>45</v>
      </c>
      <c r="AG28" s="240">
        <v>45</v>
      </c>
      <c r="AH28" s="240">
        <v>0</v>
      </c>
      <c r="AI28" s="288">
        <v>1411.1416999999999</v>
      </c>
      <c r="AJ28" s="285">
        <v>2</v>
      </c>
      <c r="AK28" s="278">
        <v>90</v>
      </c>
      <c r="AL28" s="288">
        <v>1411.1416999999999</v>
      </c>
      <c r="AM28" s="278" t="s">
        <v>21</v>
      </c>
      <c r="AN28" s="278" t="s">
        <v>21</v>
      </c>
      <c r="AO28" s="278" t="s">
        <v>21</v>
      </c>
      <c r="AP28" s="277" t="str">
        <f t="shared" si="34"/>
        <v>-</v>
      </c>
      <c r="AQ28" s="277">
        <f t="shared" si="35"/>
        <v>0</v>
      </c>
      <c r="AR28" s="277">
        <v>0</v>
      </c>
      <c r="AS28" s="278" t="s">
        <v>21</v>
      </c>
      <c r="AT28" s="278" t="s">
        <v>21</v>
      </c>
      <c r="AU28" s="278">
        <v>1411.1416999999999</v>
      </c>
      <c r="AV28" s="278" t="s">
        <v>21</v>
      </c>
      <c r="AW28" s="278">
        <v>1</v>
      </c>
      <c r="AX28" s="278">
        <v>1</v>
      </c>
      <c r="AY28" s="278">
        <v>45</v>
      </c>
      <c r="AZ28" s="278">
        <v>45</v>
      </c>
      <c r="BA28" s="278">
        <v>1</v>
      </c>
      <c r="BB28" s="278">
        <v>45</v>
      </c>
      <c r="BC28" s="278">
        <v>45</v>
      </c>
      <c r="BD28" s="278">
        <v>1</v>
      </c>
      <c r="BE28" s="278">
        <v>45</v>
      </c>
      <c r="BF28" s="278">
        <v>90</v>
      </c>
      <c r="BG28" s="277">
        <f t="shared" si="0"/>
        <v>100</v>
      </c>
      <c r="BH28" s="277">
        <f t="shared" si="69"/>
        <v>0</v>
      </c>
      <c r="BI28" s="277">
        <f t="shared" si="36"/>
        <v>0</v>
      </c>
      <c r="BJ28" s="277">
        <f t="shared" si="37"/>
        <v>0</v>
      </c>
      <c r="BK28" s="277">
        <f t="shared" si="58"/>
        <v>0</v>
      </c>
      <c r="BL28" s="277">
        <f t="shared" si="38"/>
        <v>0</v>
      </c>
      <c r="BM28" s="277">
        <f t="shared" si="1"/>
        <v>100</v>
      </c>
      <c r="BN28" s="279">
        <f t="shared" si="2"/>
        <v>100</v>
      </c>
      <c r="BO28" s="277">
        <f t="shared" si="3"/>
        <v>100</v>
      </c>
      <c r="BP28" s="277">
        <f t="shared" si="4"/>
        <v>100</v>
      </c>
      <c r="BQ28" s="279">
        <f t="shared" si="5"/>
        <v>100</v>
      </c>
      <c r="BR28" s="277">
        <f t="shared" si="6"/>
        <v>100</v>
      </c>
      <c r="BS28" s="277">
        <f t="shared" si="7"/>
        <v>200</v>
      </c>
      <c r="BT28" s="279">
        <f t="shared" si="8"/>
        <v>100</v>
      </c>
      <c r="BU28" s="284" t="s">
        <v>743</v>
      </c>
      <c r="BV28" s="288">
        <v>2101411</v>
      </c>
      <c r="BW28" s="286">
        <v>1</v>
      </c>
      <c r="BX28" s="278">
        <v>45</v>
      </c>
      <c r="BY28" s="288">
        <v>2101411</v>
      </c>
      <c r="BZ28" s="278" t="s">
        <v>21</v>
      </c>
      <c r="CA28" s="278" t="s">
        <v>21</v>
      </c>
      <c r="CB28" s="278" t="s">
        <v>21</v>
      </c>
      <c r="CC28" s="278" t="s">
        <v>21</v>
      </c>
      <c r="CD28" s="278">
        <f t="shared" si="39"/>
        <v>0</v>
      </c>
      <c r="CE28" s="278">
        <v>0</v>
      </c>
      <c r="CF28" s="278" t="s">
        <v>21</v>
      </c>
      <c r="CG28" s="278" t="s">
        <v>21</v>
      </c>
      <c r="CH28" s="278">
        <v>2101411</v>
      </c>
      <c r="CI28" s="278" t="s">
        <v>21</v>
      </c>
      <c r="CJ28" s="270">
        <v>1</v>
      </c>
      <c r="CK28" s="270">
        <v>1</v>
      </c>
      <c r="CL28" s="270">
        <v>45</v>
      </c>
      <c r="CM28" s="270">
        <v>45</v>
      </c>
      <c r="CN28" s="270">
        <v>1</v>
      </c>
      <c r="CO28" s="270">
        <v>45</v>
      </c>
      <c r="CP28" s="270">
        <v>45</v>
      </c>
      <c r="CQ28" s="270" t="s">
        <v>21</v>
      </c>
      <c r="CR28" s="270" t="s">
        <v>21</v>
      </c>
      <c r="CS28" s="270" t="s">
        <v>21</v>
      </c>
      <c r="CT28" s="270">
        <f t="shared" si="9"/>
        <v>100</v>
      </c>
      <c r="CU28" s="277">
        <f t="shared" si="40"/>
        <v>0</v>
      </c>
      <c r="CV28" s="277">
        <f t="shared" si="41"/>
        <v>0</v>
      </c>
      <c r="CW28" s="277">
        <f t="shared" si="42"/>
        <v>0</v>
      </c>
      <c r="CX28" s="277">
        <f t="shared" si="43"/>
        <v>0</v>
      </c>
      <c r="CY28" s="277">
        <f t="shared" si="44"/>
        <v>0</v>
      </c>
      <c r="CZ28" s="270" t="str">
        <f t="shared" si="45"/>
        <v>-</v>
      </c>
      <c r="DA28" s="279">
        <f t="shared" si="10"/>
        <v>100</v>
      </c>
      <c r="DB28" s="270">
        <f t="shared" si="11"/>
        <v>100</v>
      </c>
      <c r="DC28" s="270" t="str">
        <f t="shared" si="12"/>
        <v>-</v>
      </c>
      <c r="DD28" s="279">
        <f t="shared" si="13"/>
        <v>100</v>
      </c>
      <c r="DE28" s="270">
        <f t="shared" si="14"/>
        <v>100</v>
      </c>
      <c r="DF28" s="270" t="str">
        <f t="shared" si="15"/>
        <v>-</v>
      </c>
      <c r="DG28" s="279">
        <f t="shared" si="16"/>
        <v>100</v>
      </c>
      <c r="DH28" s="282"/>
      <c r="DI28" s="278" t="s">
        <v>799</v>
      </c>
      <c r="DJ28" s="278">
        <v>4</v>
      </c>
      <c r="DK28" s="278">
        <v>94</v>
      </c>
      <c r="DL28" s="278" t="s">
        <v>667</v>
      </c>
      <c r="DM28" s="278" t="s">
        <v>280</v>
      </c>
      <c r="DN28" s="278" t="s">
        <v>685</v>
      </c>
      <c r="DO28" s="278" t="s">
        <v>280</v>
      </c>
      <c r="DP28" s="278" t="s">
        <v>685</v>
      </c>
      <c r="DQ28" s="278">
        <f t="shared" si="46"/>
        <v>2</v>
      </c>
      <c r="DR28" s="278">
        <v>4</v>
      </c>
      <c r="DS28" s="270" t="s">
        <v>21</v>
      </c>
      <c r="DT28" s="278" t="s">
        <v>685</v>
      </c>
      <c r="DU28" s="278" t="s">
        <v>800</v>
      </c>
      <c r="DV28" s="278" t="s">
        <v>21</v>
      </c>
      <c r="DW28" s="270">
        <v>1</v>
      </c>
      <c r="DX28" s="270">
        <v>1</v>
      </c>
      <c r="DY28" s="270">
        <v>46</v>
      </c>
      <c r="DZ28" s="270">
        <v>94</v>
      </c>
      <c r="EA28" s="270">
        <v>1</v>
      </c>
      <c r="EB28" s="270">
        <v>45</v>
      </c>
      <c r="EC28" s="270">
        <v>45</v>
      </c>
      <c r="ED28" s="270">
        <v>1</v>
      </c>
      <c r="EE28" s="270">
        <v>45</v>
      </c>
      <c r="EF28" s="270">
        <v>90</v>
      </c>
      <c r="EG28" s="270">
        <f t="shared" si="17"/>
        <v>100</v>
      </c>
      <c r="EH28" s="277">
        <f t="shared" si="47"/>
        <v>50</v>
      </c>
      <c r="EI28" s="277">
        <f t="shared" si="48"/>
        <v>4.2553191489361701</v>
      </c>
      <c r="EJ28" s="277">
        <f t="shared" si="49"/>
        <v>0</v>
      </c>
      <c r="EK28" s="277">
        <f t="shared" si="50"/>
        <v>2.1739130434782652</v>
      </c>
      <c r="EL28" s="277">
        <f t="shared" si="51"/>
        <v>52.127659574468083</v>
      </c>
      <c r="EM28" s="270">
        <f t="shared" si="18"/>
        <v>100</v>
      </c>
      <c r="EN28" s="279">
        <f t="shared" si="19"/>
        <v>100</v>
      </c>
      <c r="EO28" s="270">
        <f t="shared" si="20"/>
        <v>102.22222222222221</v>
      </c>
      <c r="EP28" s="270">
        <f t="shared" si="21"/>
        <v>100</v>
      </c>
      <c r="EQ28" s="279">
        <f t="shared" si="22"/>
        <v>100</v>
      </c>
      <c r="ER28" s="270">
        <f t="shared" si="23"/>
        <v>208.88888888888891</v>
      </c>
      <c r="ES28" s="270">
        <f t="shared" si="24"/>
        <v>200</v>
      </c>
      <c r="ET28" s="279">
        <f t="shared" si="25"/>
        <v>100</v>
      </c>
      <c r="EU28" s="457"/>
      <c r="EV28" s="278" t="s">
        <v>21</v>
      </c>
      <c r="EW28" s="278">
        <v>0</v>
      </c>
      <c r="EX28" s="278">
        <v>0</v>
      </c>
      <c r="EY28" s="278" t="s">
        <v>21</v>
      </c>
      <c r="EZ28" s="278" t="s">
        <v>21</v>
      </c>
      <c r="FA28" s="278" t="s">
        <v>21</v>
      </c>
      <c r="FB28" s="278" t="s">
        <v>21</v>
      </c>
      <c r="FC28" s="278" t="s">
        <v>21</v>
      </c>
      <c r="FD28" s="278">
        <v>0</v>
      </c>
      <c r="FE28" s="278">
        <v>0</v>
      </c>
      <c r="FF28" s="278" t="s">
        <v>21</v>
      </c>
      <c r="FG28" s="278" t="s">
        <v>21</v>
      </c>
      <c r="FH28" s="278" t="s">
        <v>21</v>
      </c>
      <c r="FI28" s="278" t="s">
        <v>21</v>
      </c>
      <c r="FJ28" s="270">
        <v>1</v>
      </c>
      <c r="FK28" s="278">
        <v>0</v>
      </c>
      <c r="FL28" s="278">
        <v>0</v>
      </c>
      <c r="FM28" s="278">
        <v>0</v>
      </c>
      <c r="FN28" s="278">
        <v>0</v>
      </c>
      <c r="FO28" s="278">
        <v>0</v>
      </c>
      <c r="FP28" s="278">
        <v>0</v>
      </c>
      <c r="FQ28" s="278">
        <v>0</v>
      </c>
      <c r="FR28" s="278">
        <v>0</v>
      </c>
      <c r="FS28" s="278">
        <v>0</v>
      </c>
      <c r="FT28" s="270">
        <f>(FK28/AD28)*100</f>
        <v>0</v>
      </c>
      <c r="FU28" s="277" t="str">
        <f t="shared" si="52"/>
        <v>-</v>
      </c>
      <c r="FV28" s="277" t="str">
        <f t="shared" si="53"/>
        <v>-</v>
      </c>
      <c r="FW28" s="277" t="str">
        <f t="shared" si="54"/>
        <v>-</v>
      </c>
      <c r="FX28" s="277" t="str">
        <f t="shared" si="55"/>
        <v>-</v>
      </c>
      <c r="FY28" s="277" t="str">
        <f t="shared" si="56"/>
        <v>-</v>
      </c>
      <c r="FZ28" s="270">
        <f>IF(ES70="-","-", (ES70/AD28)*100)</f>
        <v>0</v>
      </c>
      <c r="GA28" s="279">
        <f>IF(FN28="-","-",(FN28/AD28)*100)</f>
        <v>0</v>
      </c>
      <c r="GB28" s="270">
        <f>(FL28/AE28)*100</f>
        <v>0</v>
      </c>
      <c r="GC28" s="270">
        <f>IF(FR28="-","-",(FR28/AE28)*100)</f>
        <v>0</v>
      </c>
      <c r="GD28" s="279">
        <f>IF(FO28="-","-",(FO28/AE28)*100)</f>
        <v>0</v>
      </c>
      <c r="GE28" s="270">
        <f>(FM28/AG28)*100</f>
        <v>0</v>
      </c>
      <c r="GF28" s="270">
        <f>IF(FS28="-","-",(FS28/AG28)*100)</f>
        <v>0</v>
      </c>
      <c r="GG28" s="279">
        <f>(FP28/AG28)*100</f>
        <v>0</v>
      </c>
      <c r="GH28" s="284"/>
      <c r="GI28" s="283"/>
      <c r="GJ28" s="283"/>
      <c r="GK28" s="283"/>
      <c r="GL28" s="283"/>
      <c r="GM28" s="283"/>
      <c r="GN28" s="283"/>
      <c r="GO28" s="283"/>
      <c r="GP28" s="283"/>
      <c r="GQ28" s="283"/>
      <c r="GR28" s="283"/>
      <c r="GS28" s="283"/>
      <c r="GT28" s="283"/>
      <c r="GU28" s="283"/>
      <c r="GV28" s="283"/>
      <c r="GW28" s="283"/>
      <c r="GX28" s="283"/>
      <c r="GY28" s="283"/>
      <c r="GZ28" s="283"/>
      <c r="HA28" s="283"/>
      <c r="HB28" s="283"/>
      <c r="HC28" s="283"/>
      <c r="HD28" s="283"/>
      <c r="HE28" s="283"/>
      <c r="HF28" s="283"/>
      <c r="HT28" s="218"/>
      <c r="HU28" s="218"/>
      <c r="HV28" s="218"/>
      <c r="HW28" s="218"/>
      <c r="HX28" s="218"/>
      <c r="HY28" s="218"/>
      <c r="HZ28" s="218"/>
      <c r="IA28" s="219"/>
      <c r="IB28" s="219"/>
      <c r="IC28" s="219"/>
      <c r="ID28" s="219"/>
      <c r="IE28" s="219"/>
      <c r="IF28" s="219"/>
      <c r="IG28" s="219"/>
      <c r="IH28" s="219"/>
      <c r="II28" s="218"/>
    </row>
    <row r="29" spans="2:243" ht="66.75" customHeight="1" x14ac:dyDescent="0.45">
      <c r="B29" s="327" t="s">
        <v>7</v>
      </c>
      <c r="C29" s="328" t="s">
        <v>431</v>
      </c>
      <c r="D29" s="296" t="s">
        <v>177</v>
      </c>
      <c r="E29" s="296" t="s">
        <v>188</v>
      </c>
      <c r="F29" s="296" t="s">
        <v>187</v>
      </c>
      <c r="G29" s="329" t="s">
        <v>21</v>
      </c>
      <c r="H29" s="329" t="s">
        <v>21</v>
      </c>
      <c r="I29" s="296">
        <v>54</v>
      </c>
      <c r="J29" s="329" t="s">
        <v>295</v>
      </c>
      <c r="K29" s="330" t="s">
        <v>296</v>
      </c>
      <c r="L29" s="296" t="s">
        <v>298</v>
      </c>
      <c r="M29" s="331" t="s">
        <v>297</v>
      </c>
      <c r="N29" s="296" t="s">
        <v>123</v>
      </c>
      <c r="O29" s="296" t="s">
        <v>186</v>
      </c>
      <c r="P29" s="331" t="s">
        <v>12</v>
      </c>
      <c r="Q29" s="332" t="s">
        <v>521</v>
      </c>
      <c r="R29" s="332" t="s">
        <v>21</v>
      </c>
      <c r="S29" s="270" t="s">
        <v>475</v>
      </c>
      <c r="T29" s="270" t="s">
        <v>592</v>
      </c>
      <c r="U29" s="271" t="s">
        <v>346</v>
      </c>
      <c r="V29" s="272" t="s">
        <v>393</v>
      </c>
      <c r="W29" s="272" t="s">
        <v>394</v>
      </c>
      <c r="X29" s="272" t="s">
        <v>21</v>
      </c>
      <c r="Y29" s="273" t="s">
        <v>479</v>
      </c>
      <c r="Z29" s="306" t="s">
        <v>521</v>
      </c>
      <c r="AA29" s="274" t="s">
        <v>208</v>
      </c>
      <c r="AB29" s="274"/>
      <c r="AC29" s="240">
        <v>1</v>
      </c>
      <c r="AD29" s="240">
        <v>1</v>
      </c>
      <c r="AE29" s="240">
        <v>93</v>
      </c>
      <c r="AF29" s="240">
        <v>93</v>
      </c>
      <c r="AG29" s="240">
        <v>93</v>
      </c>
      <c r="AH29" s="240">
        <v>0</v>
      </c>
      <c r="AI29" s="288" t="s">
        <v>801</v>
      </c>
      <c r="AJ29" s="285">
        <v>25</v>
      </c>
      <c r="AK29" s="278">
        <v>40</v>
      </c>
      <c r="AL29" s="288" t="s">
        <v>801</v>
      </c>
      <c r="AM29" s="278" t="s">
        <v>21</v>
      </c>
      <c r="AN29" s="278" t="s">
        <v>640</v>
      </c>
      <c r="AO29" s="278" t="s">
        <v>21</v>
      </c>
      <c r="AP29" s="277" t="str">
        <f t="shared" si="34"/>
        <v>1390, 1394</v>
      </c>
      <c r="AQ29" s="277">
        <f t="shared" si="35"/>
        <v>2</v>
      </c>
      <c r="AR29" s="277">
        <v>10</v>
      </c>
      <c r="AS29" s="278" t="s">
        <v>640</v>
      </c>
      <c r="AT29" s="278" t="s">
        <v>21</v>
      </c>
      <c r="AU29" s="278" t="s">
        <v>644</v>
      </c>
      <c r="AV29" s="278" t="s">
        <v>21</v>
      </c>
      <c r="AW29" s="278">
        <v>1</v>
      </c>
      <c r="AX29" s="278">
        <v>1</v>
      </c>
      <c r="AY29" s="278">
        <v>35</v>
      </c>
      <c r="AZ29" s="278">
        <v>35</v>
      </c>
      <c r="BA29" s="278">
        <v>1</v>
      </c>
      <c r="BB29" s="278">
        <v>27</v>
      </c>
      <c r="BC29" s="278">
        <v>27</v>
      </c>
      <c r="BD29" s="278">
        <v>1</v>
      </c>
      <c r="BE29" s="278">
        <v>27</v>
      </c>
      <c r="BF29" s="278">
        <v>30</v>
      </c>
      <c r="BG29" s="277">
        <f t="shared" si="0"/>
        <v>100</v>
      </c>
      <c r="BH29" s="277">
        <f t="shared" si="69"/>
        <v>8</v>
      </c>
      <c r="BI29" s="277">
        <f t="shared" si="36"/>
        <v>25</v>
      </c>
      <c r="BJ29" s="277">
        <f t="shared" si="37"/>
        <v>0</v>
      </c>
      <c r="BK29" s="277">
        <f t="shared" si="58"/>
        <v>22.857142857142847</v>
      </c>
      <c r="BL29" s="277">
        <f t="shared" si="38"/>
        <v>22.857142857142847</v>
      </c>
      <c r="BM29" s="277">
        <f t="shared" si="1"/>
        <v>100</v>
      </c>
      <c r="BN29" s="279">
        <f t="shared" si="2"/>
        <v>100</v>
      </c>
      <c r="BO29" s="277">
        <f t="shared" si="3"/>
        <v>37.634408602150536</v>
      </c>
      <c r="BP29" s="277">
        <f t="shared" si="4"/>
        <v>29.032258064516132</v>
      </c>
      <c r="BQ29" s="279">
        <f t="shared" si="5"/>
        <v>29.032258064516132</v>
      </c>
      <c r="BR29" s="277">
        <f t="shared" si="6"/>
        <v>37.634408602150536</v>
      </c>
      <c r="BS29" s="277">
        <f t="shared" si="7"/>
        <v>32.258064516129032</v>
      </c>
      <c r="BT29" s="279">
        <f t="shared" si="8"/>
        <v>29.032258064516132</v>
      </c>
      <c r="BU29" s="284" t="s">
        <v>693</v>
      </c>
      <c r="BV29" s="278" t="s">
        <v>21</v>
      </c>
      <c r="BW29" s="286">
        <v>0</v>
      </c>
      <c r="BX29" s="278">
        <v>0</v>
      </c>
      <c r="BY29" s="278" t="s">
        <v>21</v>
      </c>
      <c r="BZ29" s="278" t="s">
        <v>21</v>
      </c>
      <c r="CA29" s="278" t="s">
        <v>21</v>
      </c>
      <c r="CB29" s="278" t="s">
        <v>21</v>
      </c>
      <c r="CC29" s="278" t="s">
        <v>21</v>
      </c>
      <c r="CD29" s="278">
        <f t="shared" si="39"/>
        <v>0</v>
      </c>
      <c r="CE29" s="278">
        <v>0</v>
      </c>
      <c r="CF29" s="278" t="s">
        <v>21</v>
      </c>
      <c r="CG29" s="278" t="s">
        <v>21</v>
      </c>
      <c r="CH29" s="278" t="s">
        <v>21</v>
      </c>
      <c r="CI29" s="278" t="s">
        <v>21</v>
      </c>
      <c r="CJ29" s="270">
        <v>1</v>
      </c>
      <c r="CK29" s="270">
        <v>0</v>
      </c>
      <c r="CL29" s="270">
        <v>0</v>
      </c>
      <c r="CM29" s="270">
        <v>0</v>
      </c>
      <c r="CN29" s="270">
        <v>0</v>
      </c>
      <c r="CO29" s="270">
        <v>0</v>
      </c>
      <c r="CP29" s="270">
        <v>0</v>
      </c>
      <c r="CQ29" s="270">
        <v>0</v>
      </c>
      <c r="CR29" s="270">
        <v>0</v>
      </c>
      <c r="CS29" s="270">
        <v>0</v>
      </c>
      <c r="CT29" s="270">
        <f t="shared" si="9"/>
        <v>0</v>
      </c>
      <c r="CU29" s="277" t="str">
        <f t="shared" si="40"/>
        <v>-</v>
      </c>
      <c r="CV29" s="277" t="str">
        <f t="shared" si="41"/>
        <v>-</v>
      </c>
      <c r="CW29" s="277" t="str">
        <f t="shared" si="42"/>
        <v>-</v>
      </c>
      <c r="CX29" s="277" t="str">
        <f t="shared" si="43"/>
        <v>-</v>
      </c>
      <c r="CY29" s="277" t="str">
        <f t="shared" si="44"/>
        <v>-</v>
      </c>
      <c r="CZ29" s="270">
        <f t="shared" si="45"/>
        <v>0</v>
      </c>
      <c r="DA29" s="279">
        <f t="shared" si="10"/>
        <v>0</v>
      </c>
      <c r="DB29" s="270">
        <f t="shared" si="11"/>
        <v>0</v>
      </c>
      <c r="DC29" s="270">
        <f t="shared" si="12"/>
        <v>0</v>
      </c>
      <c r="DD29" s="279">
        <f t="shared" si="13"/>
        <v>0</v>
      </c>
      <c r="DE29" s="270">
        <f t="shared" si="14"/>
        <v>0</v>
      </c>
      <c r="DF29" s="270">
        <f t="shared" si="15"/>
        <v>0</v>
      </c>
      <c r="DG29" s="279">
        <f t="shared" si="16"/>
        <v>0</v>
      </c>
      <c r="DH29" s="282"/>
      <c r="DI29" s="278" t="s">
        <v>21</v>
      </c>
      <c r="DJ29" s="278">
        <v>0</v>
      </c>
      <c r="DK29" s="278">
        <v>0</v>
      </c>
      <c r="DL29" s="278" t="s">
        <v>21</v>
      </c>
      <c r="DM29" s="278" t="s">
        <v>21</v>
      </c>
      <c r="DN29" s="278" t="s">
        <v>21</v>
      </c>
      <c r="DO29" s="278" t="s">
        <v>21</v>
      </c>
      <c r="DP29" s="278" t="s">
        <v>21</v>
      </c>
      <c r="DQ29" s="278">
        <f t="shared" si="46"/>
        <v>0</v>
      </c>
      <c r="DR29" s="278">
        <v>0</v>
      </c>
      <c r="DS29" s="270" t="s">
        <v>21</v>
      </c>
      <c r="DT29" s="270" t="s">
        <v>21</v>
      </c>
      <c r="DU29" s="278" t="s">
        <v>21</v>
      </c>
      <c r="DV29" s="278" t="s">
        <v>21</v>
      </c>
      <c r="DW29" s="270">
        <v>1</v>
      </c>
      <c r="DX29" s="270">
        <v>0</v>
      </c>
      <c r="DY29" s="270">
        <v>0</v>
      </c>
      <c r="DZ29" s="270">
        <v>0</v>
      </c>
      <c r="EA29" s="270">
        <v>0</v>
      </c>
      <c r="EB29" s="270">
        <v>0</v>
      </c>
      <c r="EC29" s="270">
        <v>0</v>
      </c>
      <c r="ED29" s="270">
        <v>0</v>
      </c>
      <c r="EE29" s="270">
        <v>0</v>
      </c>
      <c r="EF29" s="270">
        <v>0</v>
      </c>
      <c r="EG29" s="270">
        <f t="shared" si="17"/>
        <v>0</v>
      </c>
      <c r="EH29" s="277" t="str">
        <f t="shared" si="47"/>
        <v>-</v>
      </c>
      <c r="EI29" s="277" t="str">
        <f t="shared" si="48"/>
        <v>-</v>
      </c>
      <c r="EJ29" s="277" t="str">
        <f t="shared" si="49"/>
        <v>-</v>
      </c>
      <c r="EK29" s="277" t="str">
        <f t="shared" si="50"/>
        <v>-</v>
      </c>
      <c r="EL29" s="277" t="str">
        <f t="shared" si="51"/>
        <v>-</v>
      </c>
      <c r="EM29" s="270">
        <f t="shared" si="18"/>
        <v>0</v>
      </c>
      <c r="EN29" s="279">
        <f t="shared" si="19"/>
        <v>0</v>
      </c>
      <c r="EO29" s="270">
        <f t="shared" si="20"/>
        <v>0</v>
      </c>
      <c r="EP29" s="270">
        <f t="shared" si="21"/>
        <v>0</v>
      </c>
      <c r="EQ29" s="279">
        <f t="shared" si="22"/>
        <v>0</v>
      </c>
      <c r="ER29" s="270">
        <f t="shared" si="23"/>
        <v>0</v>
      </c>
      <c r="ES29" s="270">
        <f t="shared" si="24"/>
        <v>0</v>
      </c>
      <c r="ET29" s="279">
        <f t="shared" si="25"/>
        <v>0</v>
      </c>
      <c r="EU29" s="457"/>
      <c r="EV29" s="288" t="s">
        <v>304</v>
      </c>
      <c r="EW29" s="278">
        <v>2</v>
      </c>
      <c r="EX29" s="278">
        <v>6</v>
      </c>
      <c r="EY29" s="278" t="s">
        <v>21</v>
      </c>
      <c r="EZ29" s="278" t="s">
        <v>21</v>
      </c>
      <c r="FA29" s="278"/>
      <c r="FB29" s="278"/>
      <c r="FC29" s="278"/>
      <c r="FD29" s="278">
        <v>0</v>
      </c>
      <c r="FE29" s="278">
        <v>0</v>
      </c>
      <c r="FF29" s="278"/>
      <c r="FG29" s="278"/>
      <c r="FH29" s="288" t="s">
        <v>304</v>
      </c>
      <c r="FI29" s="278" t="s">
        <v>21</v>
      </c>
      <c r="FJ29" s="270">
        <v>1</v>
      </c>
      <c r="FK29" s="278">
        <v>1</v>
      </c>
      <c r="FL29" s="278">
        <v>3</v>
      </c>
      <c r="FM29" s="278">
        <v>6</v>
      </c>
      <c r="FN29" s="278">
        <v>1</v>
      </c>
      <c r="FO29" s="278">
        <v>3</v>
      </c>
      <c r="FP29" s="278">
        <v>3</v>
      </c>
      <c r="FQ29" s="278" t="s">
        <v>21</v>
      </c>
      <c r="FR29" s="278" t="s">
        <v>21</v>
      </c>
      <c r="FS29" s="278" t="s">
        <v>21</v>
      </c>
      <c r="FT29" s="270">
        <f>(FK29/AD29)*100</f>
        <v>100</v>
      </c>
      <c r="FU29" s="277">
        <f t="shared" si="52"/>
        <v>0</v>
      </c>
      <c r="FV29" s="277">
        <f t="shared" si="53"/>
        <v>0</v>
      </c>
      <c r="FW29" s="277">
        <f t="shared" si="54"/>
        <v>0</v>
      </c>
      <c r="FX29" s="277">
        <f t="shared" si="55"/>
        <v>0</v>
      </c>
      <c r="FY29" s="277">
        <f t="shared" si="56"/>
        <v>50</v>
      </c>
      <c r="FZ29" s="270">
        <f>IF(ES71="-","-", (ES71/AD29)*100)</f>
        <v>0</v>
      </c>
      <c r="GA29" s="279">
        <f>IF(FN29="-","-",(FN29/AD29)*100)</f>
        <v>100</v>
      </c>
      <c r="GB29" s="270">
        <f>(FL29/AE29)*100</f>
        <v>3.225806451612903</v>
      </c>
      <c r="GC29" s="270" t="str">
        <f>IF(FR29="-","-",(FR29/AE29)*100)</f>
        <v>-</v>
      </c>
      <c r="GD29" s="279">
        <f>IF(FO29="-","-",(FO29/AE29)*100)</f>
        <v>3.225806451612903</v>
      </c>
      <c r="GE29" s="270">
        <f>(FM29/AG29)*100</f>
        <v>6.4516129032258061</v>
      </c>
      <c r="GF29" s="270" t="str">
        <f>IF(FS29="-","-",(FS29/AG29)*100)</f>
        <v>-</v>
      </c>
      <c r="GG29" s="279">
        <f>(FP29/AG29)*100</f>
        <v>3.225806451612903</v>
      </c>
      <c r="GH29" s="284"/>
      <c r="GI29" s="283"/>
      <c r="GJ29" s="283"/>
      <c r="GK29" s="283"/>
      <c r="GL29" s="283"/>
      <c r="GM29" s="283"/>
      <c r="GN29" s="283"/>
      <c r="GO29" s="283"/>
      <c r="GP29" s="283"/>
      <c r="GQ29" s="283"/>
      <c r="GR29" s="283"/>
      <c r="GS29" s="283"/>
      <c r="GT29" s="283"/>
      <c r="GU29" s="283"/>
      <c r="GV29" s="283"/>
      <c r="GW29" s="283"/>
      <c r="GX29" s="283"/>
      <c r="GY29" s="283"/>
      <c r="GZ29" s="283"/>
      <c r="HA29" s="283"/>
      <c r="HB29" s="283"/>
      <c r="HC29" s="283"/>
      <c r="HD29" s="283"/>
      <c r="HE29" s="283"/>
      <c r="HF29" s="283"/>
      <c r="HT29" s="218"/>
      <c r="HU29" s="218"/>
      <c r="HV29" s="218"/>
      <c r="HW29" s="218"/>
      <c r="HX29" s="218"/>
      <c r="HY29" s="218"/>
      <c r="HZ29" s="218"/>
      <c r="IA29" s="220"/>
      <c r="IB29" s="219"/>
      <c r="IC29" s="219"/>
      <c r="ID29" s="219"/>
      <c r="IE29" s="219"/>
      <c r="IF29" s="219"/>
      <c r="IG29" s="219"/>
      <c r="IH29" s="219"/>
      <c r="II29" s="218"/>
    </row>
    <row r="30" spans="2:243" ht="66.75" customHeight="1" x14ac:dyDescent="0.45">
      <c r="B30" s="327" t="s">
        <v>7</v>
      </c>
      <c r="C30" s="328" t="s">
        <v>431</v>
      </c>
      <c r="D30" s="299" t="s">
        <v>8</v>
      </c>
      <c r="E30" s="299" t="s">
        <v>117</v>
      </c>
      <c r="F30" s="299" t="s">
        <v>187</v>
      </c>
      <c r="G30" s="329" t="s">
        <v>21</v>
      </c>
      <c r="H30" s="329" t="s">
        <v>21</v>
      </c>
      <c r="I30" s="299">
        <v>57</v>
      </c>
      <c r="J30" s="329" t="s">
        <v>162</v>
      </c>
      <c r="K30" s="333" t="s">
        <v>153</v>
      </c>
      <c r="L30" s="299" t="s">
        <v>163</v>
      </c>
      <c r="M30" s="331" t="s">
        <v>164</v>
      </c>
      <c r="N30" s="296" t="s">
        <v>163</v>
      </c>
      <c r="O30" s="296" t="s">
        <v>135</v>
      </c>
      <c r="P30" s="331" t="s">
        <v>12</v>
      </c>
      <c r="Q30" s="329" t="s">
        <v>522</v>
      </c>
      <c r="R30" s="329" t="s">
        <v>21</v>
      </c>
      <c r="S30" s="270" t="s">
        <v>452</v>
      </c>
      <c r="T30" s="270" t="s">
        <v>593</v>
      </c>
      <c r="U30" s="271" t="s">
        <v>346</v>
      </c>
      <c r="V30" s="272" t="s">
        <v>480</v>
      </c>
      <c r="W30" s="272" t="s">
        <v>483</v>
      </c>
      <c r="X30" s="272" t="s">
        <v>392</v>
      </c>
      <c r="Y30" s="295" t="s">
        <v>480</v>
      </c>
      <c r="Z30" s="274" t="s">
        <v>544</v>
      </c>
      <c r="AA30" s="274" t="s">
        <v>208</v>
      </c>
      <c r="AB30" s="274"/>
      <c r="AC30" s="296">
        <v>1</v>
      </c>
      <c r="AD30" s="296">
        <v>1</v>
      </c>
      <c r="AE30" s="296">
        <v>463</v>
      </c>
      <c r="AF30" s="296">
        <v>463</v>
      </c>
      <c r="AG30" s="296">
        <v>463</v>
      </c>
      <c r="AH30" s="296">
        <v>0</v>
      </c>
      <c r="AI30" s="296" t="s">
        <v>21</v>
      </c>
      <c r="AJ30" s="297">
        <v>0</v>
      </c>
      <c r="AK30" s="296">
        <v>0</v>
      </c>
      <c r="AL30" s="296" t="s">
        <v>477</v>
      </c>
      <c r="AM30" s="296" t="s">
        <v>21</v>
      </c>
      <c r="AN30" s="296" t="s">
        <v>21</v>
      </c>
      <c r="AO30" s="296" t="s">
        <v>21</v>
      </c>
      <c r="AP30" s="298" t="str">
        <f t="shared" si="34"/>
        <v>-</v>
      </c>
      <c r="AQ30" s="298">
        <f t="shared" si="35"/>
        <v>0</v>
      </c>
      <c r="AR30" s="298">
        <v>0</v>
      </c>
      <c r="AS30" s="296" t="s">
        <v>21</v>
      </c>
      <c r="AT30" s="296" t="s">
        <v>21</v>
      </c>
      <c r="AU30" s="296" t="s">
        <v>477</v>
      </c>
      <c r="AV30" s="296" t="s">
        <v>21</v>
      </c>
      <c r="AW30" s="296">
        <v>1</v>
      </c>
      <c r="AX30" s="296">
        <v>0</v>
      </c>
      <c r="AY30" s="296">
        <v>0</v>
      </c>
      <c r="AZ30" s="296">
        <v>0</v>
      </c>
      <c r="BA30" s="296">
        <v>0</v>
      </c>
      <c r="BB30" s="296">
        <v>0</v>
      </c>
      <c r="BC30" s="296">
        <v>0</v>
      </c>
      <c r="BD30" s="296">
        <v>0</v>
      </c>
      <c r="BE30" s="296">
        <v>0</v>
      </c>
      <c r="BF30" s="296">
        <v>0</v>
      </c>
      <c r="BG30" s="298">
        <f t="shared" si="0"/>
        <v>0</v>
      </c>
      <c r="BH30" s="298" t="str">
        <f t="shared" si="69"/>
        <v>-</v>
      </c>
      <c r="BI30" s="298" t="str">
        <f t="shared" si="36"/>
        <v>-</v>
      </c>
      <c r="BJ30" s="298" t="str">
        <f t="shared" si="37"/>
        <v>-</v>
      </c>
      <c r="BK30" s="298" t="str">
        <f t="shared" si="58"/>
        <v>-</v>
      </c>
      <c r="BL30" s="298" t="str">
        <f t="shared" si="38"/>
        <v>-</v>
      </c>
      <c r="BM30" s="298">
        <f t="shared" si="1"/>
        <v>0</v>
      </c>
      <c r="BN30" s="299">
        <f t="shared" si="2"/>
        <v>0</v>
      </c>
      <c r="BO30" s="298">
        <f t="shared" si="3"/>
        <v>0</v>
      </c>
      <c r="BP30" s="298">
        <f t="shared" si="4"/>
        <v>0</v>
      </c>
      <c r="BQ30" s="299">
        <f t="shared" si="5"/>
        <v>0</v>
      </c>
      <c r="BR30" s="298">
        <f t="shared" si="6"/>
        <v>0</v>
      </c>
      <c r="BS30" s="298">
        <f t="shared" si="7"/>
        <v>0</v>
      </c>
      <c r="BT30" s="299">
        <f t="shared" si="8"/>
        <v>0</v>
      </c>
      <c r="BU30" s="296"/>
      <c r="BV30" s="296" t="s">
        <v>21</v>
      </c>
      <c r="BW30" s="300">
        <v>0</v>
      </c>
      <c r="BX30" s="296">
        <v>0</v>
      </c>
      <c r="BY30" s="296" t="s">
        <v>21</v>
      </c>
      <c r="BZ30" s="296" t="s">
        <v>21</v>
      </c>
      <c r="CA30" s="296" t="s">
        <v>21</v>
      </c>
      <c r="CB30" s="296" t="s">
        <v>21</v>
      </c>
      <c r="CC30" s="296" t="s">
        <v>21</v>
      </c>
      <c r="CD30" s="296">
        <f t="shared" si="39"/>
        <v>0</v>
      </c>
      <c r="CE30" s="296">
        <v>0</v>
      </c>
      <c r="CF30" s="296" t="s">
        <v>21</v>
      </c>
      <c r="CG30" s="296" t="s">
        <v>21</v>
      </c>
      <c r="CH30" s="296" t="s">
        <v>21</v>
      </c>
      <c r="CI30" s="296" t="s">
        <v>21</v>
      </c>
      <c r="CJ30" s="299">
        <v>1</v>
      </c>
      <c r="CK30" s="299">
        <v>0</v>
      </c>
      <c r="CL30" s="299">
        <v>0</v>
      </c>
      <c r="CM30" s="299">
        <v>0</v>
      </c>
      <c r="CN30" s="299">
        <v>0</v>
      </c>
      <c r="CO30" s="299">
        <v>0</v>
      </c>
      <c r="CP30" s="299">
        <v>0</v>
      </c>
      <c r="CQ30" s="299">
        <v>0</v>
      </c>
      <c r="CR30" s="299">
        <v>0</v>
      </c>
      <c r="CS30" s="299">
        <v>0</v>
      </c>
      <c r="CT30" s="299">
        <f t="shared" si="9"/>
        <v>0</v>
      </c>
      <c r="CU30" s="298" t="str">
        <f t="shared" si="40"/>
        <v>-</v>
      </c>
      <c r="CV30" s="298" t="str">
        <f t="shared" si="41"/>
        <v>-</v>
      </c>
      <c r="CW30" s="298" t="str">
        <f t="shared" si="42"/>
        <v>-</v>
      </c>
      <c r="CX30" s="298" t="str">
        <f t="shared" si="43"/>
        <v>-</v>
      </c>
      <c r="CY30" s="298" t="str">
        <f t="shared" si="44"/>
        <v>-</v>
      </c>
      <c r="CZ30" s="299">
        <f t="shared" si="45"/>
        <v>0</v>
      </c>
      <c r="DA30" s="299">
        <f t="shared" si="10"/>
        <v>0</v>
      </c>
      <c r="DB30" s="299">
        <f t="shared" si="11"/>
        <v>0</v>
      </c>
      <c r="DC30" s="299">
        <f t="shared" si="12"/>
        <v>0</v>
      </c>
      <c r="DD30" s="299">
        <f t="shared" si="13"/>
        <v>0</v>
      </c>
      <c r="DE30" s="299">
        <f t="shared" si="14"/>
        <v>0</v>
      </c>
      <c r="DF30" s="299">
        <f t="shared" si="15"/>
        <v>0</v>
      </c>
      <c r="DG30" s="299">
        <f t="shared" si="16"/>
        <v>0</v>
      </c>
      <c r="DH30" s="299"/>
      <c r="DI30" s="296" t="s">
        <v>280</v>
      </c>
      <c r="DJ30" s="296">
        <v>2</v>
      </c>
      <c r="DK30" s="296">
        <v>2</v>
      </c>
      <c r="DL30" s="296" t="s">
        <v>21</v>
      </c>
      <c r="DM30" s="296" t="s">
        <v>280</v>
      </c>
      <c r="DN30" s="296" t="s">
        <v>280</v>
      </c>
      <c r="DO30" s="296" t="s">
        <v>280</v>
      </c>
      <c r="DP30" s="296" t="s">
        <v>280</v>
      </c>
      <c r="DQ30" s="296">
        <f t="shared" si="46"/>
        <v>2</v>
      </c>
      <c r="DR30" s="296">
        <v>2</v>
      </c>
      <c r="DS30" s="299" t="s">
        <v>21</v>
      </c>
      <c r="DT30" s="296" t="s">
        <v>280</v>
      </c>
      <c r="DU30" s="296" t="s">
        <v>21</v>
      </c>
      <c r="DV30" s="296" t="s">
        <v>21</v>
      </c>
      <c r="DW30" s="299">
        <v>1</v>
      </c>
      <c r="DX30" s="299">
        <v>1</v>
      </c>
      <c r="DY30" s="299">
        <v>1</v>
      </c>
      <c r="DZ30" s="299">
        <v>2</v>
      </c>
      <c r="EA30" s="299">
        <v>0</v>
      </c>
      <c r="EB30" s="299">
        <v>0</v>
      </c>
      <c r="EC30" s="299">
        <v>0</v>
      </c>
      <c r="ED30" s="299">
        <v>0</v>
      </c>
      <c r="EE30" s="299">
        <v>0</v>
      </c>
      <c r="EF30" s="299">
        <v>0</v>
      </c>
      <c r="EG30" s="299">
        <f t="shared" si="17"/>
        <v>100</v>
      </c>
      <c r="EH30" s="298">
        <f t="shared" si="47"/>
        <v>100</v>
      </c>
      <c r="EI30" s="298">
        <f t="shared" si="48"/>
        <v>100</v>
      </c>
      <c r="EJ30" s="298">
        <f t="shared" si="49"/>
        <v>100</v>
      </c>
      <c r="EK30" s="298">
        <f t="shared" si="50"/>
        <v>100</v>
      </c>
      <c r="EL30" s="298">
        <f t="shared" si="51"/>
        <v>100</v>
      </c>
      <c r="EM30" s="299">
        <f t="shared" si="18"/>
        <v>0</v>
      </c>
      <c r="EN30" s="299">
        <f t="shared" si="19"/>
        <v>0</v>
      </c>
      <c r="EO30" s="299">
        <f t="shared" si="20"/>
        <v>0.21598272138228944</v>
      </c>
      <c r="EP30" s="299">
        <f t="shared" si="21"/>
        <v>0</v>
      </c>
      <c r="EQ30" s="299">
        <f t="shared" si="22"/>
        <v>0</v>
      </c>
      <c r="ER30" s="299">
        <f t="shared" si="23"/>
        <v>0.43196544276457888</v>
      </c>
      <c r="ES30" s="299">
        <f t="shared" si="24"/>
        <v>0</v>
      </c>
      <c r="ET30" s="299">
        <f t="shared" si="25"/>
        <v>0</v>
      </c>
      <c r="EU30" s="301"/>
      <c r="EV30" s="296" t="s">
        <v>21</v>
      </c>
      <c r="EW30" s="296">
        <v>0</v>
      </c>
      <c r="EX30" s="296">
        <v>0</v>
      </c>
      <c r="EY30" s="296" t="s">
        <v>21</v>
      </c>
      <c r="EZ30" s="296" t="s">
        <v>21</v>
      </c>
      <c r="FA30" s="296" t="s">
        <v>21</v>
      </c>
      <c r="FB30" s="296" t="s">
        <v>21</v>
      </c>
      <c r="FC30" s="296" t="s">
        <v>21</v>
      </c>
      <c r="FD30" s="296">
        <v>0</v>
      </c>
      <c r="FE30" s="296">
        <v>0</v>
      </c>
      <c r="FF30" s="296" t="s">
        <v>21</v>
      </c>
      <c r="FG30" s="296" t="s">
        <v>21</v>
      </c>
      <c r="FH30" s="296" t="s">
        <v>21</v>
      </c>
      <c r="FI30" s="296" t="s">
        <v>21</v>
      </c>
      <c r="FJ30" s="299">
        <v>1</v>
      </c>
      <c r="FK30" s="296">
        <v>0</v>
      </c>
      <c r="FL30" s="296">
        <v>0</v>
      </c>
      <c r="FM30" s="296">
        <v>0</v>
      </c>
      <c r="FN30" s="296">
        <v>0</v>
      </c>
      <c r="FO30" s="296">
        <v>0</v>
      </c>
      <c r="FP30" s="296">
        <v>0</v>
      </c>
      <c r="FQ30" s="296">
        <v>0</v>
      </c>
      <c r="FR30" s="296">
        <v>0</v>
      </c>
      <c r="FS30" s="296">
        <v>0</v>
      </c>
      <c r="FT30" s="296">
        <v>0</v>
      </c>
      <c r="FU30" s="298" t="str">
        <f t="shared" si="52"/>
        <v>-</v>
      </c>
      <c r="FV30" s="298" t="str">
        <f t="shared" si="53"/>
        <v>-</v>
      </c>
      <c r="FW30" s="298" t="str">
        <f t="shared" si="54"/>
        <v>-</v>
      </c>
      <c r="FX30" s="298" t="str">
        <f t="shared" si="55"/>
        <v>-</v>
      </c>
      <c r="FY30" s="298" t="str">
        <f t="shared" si="56"/>
        <v>-</v>
      </c>
      <c r="FZ30" s="296">
        <v>0</v>
      </c>
      <c r="GA30" s="296">
        <v>0</v>
      </c>
      <c r="GB30" s="296">
        <v>0</v>
      </c>
      <c r="GC30" s="296">
        <v>0</v>
      </c>
      <c r="GD30" s="296">
        <v>0</v>
      </c>
      <c r="GE30" s="296">
        <v>0</v>
      </c>
      <c r="GF30" s="296">
        <v>0</v>
      </c>
      <c r="GG30" s="296">
        <v>0</v>
      </c>
      <c r="GH30" s="284"/>
      <c r="GI30" s="283"/>
      <c r="GJ30" s="283"/>
      <c r="GK30" s="283"/>
      <c r="GL30" s="283"/>
      <c r="GM30" s="283"/>
      <c r="GN30" s="283"/>
      <c r="GO30" s="283"/>
      <c r="GP30" s="283"/>
      <c r="GQ30" s="283"/>
      <c r="GR30" s="283"/>
      <c r="GS30" s="283"/>
      <c r="GT30" s="283"/>
      <c r="GU30" s="283"/>
      <c r="GV30" s="283"/>
      <c r="GW30" s="283"/>
      <c r="GX30" s="283"/>
      <c r="GY30" s="283"/>
      <c r="GZ30" s="283"/>
      <c r="HA30" s="283"/>
      <c r="HB30" s="283"/>
      <c r="HC30" s="283"/>
      <c r="HD30" s="283"/>
      <c r="HE30" s="283"/>
      <c r="HF30" s="283"/>
      <c r="HT30" s="218"/>
      <c r="HU30" s="218"/>
      <c r="HV30" s="218"/>
      <c r="HW30" s="218"/>
      <c r="HX30" s="218"/>
      <c r="HY30" s="218"/>
      <c r="HZ30" s="218"/>
      <c r="IA30" s="219"/>
      <c r="IB30" s="219"/>
      <c r="IC30" s="219"/>
      <c r="ID30" s="219"/>
      <c r="IE30" s="219"/>
      <c r="IF30" s="219"/>
      <c r="IG30" s="219"/>
      <c r="IH30" s="219"/>
      <c r="II30" s="218"/>
    </row>
    <row r="31" spans="2:243" ht="66.75" customHeight="1" x14ac:dyDescent="0.45">
      <c r="B31" s="327" t="s">
        <v>7</v>
      </c>
      <c r="C31" s="328" t="s">
        <v>431</v>
      </c>
      <c r="D31" s="296" t="s">
        <v>11</v>
      </c>
      <c r="E31" s="296" t="s">
        <v>118</v>
      </c>
      <c r="F31" s="299" t="s">
        <v>187</v>
      </c>
      <c r="G31" s="329" t="s">
        <v>21</v>
      </c>
      <c r="H31" s="329" t="s">
        <v>21</v>
      </c>
      <c r="I31" s="296">
        <v>63</v>
      </c>
      <c r="J31" s="329" t="s">
        <v>165</v>
      </c>
      <c r="K31" s="331" t="s">
        <v>166</v>
      </c>
      <c r="L31" s="296" t="s">
        <v>167</v>
      </c>
      <c r="M31" s="331" t="s">
        <v>168</v>
      </c>
      <c r="N31" s="296" t="s">
        <v>123</v>
      </c>
      <c r="O31" s="296" t="s">
        <v>72</v>
      </c>
      <c r="P31" s="331" t="s">
        <v>12</v>
      </c>
      <c r="Q31" s="329" t="s">
        <v>523</v>
      </c>
      <c r="R31" s="329" t="s">
        <v>21</v>
      </c>
      <c r="S31" s="270" t="s">
        <v>453</v>
      </c>
      <c r="T31" s="270" t="s">
        <v>594</v>
      </c>
      <c r="U31" s="271" t="s">
        <v>346</v>
      </c>
      <c r="V31" s="272" t="s">
        <v>384</v>
      </c>
      <c r="W31" s="272" t="s">
        <v>395</v>
      </c>
      <c r="X31" s="272" t="s">
        <v>21</v>
      </c>
      <c r="Y31" s="273" t="s">
        <v>479</v>
      </c>
      <c r="Z31" s="274" t="s">
        <v>523</v>
      </c>
      <c r="AA31" s="274" t="s">
        <v>208</v>
      </c>
      <c r="AB31" s="274"/>
      <c r="AC31" s="240">
        <v>5</v>
      </c>
      <c r="AD31" s="240">
        <v>1</v>
      </c>
      <c r="AE31" s="240">
        <v>1</v>
      </c>
      <c r="AF31" s="240">
        <v>1</v>
      </c>
      <c r="AG31" s="240">
        <v>1</v>
      </c>
      <c r="AH31" s="240">
        <v>0</v>
      </c>
      <c r="AI31" s="278" t="s">
        <v>802</v>
      </c>
      <c r="AJ31" s="285">
        <v>4</v>
      </c>
      <c r="AK31" s="278">
        <v>9</v>
      </c>
      <c r="AL31" s="278" t="s">
        <v>802</v>
      </c>
      <c r="AM31" s="278" t="s">
        <v>21</v>
      </c>
      <c r="AN31" s="278">
        <v>402.44663000000003</v>
      </c>
      <c r="AO31" s="278" t="s">
        <v>21</v>
      </c>
      <c r="AP31" s="277">
        <f t="shared" si="34"/>
        <v>402.44663000000003</v>
      </c>
      <c r="AQ31" s="277">
        <f t="shared" si="35"/>
        <v>2</v>
      </c>
      <c r="AR31" s="277">
        <v>7</v>
      </c>
      <c r="AS31" s="278">
        <v>44663</v>
      </c>
      <c r="AT31" s="278">
        <v>402</v>
      </c>
      <c r="AU31" s="278">
        <v>39876.39877</v>
      </c>
      <c r="AV31" s="278" t="s">
        <v>21</v>
      </c>
      <c r="AW31" s="278">
        <v>4</v>
      </c>
      <c r="AX31" s="278">
        <v>2</v>
      </c>
      <c r="AY31" s="278">
        <v>7</v>
      </c>
      <c r="AZ31" s="278">
        <v>7</v>
      </c>
      <c r="BA31" s="278">
        <v>1</v>
      </c>
      <c r="BB31" s="278">
        <v>1</v>
      </c>
      <c r="BC31" s="278">
        <v>1</v>
      </c>
      <c r="BD31" s="278">
        <v>1</v>
      </c>
      <c r="BE31" s="278">
        <v>1</v>
      </c>
      <c r="BF31" s="278">
        <v>2</v>
      </c>
      <c r="BG31" s="277">
        <f t="shared" si="0"/>
        <v>200</v>
      </c>
      <c r="BH31" s="277">
        <f t="shared" si="69"/>
        <v>50</v>
      </c>
      <c r="BI31" s="277">
        <f t="shared" si="36"/>
        <v>77.777777777777786</v>
      </c>
      <c r="BJ31" s="277">
        <f t="shared" si="37"/>
        <v>50</v>
      </c>
      <c r="BK31" s="277">
        <f t="shared" si="58"/>
        <v>85.714285714285722</v>
      </c>
      <c r="BL31" s="277">
        <f t="shared" si="38"/>
        <v>85.714285714285722</v>
      </c>
      <c r="BM31" s="277">
        <f t="shared" si="1"/>
        <v>100</v>
      </c>
      <c r="BN31" s="279">
        <f t="shared" si="2"/>
        <v>100</v>
      </c>
      <c r="BO31" s="277">
        <f t="shared" si="3"/>
        <v>700</v>
      </c>
      <c r="BP31" s="277">
        <f t="shared" si="4"/>
        <v>100</v>
      </c>
      <c r="BQ31" s="279">
        <f t="shared" si="5"/>
        <v>100</v>
      </c>
      <c r="BR31" s="277">
        <f t="shared" si="6"/>
        <v>700</v>
      </c>
      <c r="BS31" s="277">
        <f t="shared" si="7"/>
        <v>200</v>
      </c>
      <c r="BT31" s="279">
        <f t="shared" si="8"/>
        <v>100</v>
      </c>
      <c r="BU31" s="284" t="s">
        <v>747</v>
      </c>
      <c r="BV31" s="278" t="s">
        <v>21</v>
      </c>
      <c r="BW31" s="286">
        <v>0</v>
      </c>
      <c r="BX31" s="278">
        <v>0</v>
      </c>
      <c r="BY31" s="278" t="s">
        <v>21</v>
      </c>
      <c r="BZ31" s="278" t="s">
        <v>21</v>
      </c>
      <c r="CA31" s="278" t="s">
        <v>21</v>
      </c>
      <c r="CB31" s="278" t="s">
        <v>21</v>
      </c>
      <c r="CC31" s="278" t="s">
        <v>21</v>
      </c>
      <c r="CD31" s="278">
        <f t="shared" si="39"/>
        <v>0</v>
      </c>
      <c r="CE31" s="278">
        <v>0</v>
      </c>
      <c r="CF31" s="278" t="s">
        <v>21</v>
      </c>
      <c r="CG31" s="278" t="s">
        <v>21</v>
      </c>
      <c r="CH31" s="278" t="s">
        <v>21</v>
      </c>
      <c r="CI31" s="278" t="s">
        <v>21</v>
      </c>
      <c r="CJ31" s="270">
        <v>3</v>
      </c>
      <c r="CK31" s="270">
        <v>0</v>
      </c>
      <c r="CL31" s="270">
        <v>0</v>
      </c>
      <c r="CM31" s="270">
        <v>0</v>
      </c>
      <c r="CN31" s="270">
        <v>0</v>
      </c>
      <c r="CO31" s="270">
        <v>0</v>
      </c>
      <c r="CP31" s="270">
        <v>0</v>
      </c>
      <c r="CQ31" s="270">
        <v>0</v>
      </c>
      <c r="CR31" s="270">
        <v>0</v>
      </c>
      <c r="CS31" s="270">
        <v>0</v>
      </c>
      <c r="CT31" s="270">
        <f t="shared" si="9"/>
        <v>0</v>
      </c>
      <c r="CU31" s="277" t="str">
        <f t="shared" si="40"/>
        <v>-</v>
      </c>
      <c r="CV31" s="277" t="str">
        <f t="shared" si="41"/>
        <v>-</v>
      </c>
      <c r="CW31" s="277" t="str">
        <f t="shared" si="42"/>
        <v>-</v>
      </c>
      <c r="CX31" s="277" t="str">
        <f t="shared" si="43"/>
        <v>-</v>
      </c>
      <c r="CY31" s="277" t="str">
        <f t="shared" si="44"/>
        <v>-</v>
      </c>
      <c r="CZ31" s="270">
        <f t="shared" si="45"/>
        <v>0</v>
      </c>
      <c r="DA31" s="279">
        <f t="shared" si="10"/>
        <v>0</v>
      </c>
      <c r="DB31" s="270">
        <f t="shared" si="11"/>
        <v>0</v>
      </c>
      <c r="DC31" s="270">
        <f t="shared" si="12"/>
        <v>0</v>
      </c>
      <c r="DD31" s="279">
        <f t="shared" si="13"/>
        <v>0</v>
      </c>
      <c r="DE31" s="270">
        <f t="shared" si="14"/>
        <v>0</v>
      </c>
      <c r="DF31" s="270">
        <f t="shared" si="15"/>
        <v>0</v>
      </c>
      <c r="DG31" s="279">
        <f t="shared" si="16"/>
        <v>0</v>
      </c>
      <c r="DH31" s="282"/>
      <c r="DI31" s="278" t="s">
        <v>803</v>
      </c>
      <c r="DJ31" s="278">
        <v>4</v>
      </c>
      <c r="DK31" s="278">
        <v>9</v>
      </c>
      <c r="DL31" s="278" t="s">
        <v>668</v>
      </c>
      <c r="DM31" s="278" t="s">
        <v>280</v>
      </c>
      <c r="DN31" s="278" t="s">
        <v>679</v>
      </c>
      <c r="DO31" s="278" t="s">
        <v>280</v>
      </c>
      <c r="DP31" s="278" t="s">
        <v>679</v>
      </c>
      <c r="DQ31" s="278">
        <f t="shared" si="46"/>
        <v>3</v>
      </c>
      <c r="DR31" s="278">
        <v>8</v>
      </c>
      <c r="DS31" s="270" t="s">
        <v>21</v>
      </c>
      <c r="DT31" s="278" t="s">
        <v>679</v>
      </c>
      <c r="DU31" s="288">
        <v>2101417</v>
      </c>
      <c r="DV31" s="278" t="s">
        <v>21</v>
      </c>
      <c r="DW31" s="270">
        <v>3</v>
      </c>
      <c r="DX31" s="270">
        <v>3</v>
      </c>
      <c r="DY31" s="270">
        <v>8</v>
      </c>
      <c r="DZ31" s="270">
        <v>9</v>
      </c>
      <c r="EA31" s="270">
        <v>1</v>
      </c>
      <c r="EB31" s="270">
        <v>1</v>
      </c>
      <c r="EC31" s="270">
        <v>1</v>
      </c>
      <c r="ED31" s="270">
        <v>2</v>
      </c>
      <c r="EE31" s="270">
        <v>7</v>
      </c>
      <c r="EF31" s="270">
        <v>7</v>
      </c>
      <c r="EG31" s="270">
        <f t="shared" si="17"/>
        <v>300</v>
      </c>
      <c r="EH31" s="277">
        <f t="shared" si="47"/>
        <v>75</v>
      </c>
      <c r="EI31" s="277">
        <f t="shared" si="48"/>
        <v>88.888888888888886</v>
      </c>
      <c r="EJ31" s="277">
        <f t="shared" si="49"/>
        <v>66.666666666666671</v>
      </c>
      <c r="EK31" s="277">
        <f t="shared" si="50"/>
        <v>87.5</v>
      </c>
      <c r="EL31" s="277">
        <f t="shared" si="51"/>
        <v>88.888888888888886</v>
      </c>
      <c r="EM31" s="270">
        <f t="shared" si="18"/>
        <v>200</v>
      </c>
      <c r="EN31" s="279">
        <f t="shared" si="19"/>
        <v>100</v>
      </c>
      <c r="EO31" s="270">
        <f t="shared" si="20"/>
        <v>800</v>
      </c>
      <c r="EP31" s="270">
        <f t="shared" si="21"/>
        <v>700</v>
      </c>
      <c r="EQ31" s="279">
        <f t="shared" si="22"/>
        <v>100</v>
      </c>
      <c r="ER31" s="270">
        <f t="shared" si="23"/>
        <v>900</v>
      </c>
      <c r="ES31" s="270">
        <f t="shared" si="24"/>
        <v>700</v>
      </c>
      <c r="ET31" s="279">
        <f t="shared" si="25"/>
        <v>100</v>
      </c>
      <c r="EU31" s="457"/>
      <c r="EV31" s="278" t="s">
        <v>21</v>
      </c>
      <c r="EW31" s="278">
        <v>0</v>
      </c>
      <c r="EX31" s="278">
        <v>0</v>
      </c>
      <c r="EY31" s="278" t="s">
        <v>21</v>
      </c>
      <c r="EZ31" s="278" t="s">
        <v>21</v>
      </c>
      <c r="FA31" s="278" t="s">
        <v>21</v>
      </c>
      <c r="FB31" s="278" t="s">
        <v>21</v>
      </c>
      <c r="FC31" s="278" t="s">
        <v>21</v>
      </c>
      <c r="FD31" s="278">
        <v>0</v>
      </c>
      <c r="FE31" s="278">
        <v>0</v>
      </c>
      <c r="FF31" s="278" t="s">
        <v>21</v>
      </c>
      <c r="FG31" s="278" t="s">
        <v>21</v>
      </c>
      <c r="FH31" s="278" t="s">
        <v>21</v>
      </c>
      <c r="FI31" s="278" t="s">
        <v>21</v>
      </c>
      <c r="FJ31" s="270">
        <v>3</v>
      </c>
      <c r="FK31" s="278">
        <v>0</v>
      </c>
      <c r="FL31" s="278">
        <v>0</v>
      </c>
      <c r="FM31" s="278">
        <v>0</v>
      </c>
      <c r="FN31" s="278">
        <v>0</v>
      </c>
      <c r="FO31" s="278">
        <v>0</v>
      </c>
      <c r="FP31" s="278">
        <v>0</v>
      </c>
      <c r="FQ31" s="278">
        <v>0</v>
      </c>
      <c r="FR31" s="278">
        <v>0</v>
      </c>
      <c r="FS31" s="278">
        <v>0</v>
      </c>
      <c r="FT31" s="270">
        <f t="shared" ref="FT31:FT37" si="70">(FK31/AD31)*100</f>
        <v>0</v>
      </c>
      <c r="FU31" s="277" t="str">
        <f t="shared" si="52"/>
        <v>-</v>
      </c>
      <c r="FV31" s="277" t="str">
        <f t="shared" si="53"/>
        <v>-</v>
      </c>
      <c r="FW31" s="277" t="str">
        <f t="shared" si="54"/>
        <v>-</v>
      </c>
      <c r="FX31" s="277" t="str">
        <f t="shared" si="55"/>
        <v>-</v>
      </c>
      <c r="FY31" s="277" t="str">
        <f t="shared" si="56"/>
        <v>-</v>
      </c>
      <c r="FZ31" s="270">
        <f t="shared" ref="FZ31:FZ37" si="71">IF(ES73="-","-", (ES73/AD31)*100)</f>
        <v>0</v>
      </c>
      <c r="GA31" s="279">
        <f t="shared" ref="GA31:GA37" si="72">IF(FN31="-","-",(FN31/AD31)*100)</f>
        <v>0</v>
      </c>
      <c r="GB31" s="270">
        <f t="shared" ref="GB31:GB37" si="73">(FL31/AE31)*100</f>
        <v>0</v>
      </c>
      <c r="GC31" s="270">
        <f t="shared" ref="GC31:GC37" si="74">IF(FR31="-","-",(FR31/AE31)*100)</f>
        <v>0</v>
      </c>
      <c r="GD31" s="279">
        <f t="shared" ref="GD31:GD37" si="75">IF(FO31="-","-",(FO31/AE31)*100)</f>
        <v>0</v>
      </c>
      <c r="GE31" s="270">
        <f t="shared" ref="GE31:GE37" si="76">(FM31/AG31)*100</f>
        <v>0</v>
      </c>
      <c r="GF31" s="270">
        <f t="shared" ref="GF31:GF37" si="77">IF(FS31="-","-",(FS31/AG31)*100)</f>
        <v>0</v>
      </c>
      <c r="GG31" s="279">
        <f t="shared" ref="GG31:GG37" si="78">(FP31/AG31)*100</f>
        <v>0</v>
      </c>
      <c r="GH31" s="284"/>
      <c r="GI31" s="283"/>
      <c r="GJ31" s="283"/>
      <c r="GK31" s="283"/>
      <c r="GL31" s="283"/>
      <c r="GM31" s="283"/>
      <c r="GN31" s="283"/>
      <c r="GO31" s="283"/>
      <c r="GP31" s="283"/>
      <c r="GQ31" s="283"/>
      <c r="GR31" s="283"/>
      <c r="GS31" s="283"/>
      <c r="GT31" s="283"/>
      <c r="GU31" s="283"/>
      <c r="GV31" s="283"/>
      <c r="GW31" s="283"/>
      <c r="GX31" s="283"/>
      <c r="GY31" s="283"/>
      <c r="GZ31" s="283"/>
      <c r="HA31" s="283"/>
      <c r="HB31" s="283"/>
      <c r="HC31" s="283"/>
      <c r="HD31" s="283"/>
      <c r="HE31" s="283"/>
      <c r="HF31" s="283"/>
      <c r="HT31" s="218"/>
      <c r="HU31" s="218"/>
      <c r="HV31" s="218"/>
      <c r="HW31" s="218"/>
      <c r="HX31" s="218"/>
      <c r="HY31" s="218"/>
      <c r="HZ31" s="218"/>
      <c r="IA31" s="219"/>
      <c r="IB31" s="219"/>
      <c r="IC31" s="219"/>
      <c r="ID31" s="219"/>
      <c r="IE31" s="219"/>
      <c r="IF31" s="219"/>
      <c r="IG31" s="219"/>
      <c r="IH31" s="219"/>
      <c r="II31" s="218"/>
    </row>
    <row r="32" spans="2:243" ht="66.75" customHeight="1" x14ac:dyDescent="0.45">
      <c r="B32" s="334" t="s">
        <v>7</v>
      </c>
      <c r="C32" s="335" t="s">
        <v>431</v>
      </c>
      <c r="D32" s="299" t="s">
        <v>11</v>
      </c>
      <c r="E32" s="296" t="s">
        <v>118</v>
      </c>
      <c r="F32" s="299" t="s">
        <v>187</v>
      </c>
      <c r="G32" s="296" t="s">
        <v>21</v>
      </c>
      <c r="H32" s="296" t="s">
        <v>21</v>
      </c>
      <c r="I32" s="299">
        <v>64</v>
      </c>
      <c r="J32" s="336" t="s">
        <v>58</v>
      </c>
      <c r="K32" s="333" t="s">
        <v>50</v>
      </c>
      <c r="L32" s="299" t="s">
        <v>31</v>
      </c>
      <c r="M32" s="333" t="s">
        <v>169</v>
      </c>
      <c r="N32" s="299" t="s">
        <v>45</v>
      </c>
      <c r="O32" s="299" t="s">
        <v>5</v>
      </c>
      <c r="P32" s="333" t="s">
        <v>12</v>
      </c>
      <c r="Q32" s="329" t="s">
        <v>524</v>
      </c>
      <c r="R32" s="329" t="s">
        <v>21</v>
      </c>
      <c r="S32" s="270" t="s">
        <v>454</v>
      </c>
      <c r="T32" s="270" t="s">
        <v>595</v>
      </c>
      <c r="U32" s="271" t="s">
        <v>346</v>
      </c>
      <c r="V32" s="272" t="s">
        <v>382</v>
      </c>
      <c r="W32" s="272" t="s">
        <v>396</v>
      </c>
      <c r="X32" s="272" t="s">
        <v>21</v>
      </c>
      <c r="Y32" s="273" t="s">
        <v>479</v>
      </c>
      <c r="Z32" s="274" t="s">
        <v>524</v>
      </c>
      <c r="AA32" s="274" t="s">
        <v>208</v>
      </c>
      <c r="AB32" s="274"/>
      <c r="AC32" s="240">
        <v>1</v>
      </c>
      <c r="AD32" s="240">
        <v>1</v>
      </c>
      <c r="AE32" s="240">
        <v>1</v>
      </c>
      <c r="AF32" s="240">
        <v>1</v>
      </c>
      <c r="AG32" s="240">
        <v>1</v>
      </c>
      <c r="AH32" s="240">
        <v>0</v>
      </c>
      <c r="AI32" s="278" t="s">
        <v>21</v>
      </c>
      <c r="AJ32" s="285">
        <v>0</v>
      </c>
      <c r="AK32" s="278">
        <v>0</v>
      </c>
      <c r="AL32" s="278" t="s">
        <v>21</v>
      </c>
      <c r="AM32" s="278" t="s">
        <v>21</v>
      </c>
      <c r="AN32" s="278" t="s">
        <v>21</v>
      </c>
      <c r="AO32" s="278" t="s">
        <v>21</v>
      </c>
      <c r="AP32" s="277" t="str">
        <f t="shared" si="34"/>
        <v>-</v>
      </c>
      <c r="AQ32" s="277">
        <f t="shared" si="35"/>
        <v>0</v>
      </c>
      <c r="AR32" s="277">
        <v>0</v>
      </c>
      <c r="AS32" s="278" t="s">
        <v>21</v>
      </c>
      <c r="AT32" s="278" t="s">
        <v>21</v>
      </c>
      <c r="AU32" s="278" t="s">
        <v>21</v>
      </c>
      <c r="AV32" s="278" t="s">
        <v>21</v>
      </c>
      <c r="AW32" s="278">
        <v>1</v>
      </c>
      <c r="AX32" s="278">
        <v>0</v>
      </c>
      <c r="AY32" s="278">
        <v>0</v>
      </c>
      <c r="AZ32" s="278">
        <v>0</v>
      </c>
      <c r="BA32" s="278">
        <v>0</v>
      </c>
      <c r="BB32" s="278">
        <v>0</v>
      </c>
      <c r="BC32" s="278">
        <v>0</v>
      </c>
      <c r="BD32" s="278">
        <v>0</v>
      </c>
      <c r="BE32" s="278">
        <v>0</v>
      </c>
      <c r="BF32" s="278">
        <v>0</v>
      </c>
      <c r="BG32" s="277">
        <f t="shared" si="0"/>
        <v>0</v>
      </c>
      <c r="BH32" s="277" t="str">
        <f t="shared" si="69"/>
        <v>-</v>
      </c>
      <c r="BI32" s="277" t="str">
        <f t="shared" si="36"/>
        <v>-</v>
      </c>
      <c r="BJ32" s="277" t="str">
        <f t="shared" si="37"/>
        <v>-</v>
      </c>
      <c r="BK32" s="277" t="str">
        <f t="shared" si="58"/>
        <v>-</v>
      </c>
      <c r="BL32" s="277" t="str">
        <f t="shared" si="38"/>
        <v>-</v>
      </c>
      <c r="BM32" s="277">
        <f t="shared" si="1"/>
        <v>0</v>
      </c>
      <c r="BN32" s="279">
        <f t="shared" si="2"/>
        <v>0</v>
      </c>
      <c r="BO32" s="277">
        <f t="shared" si="3"/>
        <v>0</v>
      </c>
      <c r="BP32" s="277">
        <f t="shared" si="4"/>
        <v>0</v>
      </c>
      <c r="BQ32" s="279">
        <f t="shared" si="5"/>
        <v>0</v>
      </c>
      <c r="BR32" s="277">
        <f t="shared" si="6"/>
        <v>0</v>
      </c>
      <c r="BS32" s="277">
        <f t="shared" si="7"/>
        <v>0</v>
      </c>
      <c r="BT32" s="279">
        <f t="shared" si="8"/>
        <v>0</v>
      </c>
      <c r="BU32" s="284" t="s">
        <v>21</v>
      </c>
      <c r="BV32" s="278" t="s">
        <v>21</v>
      </c>
      <c r="BW32" s="286">
        <v>0</v>
      </c>
      <c r="BX32" s="278">
        <v>0</v>
      </c>
      <c r="BY32" s="278" t="s">
        <v>21</v>
      </c>
      <c r="BZ32" s="278" t="s">
        <v>21</v>
      </c>
      <c r="CA32" s="278" t="s">
        <v>21</v>
      </c>
      <c r="CB32" s="278" t="s">
        <v>21</v>
      </c>
      <c r="CC32" s="278" t="s">
        <v>21</v>
      </c>
      <c r="CD32" s="278">
        <f t="shared" si="39"/>
        <v>0</v>
      </c>
      <c r="CE32" s="278">
        <v>0</v>
      </c>
      <c r="CF32" s="278" t="s">
        <v>21</v>
      </c>
      <c r="CG32" s="278" t="s">
        <v>21</v>
      </c>
      <c r="CH32" s="278" t="s">
        <v>21</v>
      </c>
      <c r="CI32" s="278" t="s">
        <v>21</v>
      </c>
      <c r="CJ32" s="270">
        <v>1</v>
      </c>
      <c r="CK32" s="270">
        <v>0</v>
      </c>
      <c r="CL32" s="270">
        <v>0</v>
      </c>
      <c r="CM32" s="270">
        <v>0</v>
      </c>
      <c r="CN32" s="270">
        <v>0</v>
      </c>
      <c r="CO32" s="270">
        <v>0</v>
      </c>
      <c r="CP32" s="270">
        <v>0</v>
      </c>
      <c r="CQ32" s="270">
        <v>0</v>
      </c>
      <c r="CR32" s="270">
        <v>0</v>
      </c>
      <c r="CS32" s="270">
        <v>0</v>
      </c>
      <c r="CT32" s="270">
        <f t="shared" si="9"/>
        <v>0</v>
      </c>
      <c r="CU32" s="277" t="str">
        <f t="shared" si="40"/>
        <v>-</v>
      </c>
      <c r="CV32" s="277" t="str">
        <f t="shared" si="41"/>
        <v>-</v>
      </c>
      <c r="CW32" s="277" t="str">
        <f t="shared" si="42"/>
        <v>-</v>
      </c>
      <c r="CX32" s="277" t="str">
        <f t="shared" si="43"/>
        <v>-</v>
      </c>
      <c r="CY32" s="277" t="str">
        <f t="shared" si="44"/>
        <v>-</v>
      </c>
      <c r="CZ32" s="270">
        <f t="shared" si="45"/>
        <v>0</v>
      </c>
      <c r="DA32" s="279">
        <f t="shared" si="10"/>
        <v>0</v>
      </c>
      <c r="DB32" s="270">
        <f t="shared" si="11"/>
        <v>0</v>
      </c>
      <c r="DC32" s="270">
        <f t="shared" si="12"/>
        <v>0</v>
      </c>
      <c r="DD32" s="279">
        <f t="shared" si="13"/>
        <v>0</v>
      </c>
      <c r="DE32" s="270">
        <f t="shared" si="14"/>
        <v>0</v>
      </c>
      <c r="DF32" s="270">
        <f t="shared" si="15"/>
        <v>0</v>
      </c>
      <c r="DG32" s="279">
        <f t="shared" si="16"/>
        <v>0</v>
      </c>
      <c r="DH32" s="282"/>
      <c r="DI32" s="278" t="s">
        <v>541</v>
      </c>
      <c r="DJ32" s="278">
        <v>2</v>
      </c>
      <c r="DK32" s="278">
        <v>4</v>
      </c>
      <c r="DL32" s="278" t="s">
        <v>21</v>
      </c>
      <c r="DM32" s="278" t="s">
        <v>280</v>
      </c>
      <c r="DN32" s="278" t="s">
        <v>280</v>
      </c>
      <c r="DO32" s="278" t="s">
        <v>280</v>
      </c>
      <c r="DP32" s="278" t="s">
        <v>280</v>
      </c>
      <c r="DQ32" s="278">
        <f t="shared" si="46"/>
        <v>2</v>
      </c>
      <c r="DR32" s="278">
        <v>4</v>
      </c>
      <c r="DS32" s="270" t="s">
        <v>21</v>
      </c>
      <c r="DT32" s="278" t="s">
        <v>280</v>
      </c>
      <c r="DU32" s="278" t="s">
        <v>21</v>
      </c>
      <c r="DV32" s="278" t="s">
        <v>21</v>
      </c>
      <c r="DW32" s="270">
        <v>1</v>
      </c>
      <c r="DX32" s="270">
        <v>1</v>
      </c>
      <c r="DY32" s="270">
        <v>2</v>
      </c>
      <c r="DZ32" s="270">
        <v>4</v>
      </c>
      <c r="EA32" s="270">
        <v>0</v>
      </c>
      <c r="EB32" s="270">
        <v>0</v>
      </c>
      <c r="EC32" s="270">
        <v>0</v>
      </c>
      <c r="ED32" s="270">
        <v>0</v>
      </c>
      <c r="EE32" s="270">
        <v>0</v>
      </c>
      <c r="EF32" s="270">
        <v>0</v>
      </c>
      <c r="EG32" s="270">
        <f t="shared" si="17"/>
        <v>100</v>
      </c>
      <c r="EH32" s="277">
        <f t="shared" si="47"/>
        <v>100</v>
      </c>
      <c r="EI32" s="277">
        <f t="shared" si="48"/>
        <v>100</v>
      </c>
      <c r="EJ32" s="277">
        <f t="shared" si="49"/>
        <v>100</v>
      </c>
      <c r="EK32" s="277">
        <f t="shared" si="50"/>
        <v>100</v>
      </c>
      <c r="EL32" s="277">
        <f t="shared" si="51"/>
        <v>100</v>
      </c>
      <c r="EM32" s="270">
        <f t="shared" si="18"/>
        <v>0</v>
      </c>
      <c r="EN32" s="279">
        <f t="shared" si="19"/>
        <v>0</v>
      </c>
      <c r="EO32" s="270">
        <f t="shared" si="20"/>
        <v>200</v>
      </c>
      <c r="EP32" s="270">
        <f t="shared" si="21"/>
        <v>0</v>
      </c>
      <c r="EQ32" s="279">
        <f t="shared" si="22"/>
        <v>0</v>
      </c>
      <c r="ER32" s="270">
        <f t="shared" si="23"/>
        <v>400</v>
      </c>
      <c r="ES32" s="270">
        <f t="shared" si="24"/>
        <v>0</v>
      </c>
      <c r="ET32" s="279">
        <f t="shared" si="25"/>
        <v>0</v>
      </c>
      <c r="EU32" s="457"/>
      <c r="EV32" s="278" t="s">
        <v>21</v>
      </c>
      <c r="EW32" s="278">
        <v>0</v>
      </c>
      <c r="EX32" s="278">
        <v>0</v>
      </c>
      <c r="EY32" s="278" t="s">
        <v>21</v>
      </c>
      <c r="EZ32" s="278" t="s">
        <v>21</v>
      </c>
      <c r="FA32" s="278" t="s">
        <v>21</v>
      </c>
      <c r="FB32" s="278" t="s">
        <v>21</v>
      </c>
      <c r="FC32" s="278" t="s">
        <v>21</v>
      </c>
      <c r="FD32" s="278">
        <v>0</v>
      </c>
      <c r="FE32" s="278">
        <v>0</v>
      </c>
      <c r="FF32" s="278" t="s">
        <v>21</v>
      </c>
      <c r="FG32" s="278" t="s">
        <v>21</v>
      </c>
      <c r="FH32" s="278" t="s">
        <v>21</v>
      </c>
      <c r="FI32" s="278" t="s">
        <v>21</v>
      </c>
      <c r="FJ32" s="270">
        <v>1</v>
      </c>
      <c r="FK32" s="278">
        <v>0</v>
      </c>
      <c r="FL32" s="278">
        <v>0</v>
      </c>
      <c r="FM32" s="278">
        <v>0</v>
      </c>
      <c r="FN32" s="278">
        <v>0</v>
      </c>
      <c r="FO32" s="278">
        <v>0</v>
      </c>
      <c r="FP32" s="278">
        <v>0</v>
      </c>
      <c r="FQ32" s="278">
        <v>0</v>
      </c>
      <c r="FR32" s="278">
        <v>0</v>
      </c>
      <c r="FS32" s="278">
        <v>0</v>
      </c>
      <c r="FT32" s="270">
        <f t="shared" si="70"/>
        <v>0</v>
      </c>
      <c r="FU32" s="277" t="str">
        <f t="shared" si="52"/>
        <v>-</v>
      </c>
      <c r="FV32" s="277" t="str">
        <f t="shared" si="53"/>
        <v>-</v>
      </c>
      <c r="FW32" s="277" t="str">
        <f t="shared" si="54"/>
        <v>-</v>
      </c>
      <c r="FX32" s="277" t="str">
        <f t="shared" si="55"/>
        <v>-</v>
      </c>
      <c r="FY32" s="277" t="str">
        <f t="shared" si="56"/>
        <v>-</v>
      </c>
      <c r="FZ32" s="270">
        <f t="shared" si="71"/>
        <v>0</v>
      </c>
      <c r="GA32" s="279">
        <f t="shared" si="72"/>
        <v>0</v>
      </c>
      <c r="GB32" s="270">
        <f t="shared" si="73"/>
        <v>0</v>
      </c>
      <c r="GC32" s="270">
        <f t="shared" si="74"/>
        <v>0</v>
      </c>
      <c r="GD32" s="279">
        <f t="shared" si="75"/>
        <v>0</v>
      </c>
      <c r="GE32" s="270">
        <f t="shared" si="76"/>
        <v>0</v>
      </c>
      <c r="GF32" s="270">
        <f t="shared" si="77"/>
        <v>0</v>
      </c>
      <c r="GG32" s="279">
        <f t="shared" si="78"/>
        <v>0</v>
      </c>
      <c r="GH32" s="284"/>
      <c r="GI32" s="283"/>
      <c r="GJ32" s="283"/>
      <c r="GK32" s="283"/>
      <c r="GL32" s="283"/>
      <c r="GM32" s="283"/>
      <c r="GN32" s="283"/>
      <c r="GO32" s="283"/>
      <c r="GP32" s="283"/>
      <c r="GQ32" s="283"/>
      <c r="GR32" s="283"/>
      <c r="GS32" s="283"/>
      <c r="GT32" s="283"/>
      <c r="GU32" s="283"/>
      <c r="GV32" s="283"/>
      <c r="GW32" s="283"/>
      <c r="GX32" s="283"/>
      <c r="GY32" s="283"/>
      <c r="GZ32" s="283"/>
      <c r="HA32" s="283"/>
      <c r="HB32" s="283"/>
      <c r="HC32" s="283"/>
      <c r="HD32" s="283"/>
      <c r="HE32" s="283"/>
      <c r="HF32" s="283"/>
      <c r="HT32" s="218"/>
      <c r="HU32" s="218"/>
      <c r="HV32" s="218"/>
      <c r="HW32" s="218"/>
      <c r="HX32" s="218"/>
      <c r="HY32" s="218"/>
      <c r="HZ32" s="218"/>
      <c r="IA32" s="220"/>
      <c r="IB32" s="219"/>
      <c r="IC32" s="219"/>
      <c r="ID32" s="219"/>
      <c r="IE32" s="219"/>
      <c r="IF32" s="219"/>
      <c r="IG32" s="219"/>
      <c r="IH32" s="219"/>
      <c r="II32" s="218"/>
    </row>
    <row r="33" spans="2:243" ht="66.75" customHeight="1" x14ac:dyDescent="0.45">
      <c r="B33" s="334" t="s">
        <v>7</v>
      </c>
      <c r="C33" s="335" t="s">
        <v>431</v>
      </c>
      <c r="D33" s="299" t="s">
        <v>8</v>
      </c>
      <c r="E33" s="299" t="s">
        <v>117</v>
      </c>
      <c r="F33" s="296" t="s">
        <v>187</v>
      </c>
      <c r="G33" s="299" t="s">
        <v>21</v>
      </c>
      <c r="H33" s="299" t="s">
        <v>21</v>
      </c>
      <c r="I33" s="299">
        <v>59</v>
      </c>
      <c r="J33" s="296" t="s">
        <v>85</v>
      </c>
      <c r="K33" s="333" t="s">
        <v>89</v>
      </c>
      <c r="L33" s="299" t="s">
        <v>31</v>
      </c>
      <c r="M33" s="333" t="s">
        <v>42</v>
      </c>
      <c r="N33" s="299" t="s">
        <v>43</v>
      </c>
      <c r="O33" s="299" t="s">
        <v>25</v>
      </c>
      <c r="P33" s="333" t="s">
        <v>12</v>
      </c>
      <c r="Q33" s="337" t="s">
        <v>525</v>
      </c>
      <c r="R33" s="337" t="s">
        <v>21</v>
      </c>
      <c r="S33" s="270" t="s">
        <v>465</v>
      </c>
      <c r="T33" s="270" t="s">
        <v>596</v>
      </c>
      <c r="U33" s="271" t="s">
        <v>494</v>
      </c>
      <c r="V33" s="272" t="s">
        <v>382</v>
      </c>
      <c r="W33" s="272" t="s">
        <v>412</v>
      </c>
      <c r="X33" s="272" t="s">
        <v>21</v>
      </c>
      <c r="Y33" s="273" t="s">
        <v>479</v>
      </c>
      <c r="Z33" s="274" t="s">
        <v>525</v>
      </c>
      <c r="AA33" s="274" t="s">
        <v>208</v>
      </c>
      <c r="AB33" s="274"/>
      <c r="AC33" s="240">
        <v>9</v>
      </c>
      <c r="AD33" s="240">
        <v>1</v>
      </c>
      <c r="AE33" s="240">
        <v>1</v>
      </c>
      <c r="AF33" s="240">
        <v>1</v>
      </c>
      <c r="AG33" s="240">
        <v>1</v>
      </c>
      <c r="AH33" s="240">
        <v>0</v>
      </c>
      <c r="AI33" s="278">
        <v>402</v>
      </c>
      <c r="AJ33" s="285">
        <v>1</v>
      </c>
      <c r="AK33" s="278">
        <v>8</v>
      </c>
      <c r="AL33" s="278">
        <v>402</v>
      </c>
      <c r="AM33" s="278" t="s">
        <v>21</v>
      </c>
      <c r="AN33" s="278">
        <v>402</v>
      </c>
      <c r="AO33" s="278" t="s">
        <v>21</v>
      </c>
      <c r="AP33" s="277">
        <f t="shared" si="34"/>
        <v>402</v>
      </c>
      <c r="AQ33" s="277">
        <f t="shared" si="35"/>
        <v>1</v>
      </c>
      <c r="AR33" s="277">
        <v>8</v>
      </c>
      <c r="AS33" s="278" t="s">
        <v>21</v>
      </c>
      <c r="AT33" s="278">
        <v>402</v>
      </c>
      <c r="AU33" s="278" t="s">
        <v>21</v>
      </c>
      <c r="AV33" s="278" t="s">
        <v>21</v>
      </c>
      <c r="AW33" s="278">
        <v>9</v>
      </c>
      <c r="AX33" s="278">
        <v>4</v>
      </c>
      <c r="AY33" s="278">
        <v>8</v>
      </c>
      <c r="AZ33" s="278">
        <v>8</v>
      </c>
      <c r="BA33" s="278">
        <v>0</v>
      </c>
      <c r="BB33" s="278">
        <v>0</v>
      </c>
      <c r="BC33" s="278">
        <v>0</v>
      </c>
      <c r="BD33" s="278">
        <v>0</v>
      </c>
      <c r="BE33" s="278">
        <v>0</v>
      </c>
      <c r="BF33" s="278">
        <v>0</v>
      </c>
      <c r="BG33" s="277">
        <f t="shared" si="0"/>
        <v>400</v>
      </c>
      <c r="BH33" s="277">
        <f t="shared" si="69"/>
        <v>100</v>
      </c>
      <c r="BI33" s="277">
        <f t="shared" si="36"/>
        <v>100</v>
      </c>
      <c r="BJ33" s="277">
        <f t="shared" si="37"/>
        <v>100</v>
      </c>
      <c r="BK33" s="277">
        <f t="shared" si="58"/>
        <v>100</v>
      </c>
      <c r="BL33" s="277">
        <f t="shared" si="38"/>
        <v>100</v>
      </c>
      <c r="BM33" s="277">
        <f t="shared" si="1"/>
        <v>0</v>
      </c>
      <c r="BN33" s="279">
        <f t="shared" si="2"/>
        <v>0</v>
      </c>
      <c r="BO33" s="277">
        <f t="shared" si="3"/>
        <v>800</v>
      </c>
      <c r="BP33" s="277">
        <f t="shared" si="4"/>
        <v>0</v>
      </c>
      <c r="BQ33" s="279">
        <f t="shared" si="5"/>
        <v>0</v>
      </c>
      <c r="BR33" s="277">
        <f t="shared" si="6"/>
        <v>800</v>
      </c>
      <c r="BS33" s="277">
        <f t="shared" si="7"/>
        <v>0</v>
      </c>
      <c r="BT33" s="279">
        <f t="shared" si="8"/>
        <v>0</v>
      </c>
      <c r="BU33" s="284" t="s">
        <v>21</v>
      </c>
      <c r="BV33" s="288">
        <v>2026917</v>
      </c>
      <c r="BW33" s="286">
        <v>1</v>
      </c>
      <c r="BX33" s="278">
        <v>1</v>
      </c>
      <c r="BY33" s="288">
        <v>2026917</v>
      </c>
      <c r="BZ33" s="278" t="s">
        <v>21</v>
      </c>
      <c r="CA33" s="278" t="s">
        <v>21</v>
      </c>
      <c r="CB33" s="278" t="s">
        <v>21</v>
      </c>
      <c r="CC33" s="278" t="s">
        <v>21</v>
      </c>
      <c r="CD33" s="278">
        <f t="shared" si="39"/>
        <v>0</v>
      </c>
      <c r="CE33" s="278">
        <v>0</v>
      </c>
      <c r="CF33" s="278" t="s">
        <v>21</v>
      </c>
      <c r="CG33" s="278" t="s">
        <v>21</v>
      </c>
      <c r="CH33" s="278">
        <v>2026917</v>
      </c>
      <c r="CI33" s="278" t="s">
        <v>21</v>
      </c>
      <c r="CJ33" s="270">
        <v>5</v>
      </c>
      <c r="CK33" s="270">
        <v>1</v>
      </c>
      <c r="CL33" s="270">
        <v>1</v>
      </c>
      <c r="CM33" s="270">
        <v>1</v>
      </c>
      <c r="CN33" s="270">
        <v>1</v>
      </c>
      <c r="CO33" s="270">
        <v>1</v>
      </c>
      <c r="CP33" s="270">
        <v>1</v>
      </c>
      <c r="CQ33" s="270" t="s">
        <v>21</v>
      </c>
      <c r="CR33" s="270" t="s">
        <v>21</v>
      </c>
      <c r="CS33" s="270" t="s">
        <v>21</v>
      </c>
      <c r="CT33" s="270">
        <f t="shared" si="9"/>
        <v>100</v>
      </c>
      <c r="CU33" s="277">
        <f t="shared" si="40"/>
        <v>0</v>
      </c>
      <c r="CV33" s="277">
        <f t="shared" si="41"/>
        <v>0</v>
      </c>
      <c r="CW33" s="277">
        <f t="shared" si="42"/>
        <v>0</v>
      </c>
      <c r="CX33" s="277">
        <f t="shared" si="43"/>
        <v>0</v>
      </c>
      <c r="CY33" s="277">
        <f t="shared" si="44"/>
        <v>0</v>
      </c>
      <c r="CZ33" s="270" t="str">
        <f t="shared" si="45"/>
        <v>-</v>
      </c>
      <c r="DA33" s="279">
        <f t="shared" si="10"/>
        <v>100</v>
      </c>
      <c r="DB33" s="270">
        <f t="shared" si="11"/>
        <v>100</v>
      </c>
      <c r="DC33" s="270" t="str">
        <f t="shared" si="12"/>
        <v>-</v>
      </c>
      <c r="DD33" s="279">
        <f t="shared" si="13"/>
        <v>100</v>
      </c>
      <c r="DE33" s="270">
        <f t="shared" si="14"/>
        <v>100</v>
      </c>
      <c r="DF33" s="270" t="str">
        <f t="shared" si="15"/>
        <v>-</v>
      </c>
      <c r="DG33" s="279">
        <f t="shared" si="16"/>
        <v>100</v>
      </c>
      <c r="DH33" s="282"/>
      <c r="DI33" s="278" t="s">
        <v>804</v>
      </c>
      <c r="DJ33" s="278">
        <v>7</v>
      </c>
      <c r="DK33" s="278">
        <v>33</v>
      </c>
      <c r="DL33" s="278" t="s">
        <v>671</v>
      </c>
      <c r="DM33" s="278" t="s">
        <v>280</v>
      </c>
      <c r="DN33" s="278" t="s">
        <v>680</v>
      </c>
      <c r="DO33" s="278" t="s">
        <v>280</v>
      </c>
      <c r="DP33" s="278" t="s">
        <v>680</v>
      </c>
      <c r="DQ33" s="278">
        <f t="shared" si="46"/>
        <v>6</v>
      </c>
      <c r="DR33" s="278">
        <v>32</v>
      </c>
      <c r="DS33" s="270" t="s">
        <v>21</v>
      </c>
      <c r="DT33" s="278" t="s">
        <v>680</v>
      </c>
      <c r="DU33" s="288">
        <v>2026917</v>
      </c>
      <c r="DV33" s="278" t="s">
        <v>21</v>
      </c>
      <c r="DW33" s="270">
        <v>5</v>
      </c>
      <c r="DX33" s="270">
        <v>9</v>
      </c>
      <c r="DY33" s="270">
        <v>19</v>
      </c>
      <c r="DZ33" s="270">
        <v>33</v>
      </c>
      <c r="EA33" s="270">
        <v>1</v>
      </c>
      <c r="EB33" s="270">
        <v>1</v>
      </c>
      <c r="EC33" s="270">
        <v>1</v>
      </c>
      <c r="ED33" s="270">
        <v>9</v>
      </c>
      <c r="EE33" s="270">
        <v>17</v>
      </c>
      <c r="EF33" s="270">
        <v>25</v>
      </c>
      <c r="EG33" s="270">
        <f t="shared" si="17"/>
        <v>900</v>
      </c>
      <c r="EH33" s="277">
        <f t="shared" si="47"/>
        <v>85.714285714285708</v>
      </c>
      <c r="EI33" s="277">
        <f t="shared" si="48"/>
        <v>96.969696969696969</v>
      </c>
      <c r="EJ33" s="277">
        <f t="shared" si="49"/>
        <v>88.888888888888886</v>
      </c>
      <c r="EK33" s="277">
        <f t="shared" si="50"/>
        <v>94.736842105263165</v>
      </c>
      <c r="EL33" s="277">
        <f t="shared" si="51"/>
        <v>96.969696969696969</v>
      </c>
      <c r="EM33" s="270">
        <f t="shared" si="18"/>
        <v>900</v>
      </c>
      <c r="EN33" s="279">
        <f t="shared" si="19"/>
        <v>100</v>
      </c>
      <c r="EO33" s="270">
        <f t="shared" si="20"/>
        <v>1900</v>
      </c>
      <c r="EP33" s="270">
        <f t="shared" si="21"/>
        <v>1700</v>
      </c>
      <c r="EQ33" s="279">
        <f t="shared" si="22"/>
        <v>100</v>
      </c>
      <c r="ER33" s="270">
        <f t="shared" si="23"/>
        <v>3300</v>
      </c>
      <c r="ES33" s="270">
        <f t="shared" si="24"/>
        <v>2500</v>
      </c>
      <c r="ET33" s="279">
        <f t="shared" si="25"/>
        <v>100</v>
      </c>
      <c r="EU33" s="457"/>
      <c r="EV33" s="278" t="s">
        <v>21</v>
      </c>
      <c r="EW33" s="278">
        <v>0</v>
      </c>
      <c r="EX33" s="278">
        <v>0</v>
      </c>
      <c r="EY33" s="278" t="s">
        <v>21</v>
      </c>
      <c r="EZ33" s="278" t="s">
        <v>21</v>
      </c>
      <c r="FA33" s="278" t="s">
        <v>21</v>
      </c>
      <c r="FB33" s="278" t="s">
        <v>21</v>
      </c>
      <c r="FC33" s="278" t="s">
        <v>21</v>
      </c>
      <c r="FD33" s="278">
        <v>0</v>
      </c>
      <c r="FE33" s="278">
        <v>0</v>
      </c>
      <c r="FF33" s="278" t="s">
        <v>21</v>
      </c>
      <c r="FG33" s="278" t="s">
        <v>21</v>
      </c>
      <c r="FH33" s="278" t="s">
        <v>21</v>
      </c>
      <c r="FI33" s="278" t="s">
        <v>21</v>
      </c>
      <c r="FJ33" s="270">
        <v>5</v>
      </c>
      <c r="FK33" s="278">
        <v>0</v>
      </c>
      <c r="FL33" s="278">
        <v>0</v>
      </c>
      <c r="FM33" s="278">
        <v>0</v>
      </c>
      <c r="FN33" s="278">
        <v>0</v>
      </c>
      <c r="FO33" s="278">
        <v>0</v>
      </c>
      <c r="FP33" s="278">
        <v>0</v>
      </c>
      <c r="FQ33" s="278">
        <v>0</v>
      </c>
      <c r="FR33" s="278">
        <v>0</v>
      </c>
      <c r="FS33" s="278">
        <v>0</v>
      </c>
      <c r="FT33" s="270">
        <f t="shared" si="70"/>
        <v>0</v>
      </c>
      <c r="FU33" s="277" t="str">
        <f t="shared" si="52"/>
        <v>-</v>
      </c>
      <c r="FV33" s="277" t="str">
        <f t="shared" si="53"/>
        <v>-</v>
      </c>
      <c r="FW33" s="277" t="str">
        <f t="shared" si="54"/>
        <v>-</v>
      </c>
      <c r="FX33" s="277" t="str">
        <f t="shared" si="55"/>
        <v>-</v>
      </c>
      <c r="FY33" s="277" t="str">
        <f t="shared" si="56"/>
        <v>-</v>
      </c>
      <c r="FZ33" s="270">
        <f t="shared" si="71"/>
        <v>0</v>
      </c>
      <c r="GA33" s="279">
        <f t="shared" si="72"/>
        <v>0</v>
      </c>
      <c r="GB33" s="270">
        <f t="shared" si="73"/>
        <v>0</v>
      </c>
      <c r="GC33" s="270">
        <f t="shared" si="74"/>
        <v>0</v>
      </c>
      <c r="GD33" s="279">
        <f t="shared" si="75"/>
        <v>0</v>
      </c>
      <c r="GE33" s="270">
        <f t="shared" si="76"/>
        <v>0</v>
      </c>
      <c r="GF33" s="270">
        <f t="shared" si="77"/>
        <v>0</v>
      </c>
      <c r="GG33" s="279">
        <f t="shared" si="78"/>
        <v>0</v>
      </c>
      <c r="GH33" s="284"/>
      <c r="GI33" s="283"/>
      <c r="GJ33" s="283"/>
      <c r="GK33" s="283"/>
      <c r="GL33" s="283"/>
      <c r="GM33" s="283"/>
      <c r="GN33" s="283"/>
      <c r="GO33" s="283"/>
      <c r="GP33" s="283"/>
      <c r="GQ33" s="283"/>
      <c r="GR33" s="283"/>
      <c r="GS33" s="283"/>
      <c r="GT33" s="283"/>
      <c r="GU33" s="283"/>
      <c r="GV33" s="283"/>
      <c r="GW33" s="283"/>
      <c r="GX33" s="283"/>
      <c r="GY33" s="283"/>
      <c r="GZ33" s="283"/>
      <c r="HA33" s="283"/>
      <c r="HB33" s="283"/>
      <c r="HC33" s="283"/>
      <c r="HD33" s="283"/>
      <c r="HE33" s="283"/>
      <c r="HF33" s="283"/>
      <c r="HT33" s="218"/>
      <c r="HU33" s="218"/>
      <c r="HV33" s="218"/>
      <c r="HW33" s="218"/>
      <c r="HX33" s="218"/>
      <c r="HY33" s="218"/>
      <c r="HZ33" s="218"/>
      <c r="IA33" s="219"/>
      <c r="IB33" s="219"/>
      <c r="IC33" s="219"/>
      <c r="ID33" s="219"/>
      <c r="IE33" s="219"/>
      <c r="IF33" s="219"/>
      <c r="IG33" s="219"/>
      <c r="IH33" s="219"/>
      <c r="II33" s="218"/>
    </row>
    <row r="34" spans="2:243" ht="66.75" customHeight="1" x14ac:dyDescent="0.45">
      <c r="B34" s="334" t="s">
        <v>7</v>
      </c>
      <c r="C34" s="335" t="s">
        <v>431</v>
      </c>
      <c r="D34" s="299" t="s">
        <v>11</v>
      </c>
      <c r="E34" s="299" t="s">
        <v>118</v>
      </c>
      <c r="F34" s="296" t="s">
        <v>187</v>
      </c>
      <c r="G34" s="299" t="s">
        <v>21</v>
      </c>
      <c r="H34" s="299" t="s">
        <v>21</v>
      </c>
      <c r="I34" s="299">
        <v>68</v>
      </c>
      <c r="J34" s="296" t="s">
        <v>86</v>
      </c>
      <c r="K34" s="333" t="s">
        <v>89</v>
      </c>
      <c r="L34" s="299" t="s">
        <v>31</v>
      </c>
      <c r="M34" s="331" t="s">
        <v>88</v>
      </c>
      <c r="N34" s="299" t="s">
        <v>43</v>
      </c>
      <c r="O34" s="299" t="s">
        <v>87</v>
      </c>
      <c r="P34" s="333" t="s">
        <v>12</v>
      </c>
      <c r="Q34" s="337" t="s">
        <v>526</v>
      </c>
      <c r="R34" s="337" t="s">
        <v>21</v>
      </c>
      <c r="S34" s="270" t="s">
        <v>466</v>
      </c>
      <c r="T34" s="270" t="s">
        <v>597</v>
      </c>
      <c r="U34" s="271" t="s">
        <v>495</v>
      </c>
      <c r="V34" s="272" t="s">
        <v>382</v>
      </c>
      <c r="W34" s="338" t="s">
        <v>413</v>
      </c>
      <c r="X34" s="272" t="s">
        <v>21</v>
      </c>
      <c r="Y34" s="273" t="s">
        <v>479</v>
      </c>
      <c r="Z34" s="274" t="s">
        <v>526</v>
      </c>
      <c r="AA34" s="274" t="s">
        <v>208</v>
      </c>
      <c r="AB34" s="274"/>
      <c r="AC34" s="240">
        <v>9</v>
      </c>
      <c r="AD34" s="240">
        <v>1</v>
      </c>
      <c r="AE34" s="240">
        <v>1</v>
      </c>
      <c r="AF34" s="240">
        <v>1</v>
      </c>
      <c r="AG34" s="240">
        <v>1</v>
      </c>
      <c r="AH34" s="240">
        <v>0</v>
      </c>
      <c r="AI34" s="278" t="s">
        <v>805</v>
      </c>
      <c r="AJ34" s="285">
        <v>2</v>
      </c>
      <c r="AK34" s="278">
        <v>13</v>
      </c>
      <c r="AL34" s="278" t="s">
        <v>805</v>
      </c>
      <c r="AM34" s="278" t="s">
        <v>21</v>
      </c>
      <c r="AN34" s="278">
        <v>402</v>
      </c>
      <c r="AO34" s="278" t="s">
        <v>21</v>
      </c>
      <c r="AP34" s="277">
        <f t="shared" si="34"/>
        <v>402</v>
      </c>
      <c r="AQ34" s="277">
        <f t="shared" si="35"/>
        <v>1</v>
      </c>
      <c r="AR34" s="277">
        <v>12</v>
      </c>
      <c r="AS34" s="278" t="s">
        <v>21</v>
      </c>
      <c r="AT34" s="278">
        <v>402</v>
      </c>
      <c r="AU34" s="278">
        <v>40518</v>
      </c>
      <c r="AV34" s="278" t="s">
        <v>21</v>
      </c>
      <c r="AW34" s="278">
        <v>9</v>
      </c>
      <c r="AX34" s="278">
        <v>5</v>
      </c>
      <c r="AY34" s="278">
        <v>13</v>
      </c>
      <c r="AZ34" s="278">
        <v>13</v>
      </c>
      <c r="BA34" s="278">
        <v>1</v>
      </c>
      <c r="BB34" s="278">
        <v>1</v>
      </c>
      <c r="BC34" s="278">
        <v>1</v>
      </c>
      <c r="BD34" s="278">
        <v>1</v>
      </c>
      <c r="BE34" s="278">
        <v>1</v>
      </c>
      <c r="BF34" s="278">
        <v>1</v>
      </c>
      <c r="BG34" s="277">
        <f t="shared" si="0"/>
        <v>500</v>
      </c>
      <c r="BH34" s="277">
        <f t="shared" si="69"/>
        <v>50</v>
      </c>
      <c r="BI34" s="277">
        <f t="shared" si="36"/>
        <v>92.307692307692307</v>
      </c>
      <c r="BJ34" s="277">
        <f t="shared" si="37"/>
        <v>80</v>
      </c>
      <c r="BK34" s="277">
        <f t="shared" si="58"/>
        <v>92.307692307692307</v>
      </c>
      <c r="BL34" s="277">
        <f t="shared" si="38"/>
        <v>92.307692307692307</v>
      </c>
      <c r="BM34" s="277">
        <f t="shared" si="1"/>
        <v>100</v>
      </c>
      <c r="BN34" s="279">
        <f t="shared" si="2"/>
        <v>100</v>
      </c>
      <c r="BO34" s="277">
        <f t="shared" si="3"/>
        <v>1300</v>
      </c>
      <c r="BP34" s="277">
        <f t="shared" si="4"/>
        <v>100</v>
      </c>
      <c r="BQ34" s="279">
        <f t="shared" si="5"/>
        <v>100</v>
      </c>
      <c r="BR34" s="277">
        <f t="shared" si="6"/>
        <v>1300</v>
      </c>
      <c r="BS34" s="277">
        <f t="shared" si="7"/>
        <v>100</v>
      </c>
      <c r="BT34" s="279">
        <f t="shared" si="8"/>
        <v>100</v>
      </c>
      <c r="BU34" s="284" t="s">
        <v>748</v>
      </c>
      <c r="BV34" s="278" t="s">
        <v>21</v>
      </c>
      <c r="BW34" s="286">
        <v>0</v>
      </c>
      <c r="BX34" s="278">
        <v>0</v>
      </c>
      <c r="BY34" s="278" t="s">
        <v>21</v>
      </c>
      <c r="BZ34" s="278" t="s">
        <v>21</v>
      </c>
      <c r="CA34" s="278" t="s">
        <v>21</v>
      </c>
      <c r="CB34" s="278" t="s">
        <v>21</v>
      </c>
      <c r="CC34" s="278" t="s">
        <v>21</v>
      </c>
      <c r="CD34" s="278">
        <f t="shared" si="39"/>
        <v>0</v>
      </c>
      <c r="CE34" s="278">
        <v>0</v>
      </c>
      <c r="CF34" s="278" t="s">
        <v>21</v>
      </c>
      <c r="CG34" s="278" t="s">
        <v>21</v>
      </c>
      <c r="CH34" s="278" t="s">
        <v>21</v>
      </c>
      <c r="CI34" s="278" t="s">
        <v>21</v>
      </c>
      <c r="CJ34" s="270">
        <v>5</v>
      </c>
      <c r="CK34" s="270">
        <v>0</v>
      </c>
      <c r="CL34" s="270">
        <v>0</v>
      </c>
      <c r="CM34" s="270">
        <v>0</v>
      </c>
      <c r="CN34" s="270">
        <v>0</v>
      </c>
      <c r="CO34" s="270">
        <v>0</v>
      </c>
      <c r="CP34" s="270">
        <v>0</v>
      </c>
      <c r="CQ34" s="270">
        <v>0</v>
      </c>
      <c r="CR34" s="270">
        <v>0</v>
      </c>
      <c r="CS34" s="270">
        <v>0</v>
      </c>
      <c r="CT34" s="270">
        <f t="shared" si="9"/>
        <v>0</v>
      </c>
      <c r="CU34" s="277" t="str">
        <f t="shared" si="40"/>
        <v>-</v>
      </c>
      <c r="CV34" s="277" t="str">
        <f t="shared" si="41"/>
        <v>-</v>
      </c>
      <c r="CW34" s="277" t="str">
        <f t="shared" si="42"/>
        <v>-</v>
      </c>
      <c r="CX34" s="277" t="str">
        <f t="shared" si="43"/>
        <v>-</v>
      </c>
      <c r="CY34" s="277" t="str">
        <f t="shared" si="44"/>
        <v>-</v>
      </c>
      <c r="CZ34" s="270">
        <f t="shared" si="45"/>
        <v>0</v>
      </c>
      <c r="DA34" s="279">
        <f t="shared" si="10"/>
        <v>0</v>
      </c>
      <c r="DB34" s="270">
        <f t="shared" si="11"/>
        <v>0</v>
      </c>
      <c r="DC34" s="270">
        <f t="shared" si="12"/>
        <v>0</v>
      </c>
      <c r="DD34" s="279">
        <f t="shared" si="13"/>
        <v>0</v>
      </c>
      <c r="DE34" s="270">
        <f t="shared" si="14"/>
        <v>0</v>
      </c>
      <c r="DF34" s="270">
        <f t="shared" si="15"/>
        <v>0</v>
      </c>
      <c r="DG34" s="279">
        <f t="shared" si="16"/>
        <v>0</v>
      </c>
      <c r="DH34" s="282"/>
      <c r="DI34" s="278" t="s">
        <v>282</v>
      </c>
      <c r="DJ34" s="278">
        <v>7</v>
      </c>
      <c r="DK34" s="278">
        <v>41</v>
      </c>
      <c r="DL34" s="278" t="s">
        <v>478</v>
      </c>
      <c r="DM34" s="278" t="s">
        <v>280</v>
      </c>
      <c r="DN34" s="278" t="s">
        <v>282</v>
      </c>
      <c r="DO34" s="278" t="s">
        <v>280</v>
      </c>
      <c r="DP34" s="278" t="s">
        <v>282</v>
      </c>
      <c r="DQ34" s="278">
        <f t="shared" si="46"/>
        <v>7</v>
      </c>
      <c r="DR34" s="278">
        <v>41</v>
      </c>
      <c r="DS34" s="270" t="s">
        <v>21</v>
      </c>
      <c r="DT34" s="278" t="s">
        <v>282</v>
      </c>
      <c r="DU34" s="278" t="s">
        <v>21</v>
      </c>
      <c r="DV34" s="278" t="s">
        <v>21</v>
      </c>
      <c r="DW34" s="270">
        <v>5</v>
      </c>
      <c r="DX34" s="270">
        <v>9</v>
      </c>
      <c r="DY34" s="270">
        <v>26</v>
      </c>
      <c r="DZ34" s="270">
        <v>41</v>
      </c>
      <c r="EA34" s="270">
        <v>0</v>
      </c>
      <c r="EB34" s="270">
        <v>0</v>
      </c>
      <c r="EC34" s="270">
        <v>0</v>
      </c>
      <c r="ED34" s="270">
        <v>0</v>
      </c>
      <c r="EE34" s="270">
        <v>0</v>
      </c>
      <c r="EF34" s="270">
        <v>0</v>
      </c>
      <c r="EG34" s="270">
        <f t="shared" si="17"/>
        <v>900</v>
      </c>
      <c r="EH34" s="277">
        <f t="shared" si="47"/>
        <v>100</v>
      </c>
      <c r="EI34" s="277">
        <f t="shared" si="48"/>
        <v>100</v>
      </c>
      <c r="EJ34" s="277">
        <f t="shared" si="49"/>
        <v>100</v>
      </c>
      <c r="EK34" s="277">
        <f t="shared" si="50"/>
        <v>100</v>
      </c>
      <c r="EL34" s="277">
        <f t="shared" si="51"/>
        <v>100</v>
      </c>
      <c r="EM34" s="270">
        <f t="shared" si="18"/>
        <v>0</v>
      </c>
      <c r="EN34" s="279">
        <f t="shared" si="19"/>
        <v>0</v>
      </c>
      <c r="EO34" s="270">
        <f t="shared" si="20"/>
        <v>2600</v>
      </c>
      <c r="EP34" s="270">
        <f t="shared" si="21"/>
        <v>0</v>
      </c>
      <c r="EQ34" s="279">
        <f t="shared" si="22"/>
        <v>0</v>
      </c>
      <c r="ER34" s="270">
        <f t="shared" si="23"/>
        <v>4100</v>
      </c>
      <c r="ES34" s="270">
        <f t="shared" si="24"/>
        <v>0</v>
      </c>
      <c r="ET34" s="279">
        <f t="shared" si="25"/>
        <v>0</v>
      </c>
      <c r="EU34" s="457"/>
      <c r="EV34" s="278" t="s">
        <v>21</v>
      </c>
      <c r="EW34" s="278">
        <v>0</v>
      </c>
      <c r="EX34" s="278">
        <v>0</v>
      </c>
      <c r="EY34" s="278" t="s">
        <v>21</v>
      </c>
      <c r="EZ34" s="278" t="s">
        <v>21</v>
      </c>
      <c r="FA34" s="278" t="s">
        <v>21</v>
      </c>
      <c r="FB34" s="278" t="s">
        <v>21</v>
      </c>
      <c r="FC34" s="278" t="s">
        <v>21</v>
      </c>
      <c r="FD34" s="278">
        <v>0</v>
      </c>
      <c r="FE34" s="278">
        <v>0</v>
      </c>
      <c r="FF34" s="278" t="s">
        <v>21</v>
      </c>
      <c r="FG34" s="278" t="s">
        <v>21</v>
      </c>
      <c r="FH34" s="278" t="s">
        <v>21</v>
      </c>
      <c r="FI34" s="278" t="s">
        <v>21</v>
      </c>
      <c r="FJ34" s="270">
        <v>5</v>
      </c>
      <c r="FK34" s="278">
        <v>0</v>
      </c>
      <c r="FL34" s="278">
        <v>0</v>
      </c>
      <c r="FM34" s="278">
        <v>0</v>
      </c>
      <c r="FN34" s="278">
        <v>0</v>
      </c>
      <c r="FO34" s="278">
        <v>0</v>
      </c>
      <c r="FP34" s="278">
        <v>0</v>
      </c>
      <c r="FQ34" s="278">
        <v>0</v>
      </c>
      <c r="FR34" s="278">
        <v>0</v>
      </c>
      <c r="FS34" s="278">
        <v>0</v>
      </c>
      <c r="FT34" s="270">
        <f t="shared" si="70"/>
        <v>0</v>
      </c>
      <c r="FU34" s="277" t="str">
        <f t="shared" si="52"/>
        <v>-</v>
      </c>
      <c r="FV34" s="277" t="str">
        <f t="shared" si="53"/>
        <v>-</v>
      </c>
      <c r="FW34" s="277" t="str">
        <f t="shared" si="54"/>
        <v>-</v>
      </c>
      <c r="FX34" s="277" t="str">
        <f t="shared" si="55"/>
        <v>-</v>
      </c>
      <c r="FY34" s="277" t="str">
        <f t="shared" si="56"/>
        <v>-</v>
      </c>
      <c r="FZ34" s="270">
        <f t="shared" si="71"/>
        <v>0</v>
      </c>
      <c r="GA34" s="279">
        <f t="shared" si="72"/>
        <v>0</v>
      </c>
      <c r="GB34" s="270">
        <f t="shared" si="73"/>
        <v>0</v>
      </c>
      <c r="GC34" s="270">
        <f t="shared" si="74"/>
        <v>0</v>
      </c>
      <c r="GD34" s="279">
        <f t="shared" si="75"/>
        <v>0</v>
      </c>
      <c r="GE34" s="270">
        <f t="shared" si="76"/>
        <v>0</v>
      </c>
      <c r="GF34" s="270">
        <f t="shared" si="77"/>
        <v>0</v>
      </c>
      <c r="GG34" s="279">
        <f t="shared" si="78"/>
        <v>0</v>
      </c>
      <c r="GH34" s="284"/>
      <c r="GI34" s="283"/>
      <c r="GJ34" s="283"/>
      <c r="GK34" s="283"/>
      <c r="GL34" s="283"/>
      <c r="GM34" s="283"/>
      <c r="GN34" s="283"/>
      <c r="GO34" s="283"/>
      <c r="GP34" s="283"/>
      <c r="GQ34" s="283"/>
      <c r="GR34" s="283"/>
      <c r="GS34" s="283"/>
      <c r="GT34" s="283"/>
      <c r="GU34" s="283"/>
      <c r="GV34" s="283"/>
      <c r="GW34" s="283"/>
      <c r="GX34" s="283"/>
      <c r="GY34" s="283"/>
      <c r="GZ34" s="283"/>
      <c r="HA34" s="283"/>
      <c r="HB34" s="283"/>
      <c r="HC34" s="283"/>
      <c r="HD34" s="283"/>
      <c r="HE34" s="283"/>
      <c r="HF34" s="283"/>
      <c r="HT34" s="218"/>
      <c r="HU34" s="218"/>
      <c r="HV34" s="218"/>
      <c r="HW34" s="218"/>
      <c r="HX34" s="218"/>
      <c r="HY34" s="218"/>
      <c r="HZ34" s="218"/>
      <c r="IA34" s="219"/>
      <c r="IB34" s="219"/>
      <c r="IC34" s="219"/>
      <c r="ID34" s="219"/>
      <c r="IE34" s="219"/>
      <c r="IF34" s="219"/>
      <c r="IG34" s="219"/>
      <c r="IH34" s="219"/>
      <c r="II34" s="218"/>
    </row>
    <row r="35" spans="2:243" ht="66.75" customHeight="1" x14ac:dyDescent="0.45">
      <c r="B35" s="334" t="s">
        <v>7</v>
      </c>
      <c r="C35" s="335" t="s">
        <v>431</v>
      </c>
      <c r="D35" s="299" t="s">
        <v>11</v>
      </c>
      <c r="E35" s="299" t="s">
        <v>118</v>
      </c>
      <c r="F35" s="296" t="s">
        <v>187</v>
      </c>
      <c r="G35" s="299" t="s">
        <v>21</v>
      </c>
      <c r="H35" s="299" t="s">
        <v>21</v>
      </c>
      <c r="I35" s="299">
        <v>65</v>
      </c>
      <c r="J35" s="296" t="s">
        <v>71</v>
      </c>
      <c r="K35" s="333" t="s">
        <v>9</v>
      </c>
      <c r="L35" s="299" t="s">
        <v>34</v>
      </c>
      <c r="M35" s="333" t="s">
        <v>44</v>
      </c>
      <c r="N35" s="299" t="s">
        <v>43</v>
      </c>
      <c r="O35" s="296" t="s">
        <v>2</v>
      </c>
      <c r="P35" s="333" t="s">
        <v>12</v>
      </c>
      <c r="Q35" s="337" t="s">
        <v>527</v>
      </c>
      <c r="R35" s="337" t="s">
        <v>21</v>
      </c>
      <c r="S35" s="270" t="s">
        <v>473</v>
      </c>
      <c r="T35" s="270" t="s">
        <v>598</v>
      </c>
      <c r="U35" s="271" t="s">
        <v>488</v>
      </c>
      <c r="V35" s="272" t="s">
        <v>382</v>
      </c>
      <c r="W35" s="272" t="s">
        <v>414</v>
      </c>
      <c r="X35" s="272" t="s">
        <v>21</v>
      </c>
      <c r="Y35" s="273" t="s">
        <v>479</v>
      </c>
      <c r="Z35" s="274" t="s">
        <v>527</v>
      </c>
      <c r="AA35" s="274" t="s">
        <v>208</v>
      </c>
      <c r="AB35" s="274"/>
      <c r="AC35" s="240">
        <v>1</v>
      </c>
      <c r="AD35" s="240">
        <v>1</v>
      </c>
      <c r="AE35" s="240">
        <v>1</v>
      </c>
      <c r="AF35" s="240">
        <v>1</v>
      </c>
      <c r="AG35" s="240">
        <v>1</v>
      </c>
      <c r="AH35" s="240">
        <v>0</v>
      </c>
      <c r="AI35" s="288" t="s">
        <v>269</v>
      </c>
      <c r="AJ35" s="285">
        <v>1</v>
      </c>
      <c r="AK35" s="278">
        <v>1</v>
      </c>
      <c r="AL35" s="288">
        <v>17785</v>
      </c>
      <c r="AM35" s="278" t="s">
        <v>21</v>
      </c>
      <c r="AN35" s="278" t="s">
        <v>21</v>
      </c>
      <c r="AO35" s="278" t="s">
        <v>21</v>
      </c>
      <c r="AP35" s="277" t="str">
        <f t="shared" si="34"/>
        <v>-</v>
      </c>
      <c r="AQ35" s="277">
        <f t="shared" si="35"/>
        <v>0</v>
      </c>
      <c r="AR35" s="277">
        <v>0</v>
      </c>
      <c r="AS35" s="278" t="s">
        <v>21</v>
      </c>
      <c r="AT35" s="278" t="s">
        <v>21</v>
      </c>
      <c r="AU35" s="278">
        <v>17785</v>
      </c>
      <c r="AV35" s="278" t="s">
        <v>21</v>
      </c>
      <c r="AW35" s="278">
        <v>1</v>
      </c>
      <c r="AX35" s="278">
        <v>1</v>
      </c>
      <c r="AY35" s="278">
        <v>1</v>
      </c>
      <c r="AZ35" s="278">
        <v>1</v>
      </c>
      <c r="BA35" s="278">
        <v>1</v>
      </c>
      <c r="BB35" s="278">
        <v>1</v>
      </c>
      <c r="BC35" s="278">
        <v>1</v>
      </c>
      <c r="BD35" s="278">
        <v>1</v>
      </c>
      <c r="BE35" s="278">
        <v>1</v>
      </c>
      <c r="BF35" s="278">
        <v>1</v>
      </c>
      <c r="BG35" s="277">
        <f t="shared" si="0"/>
        <v>100</v>
      </c>
      <c r="BH35" s="277">
        <f t="shared" si="69"/>
        <v>0</v>
      </c>
      <c r="BI35" s="277">
        <f t="shared" si="36"/>
        <v>0</v>
      </c>
      <c r="BJ35" s="277">
        <f t="shared" si="37"/>
        <v>0</v>
      </c>
      <c r="BK35" s="277">
        <f t="shared" si="58"/>
        <v>0</v>
      </c>
      <c r="BL35" s="277">
        <f t="shared" si="38"/>
        <v>0</v>
      </c>
      <c r="BM35" s="277">
        <f t="shared" si="1"/>
        <v>100</v>
      </c>
      <c r="BN35" s="279">
        <f t="shared" si="2"/>
        <v>100</v>
      </c>
      <c r="BO35" s="277">
        <f t="shared" si="3"/>
        <v>100</v>
      </c>
      <c r="BP35" s="277">
        <f t="shared" si="4"/>
        <v>100</v>
      </c>
      <c r="BQ35" s="279">
        <f t="shared" si="5"/>
        <v>100</v>
      </c>
      <c r="BR35" s="277">
        <f t="shared" si="6"/>
        <v>100</v>
      </c>
      <c r="BS35" s="277">
        <f t="shared" si="7"/>
        <v>100</v>
      </c>
      <c r="BT35" s="279">
        <f t="shared" si="8"/>
        <v>100</v>
      </c>
      <c r="BU35" s="284" t="s">
        <v>21</v>
      </c>
      <c r="BV35" s="278" t="s">
        <v>21</v>
      </c>
      <c r="BW35" s="286">
        <v>0</v>
      </c>
      <c r="BX35" s="278">
        <v>0</v>
      </c>
      <c r="BY35" s="278" t="s">
        <v>21</v>
      </c>
      <c r="BZ35" s="278" t="s">
        <v>21</v>
      </c>
      <c r="CA35" s="278" t="s">
        <v>21</v>
      </c>
      <c r="CB35" s="278" t="s">
        <v>21</v>
      </c>
      <c r="CC35" s="278" t="s">
        <v>21</v>
      </c>
      <c r="CD35" s="278">
        <f t="shared" si="39"/>
        <v>0</v>
      </c>
      <c r="CE35" s="278">
        <v>0</v>
      </c>
      <c r="CF35" s="278" t="s">
        <v>21</v>
      </c>
      <c r="CG35" s="278" t="s">
        <v>21</v>
      </c>
      <c r="CH35" s="278" t="s">
        <v>21</v>
      </c>
      <c r="CI35" s="278" t="s">
        <v>21</v>
      </c>
      <c r="CJ35" s="270">
        <v>1</v>
      </c>
      <c r="CK35" s="270">
        <v>0</v>
      </c>
      <c r="CL35" s="270">
        <v>0</v>
      </c>
      <c r="CM35" s="270">
        <v>0</v>
      </c>
      <c r="CN35" s="270">
        <v>0</v>
      </c>
      <c r="CO35" s="270">
        <v>0</v>
      </c>
      <c r="CP35" s="270">
        <v>0</v>
      </c>
      <c r="CQ35" s="270">
        <v>0</v>
      </c>
      <c r="CR35" s="270">
        <v>0</v>
      </c>
      <c r="CS35" s="270">
        <v>0</v>
      </c>
      <c r="CT35" s="270">
        <f t="shared" si="9"/>
        <v>0</v>
      </c>
      <c r="CU35" s="277" t="str">
        <f t="shared" si="40"/>
        <v>-</v>
      </c>
      <c r="CV35" s="277" t="str">
        <f t="shared" si="41"/>
        <v>-</v>
      </c>
      <c r="CW35" s="277" t="str">
        <f t="shared" si="42"/>
        <v>-</v>
      </c>
      <c r="CX35" s="277" t="str">
        <f t="shared" si="43"/>
        <v>-</v>
      </c>
      <c r="CY35" s="277" t="str">
        <f t="shared" si="44"/>
        <v>-</v>
      </c>
      <c r="CZ35" s="270">
        <f t="shared" si="45"/>
        <v>0</v>
      </c>
      <c r="DA35" s="279">
        <f t="shared" si="10"/>
        <v>0</v>
      </c>
      <c r="DB35" s="270">
        <f t="shared" si="11"/>
        <v>0</v>
      </c>
      <c r="DC35" s="270">
        <f t="shared" si="12"/>
        <v>0</v>
      </c>
      <c r="DD35" s="279">
        <f t="shared" si="13"/>
        <v>0</v>
      </c>
      <c r="DE35" s="270">
        <f t="shared" si="14"/>
        <v>0</v>
      </c>
      <c r="DF35" s="270">
        <f t="shared" si="15"/>
        <v>0</v>
      </c>
      <c r="DG35" s="279">
        <f t="shared" si="16"/>
        <v>0</v>
      </c>
      <c r="DH35" s="282"/>
      <c r="DI35" s="278" t="s">
        <v>280</v>
      </c>
      <c r="DJ35" s="278">
        <v>2</v>
      </c>
      <c r="DK35" s="278">
        <v>4</v>
      </c>
      <c r="DL35" s="278" t="s">
        <v>21</v>
      </c>
      <c r="DM35" s="278" t="s">
        <v>280</v>
      </c>
      <c r="DN35" s="278" t="s">
        <v>280</v>
      </c>
      <c r="DO35" s="278" t="s">
        <v>280</v>
      </c>
      <c r="DP35" s="278" t="s">
        <v>280</v>
      </c>
      <c r="DQ35" s="278">
        <f t="shared" si="46"/>
        <v>2</v>
      </c>
      <c r="DR35" s="278">
        <v>4</v>
      </c>
      <c r="DS35" s="270" t="s">
        <v>21</v>
      </c>
      <c r="DT35" s="278" t="s">
        <v>280</v>
      </c>
      <c r="DU35" s="278" t="s">
        <v>21</v>
      </c>
      <c r="DV35" s="278" t="s">
        <v>21</v>
      </c>
      <c r="DW35" s="270">
        <v>1</v>
      </c>
      <c r="DX35" s="270">
        <v>1</v>
      </c>
      <c r="DY35" s="270">
        <v>2</v>
      </c>
      <c r="DZ35" s="270">
        <v>4</v>
      </c>
      <c r="EA35" s="270">
        <v>0</v>
      </c>
      <c r="EB35" s="270">
        <v>0</v>
      </c>
      <c r="EC35" s="270">
        <v>0</v>
      </c>
      <c r="ED35" s="270">
        <v>0</v>
      </c>
      <c r="EE35" s="270">
        <v>0</v>
      </c>
      <c r="EF35" s="270">
        <v>0</v>
      </c>
      <c r="EG35" s="270">
        <f t="shared" si="17"/>
        <v>100</v>
      </c>
      <c r="EH35" s="277">
        <f t="shared" si="47"/>
        <v>100</v>
      </c>
      <c r="EI35" s="277">
        <f t="shared" si="48"/>
        <v>100</v>
      </c>
      <c r="EJ35" s="277">
        <f t="shared" si="49"/>
        <v>100</v>
      </c>
      <c r="EK35" s="277">
        <f t="shared" si="50"/>
        <v>100</v>
      </c>
      <c r="EL35" s="277">
        <f t="shared" si="51"/>
        <v>100</v>
      </c>
      <c r="EM35" s="270">
        <f t="shared" si="18"/>
        <v>0</v>
      </c>
      <c r="EN35" s="279">
        <f t="shared" si="19"/>
        <v>0</v>
      </c>
      <c r="EO35" s="270">
        <f t="shared" si="20"/>
        <v>200</v>
      </c>
      <c r="EP35" s="270">
        <f t="shared" si="21"/>
        <v>0</v>
      </c>
      <c r="EQ35" s="279">
        <f t="shared" si="22"/>
        <v>0</v>
      </c>
      <c r="ER35" s="270">
        <f t="shared" si="23"/>
        <v>400</v>
      </c>
      <c r="ES35" s="270">
        <f t="shared" si="24"/>
        <v>0</v>
      </c>
      <c r="ET35" s="279">
        <f t="shared" si="25"/>
        <v>0</v>
      </c>
      <c r="EU35" s="457"/>
      <c r="EV35" s="288">
        <v>1111007</v>
      </c>
      <c r="EW35" s="278">
        <v>1</v>
      </c>
      <c r="EX35" s="278">
        <v>1</v>
      </c>
      <c r="EY35" s="278" t="s">
        <v>21</v>
      </c>
      <c r="EZ35" s="278" t="s">
        <v>21</v>
      </c>
      <c r="FA35" s="278"/>
      <c r="FB35" s="278"/>
      <c r="FC35" s="278"/>
      <c r="FD35" s="278">
        <v>0</v>
      </c>
      <c r="FE35" s="278">
        <v>0</v>
      </c>
      <c r="FF35" s="278"/>
      <c r="FG35" s="278"/>
      <c r="FH35" s="288">
        <v>1111007</v>
      </c>
      <c r="FI35" s="278" t="s">
        <v>21</v>
      </c>
      <c r="FJ35" s="270">
        <v>1</v>
      </c>
      <c r="FK35" s="278">
        <v>1</v>
      </c>
      <c r="FL35" s="278">
        <v>1</v>
      </c>
      <c r="FM35" s="278">
        <v>1</v>
      </c>
      <c r="FN35" s="278">
        <v>1</v>
      </c>
      <c r="FO35" s="278">
        <v>1</v>
      </c>
      <c r="FP35" s="278">
        <v>1</v>
      </c>
      <c r="FQ35" s="278" t="s">
        <v>21</v>
      </c>
      <c r="FR35" s="278" t="s">
        <v>21</v>
      </c>
      <c r="FS35" s="278" t="s">
        <v>21</v>
      </c>
      <c r="FT35" s="270">
        <f t="shared" si="70"/>
        <v>100</v>
      </c>
      <c r="FU35" s="277">
        <f t="shared" si="52"/>
        <v>0</v>
      </c>
      <c r="FV35" s="277">
        <f t="shared" si="53"/>
        <v>0</v>
      </c>
      <c r="FW35" s="277">
        <f t="shared" si="54"/>
        <v>0</v>
      </c>
      <c r="FX35" s="277">
        <f t="shared" si="55"/>
        <v>0</v>
      </c>
      <c r="FY35" s="277">
        <f t="shared" si="56"/>
        <v>0</v>
      </c>
      <c r="FZ35" s="270">
        <f t="shared" si="71"/>
        <v>0</v>
      </c>
      <c r="GA35" s="279">
        <f t="shared" si="72"/>
        <v>100</v>
      </c>
      <c r="GB35" s="270">
        <f t="shared" si="73"/>
        <v>100</v>
      </c>
      <c r="GC35" s="270" t="str">
        <f t="shared" si="74"/>
        <v>-</v>
      </c>
      <c r="GD35" s="279">
        <f t="shared" si="75"/>
        <v>100</v>
      </c>
      <c r="GE35" s="270">
        <f t="shared" si="76"/>
        <v>100</v>
      </c>
      <c r="GF35" s="270" t="str">
        <f t="shared" si="77"/>
        <v>-</v>
      </c>
      <c r="GG35" s="279">
        <f t="shared" si="78"/>
        <v>100</v>
      </c>
      <c r="GH35" s="284"/>
      <c r="GI35" s="283"/>
      <c r="GJ35" s="283"/>
      <c r="GK35" s="283"/>
      <c r="GL35" s="283"/>
      <c r="GM35" s="283"/>
      <c r="GN35" s="283"/>
      <c r="GO35" s="283"/>
      <c r="GP35" s="283"/>
      <c r="GQ35" s="283"/>
      <c r="GR35" s="283"/>
      <c r="GS35" s="283"/>
      <c r="GT35" s="283"/>
      <c r="GU35" s="283"/>
      <c r="GV35" s="283"/>
      <c r="GW35" s="283"/>
      <c r="GX35" s="283"/>
      <c r="GY35" s="283"/>
      <c r="GZ35" s="283"/>
      <c r="HA35" s="283"/>
      <c r="HB35" s="283"/>
      <c r="HC35" s="283"/>
      <c r="HD35" s="283"/>
      <c r="HE35" s="283"/>
      <c r="HF35" s="283"/>
      <c r="HT35" s="218"/>
      <c r="HU35" s="218"/>
      <c r="HV35" s="218"/>
      <c r="HW35" s="218"/>
      <c r="HX35" s="218"/>
      <c r="HY35" s="218"/>
      <c r="HZ35" s="218"/>
      <c r="IA35" s="219"/>
      <c r="IB35" s="219"/>
      <c r="IC35" s="219"/>
      <c r="ID35" s="219"/>
      <c r="IE35" s="219"/>
      <c r="IF35" s="219"/>
      <c r="IG35" s="219"/>
      <c r="IH35" s="219"/>
      <c r="II35" s="218"/>
    </row>
    <row r="36" spans="2:243" ht="66.75" customHeight="1" x14ac:dyDescent="0.45">
      <c r="B36" s="339" t="s">
        <v>22</v>
      </c>
      <c r="C36" s="340" t="s">
        <v>430</v>
      </c>
      <c r="D36" s="341" t="s">
        <v>23</v>
      </c>
      <c r="E36" s="341" t="s">
        <v>119</v>
      </c>
      <c r="F36" s="342" t="s">
        <v>187</v>
      </c>
      <c r="G36" s="343" t="s">
        <v>21</v>
      </c>
      <c r="H36" s="343" t="s">
        <v>21</v>
      </c>
      <c r="I36" s="341">
        <v>70</v>
      </c>
      <c r="J36" s="344" t="s">
        <v>170</v>
      </c>
      <c r="K36" s="345" t="s">
        <v>171</v>
      </c>
      <c r="L36" s="341" t="s">
        <v>36</v>
      </c>
      <c r="M36" s="345" t="s">
        <v>172</v>
      </c>
      <c r="N36" s="341" t="s">
        <v>43</v>
      </c>
      <c r="O36" s="341" t="s">
        <v>186</v>
      </c>
      <c r="P36" s="346" t="s">
        <v>12</v>
      </c>
      <c r="Q36" s="347" t="s">
        <v>528</v>
      </c>
      <c r="R36" s="347" t="s">
        <v>21</v>
      </c>
      <c r="S36" s="270" t="s">
        <v>455</v>
      </c>
      <c r="T36" s="270" t="s">
        <v>599</v>
      </c>
      <c r="U36" s="271" t="s">
        <v>346</v>
      </c>
      <c r="V36" s="272" t="s">
        <v>384</v>
      </c>
      <c r="W36" s="272" t="s">
        <v>397</v>
      </c>
      <c r="X36" s="272" t="s">
        <v>21</v>
      </c>
      <c r="Y36" s="273" t="s">
        <v>479</v>
      </c>
      <c r="Z36" s="274" t="s">
        <v>528</v>
      </c>
      <c r="AA36" s="274" t="s">
        <v>208</v>
      </c>
      <c r="AB36" s="274"/>
      <c r="AC36" s="240">
        <v>10</v>
      </c>
      <c r="AD36" s="240">
        <v>4</v>
      </c>
      <c r="AE36" s="240">
        <v>4</v>
      </c>
      <c r="AF36" s="240">
        <v>4</v>
      </c>
      <c r="AG36" s="240">
        <v>4</v>
      </c>
      <c r="AH36" s="240">
        <v>0</v>
      </c>
      <c r="AI36" s="288" t="s">
        <v>265</v>
      </c>
      <c r="AJ36" s="285">
        <v>3</v>
      </c>
      <c r="AK36" s="278">
        <v>3</v>
      </c>
      <c r="AL36" s="288" t="s">
        <v>265</v>
      </c>
      <c r="AM36" s="278" t="s">
        <v>21</v>
      </c>
      <c r="AN36" s="278" t="s">
        <v>21</v>
      </c>
      <c r="AO36" s="278" t="s">
        <v>21</v>
      </c>
      <c r="AP36" s="277" t="str">
        <f t="shared" si="34"/>
        <v>-</v>
      </c>
      <c r="AQ36" s="277">
        <f t="shared" si="35"/>
        <v>0</v>
      </c>
      <c r="AR36" s="277">
        <v>0</v>
      </c>
      <c r="AS36" s="278" t="s">
        <v>21</v>
      </c>
      <c r="AT36" s="278" t="s">
        <v>21</v>
      </c>
      <c r="AU36" s="278" t="s">
        <v>265</v>
      </c>
      <c r="AV36" s="278" t="s">
        <v>21</v>
      </c>
      <c r="AW36" s="278">
        <v>10</v>
      </c>
      <c r="AX36" s="278">
        <v>3</v>
      </c>
      <c r="AY36" s="278">
        <v>3</v>
      </c>
      <c r="AZ36" s="278">
        <v>3</v>
      </c>
      <c r="BA36" s="278">
        <v>3</v>
      </c>
      <c r="BB36" s="278">
        <v>3</v>
      </c>
      <c r="BC36" s="278">
        <v>3</v>
      </c>
      <c r="BD36" s="278">
        <v>3</v>
      </c>
      <c r="BE36" s="278">
        <v>3</v>
      </c>
      <c r="BF36" s="278">
        <v>3</v>
      </c>
      <c r="BG36" s="277">
        <f t="shared" si="0"/>
        <v>75</v>
      </c>
      <c r="BH36" s="277">
        <f t="shared" si="69"/>
        <v>0</v>
      </c>
      <c r="BI36" s="277">
        <f t="shared" si="36"/>
        <v>0</v>
      </c>
      <c r="BJ36" s="277">
        <f t="shared" si="37"/>
        <v>0</v>
      </c>
      <c r="BK36" s="277">
        <f t="shared" si="58"/>
        <v>0</v>
      </c>
      <c r="BL36" s="277">
        <f t="shared" si="38"/>
        <v>0</v>
      </c>
      <c r="BM36" s="277">
        <f t="shared" si="1"/>
        <v>75</v>
      </c>
      <c r="BN36" s="279">
        <f t="shared" si="2"/>
        <v>75</v>
      </c>
      <c r="BO36" s="277">
        <f t="shared" si="3"/>
        <v>75</v>
      </c>
      <c r="BP36" s="277">
        <f t="shared" si="4"/>
        <v>75</v>
      </c>
      <c r="BQ36" s="279">
        <f t="shared" si="5"/>
        <v>75</v>
      </c>
      <c r="BR36" s="277">
        <f t="shared" si="6"/>
        <v>75</v>
      </c>
      <c r="BS36" s="277">
        <f t="shared" si="7"/>
        <v>75</v>
      </c>
      <c r="BT36" s="279">
        <f t="shared" si="8"/>
        <v>75</v>
      </c>
      <c r="BU36" s="284" t="s">
        <v>694</v>
      </c>
      <c r="BV36" s="278" t="s">
        <v>21</v>
      </c>
      <c r="BW36" s="286">
        <v>0</v>
      </c>
      <c r="BX36" s="278">
        <v>0</v>
      </c>
      <c r="BY36" s="278" t="s">
        <v>21</v>
      </c>
      <c r="BZ36" s="278" t="s">
        <v>21</v>
      </c>
      <c r="CA36" s="278" t="s">
        <v>21</v>
      </c>
      <c r="CB36" s="278" t="s">
        <v>21</v>
      </c>
      <c r="CC36" s="278" t="s">
        <v>21</v>
      </c>
      <c r="CD36" s="278">
        <f t="shared" si="39"/>
        <v>0</v>
      </c>
      <c r="CE36" s="278">
        <v>0</v>
      </c>
      <c r="CF36" s="278" t="s">
        <v>21</v>
      </c>
      <c r="CG36" s="278" t="s">
        <v>21</v>
      </c>
      <c r="CH36" s="278" t="s">
        <v>21</v>
      </c>
      <c r="CI36" s="278" t="s">
        <v>21</v>
      </c>
      <c r="CJ36" s="270">
        <v>10</v>
      </c>
      <c r="CK36" s="270">
        <v>0</v>
      </c>
      <c r="CL36" s="270">
        <v>0</v>
      </c>
      <c r="CM36" s="270">
        <v>0</v>
      </c>
      <c r="CN36" s="270">
        <v>0</v>
      </c>
      <c r="CO36" s="270">
        <v>0</v>
      </c>
      <c r="CP36" s="270">
        <v>0</v>
      </c>
      <c r="CQ36" s="270">
        <v>0</v>
      </c>
      <c r="CR36" s="270">
        <v>0</v>
      </c>
      <c r="CS36" s="270">
        <v>0</v>
      </c>
      <c r="CT36" s="270">
        <f t="shared" si="9"/>
        <v>0</v>
      </c>
      <c r="CU36" s="277" t="str">
        <f t="shared" si="40"/>
        <v>-</v>
      </c>
      <c r="CV36" s="277" t="str">
        <f t="shared" si="41"/>
        <v>-</v>
      </c>
      <c r="CW36" s="277" t="str">
        <f t="shared" si="42"/>
        <v>-</v>
      </c>
      <c r="CX36" s="277" t="str">
        <f t="shared" si="43"/>
        <v>-</v>
      </c>
      <c r="CY36" s="277" t="str">
        <f t="shared" si="44"/>
        <v>-</v>
      </c>
      <c r="CZ36" s="270">
        <f t="shared" si="45"/>
        <v>0</v>
      </c>
      <c r="DA36" s="279">
        <f t="shared" si="10"/>
        <v>0</v>
      </c>
      <c r="DB36" s="270">
        <f t="shared" si="11"/>
        <v>0</v>
      </c>
      <c r="DC36" s="270">
        <f t="shared" si="12"/>
        <v>0</v>
      </c>
      <c r="DD36" s="279">
        <f t="shared" si="13"/>
        <v>0</v>
      </c>
      <c r="DE36" s="270">
        <f t="shared" si="14"/>
        <v>0</v>
      </c>
      <c r="DF36" s="270">
        <f t="shared" si="15"/>
        <v>0</v>
      </c>
      <c r="DG36" s="279">
        <f t="shared" si="16"/>
        <v>0</v>
      </c>
      <c r="DH36" s="282"/>
      <c r="DI36" s="278" t="s">
        <v>280</v>
      </c>
      <c r="DJ36" s="278">
        <v>2</v>
      </c>
      <c r="DK36" s="278">
        <v>6</v>
      </c>
      <c r="DL36" s="278" t="s">
        <v>21</v>
      </c>
      <c r="DM36" s="278" t="s">
        <v>280</v>
      </c>
      <c r="DN36" s="278" t="s">
        <v>280</v>
      </c>
      <c r="DO36" s="278" t="s">
        <v>280</v>
      </c>
      <c r="DP36" s="278" t="s">
        <v>280</v>
      </c>
      <c r="DQ36" s="278">
        <f t="shared" si="46"/>
        <v>2</v>
      </c>
      <c r="DR36" s="278">
        <v>6</v>
      </c>
      <c r="DS36" s="270" t="s">
        <v>21</v>
      </c>
      <c r="DT36" s="278" t="s">
        <v>280</v>
      </c>
      <c r="DU36" s="278" t="s">
        <v>21</v>
      </c>
      <c r="DV36" s="278" t="s">
        <v>21</v>
      </c>
      <c r="DW36" s="270">
        <v>10</v>
      </c>
      <c r="DX36" s="270">
        <v>3</v>
      </c>
      <c r="DY36" s="270">
        <v>3</v>
      </c>
      <c r="DZ36" s="270">
        <v>6</v>
      </c>
      <c r="EA36" s="270">
        <v>0</v>
      </c>
      <c r="EB36" s="270">
        <v>0</v>
      </c>
      <c r="EC36" s="270">
        <v>0</v>
      </c>
      <c r="ED36" s="270">
        <v>0</v>
      </c>
      <c r="EE36" s="270">
        <v>0</v>
      </c>
      <c r="EF36" s="270">
        <v>0</v>
      </c>
      <c r="EG36" s="270">
        <f t="shared" si="17"/>
        <v>75</v>
      </c>
      <c r="EH36" s="277">
        <f t="shared" si="47"/>
        <v>100</v>
      </c>
      <c r="EI36" s="277">
        <f t="shared" si="48"/>
        <v>100</v>
      </c>
      <c r="EJ36" s="277">
        <f t="shared" si="49"/>
        <v>100</v>
      </c>
      <c r="EK36" s="277">
        <f t="shared" si="50"/>
        <v>100</v>
      </c>
      <c r="EL36" s="277">
        <f t="shared" si="51"/>
        <v>100</v>
      </c>
      <c r="EM36" s="270">
        <f t="shared" si="18"/>
        <v>0</v>
      </c>
      <c r="EN36" s="279">
        <f t="shared" si="19"/>
        <v>0</v>
      </c>
      <c r="EO36" s="270">
        <f t="shared" si="20"/>
        <v>75</v>
      </c>
      <c r="EP36" s="270">
        <f t="shared" si="21"/>
        <v>0</v>
      </c>
      <c r="EQ36" s="279">
        <f t="shared" si="22"/>
        <v>0</v>
      </c>
      <c r="ER36" s="270">
        <f t="shared" si="23"/>
        <v>150</v>
      </c>
      <c r="ES36" s="270">
        <f t="shared" si="24"/>
        <v>0</v>
      </c>
      <c r="ET36" s="279">
        <f t="shared" si="25"/>
        <v>0</v>
      </c>
      <c r="EU36" s="457"/>
      <c r="EV36" s="278" t="s">
        <v>21</v>
      </c>
      <c r="EW36" s="278">
        <v>0</v>
      </c>
      <c r="EX36" s="278">
        <v>0</v>
      </c>
      <c r="EY36" s="278" t="s">
        <v>21</v>
      </c>
      <c r="EZ36" s="278" t="s">
        <v>21</v>
      </c>
      <c r="FA36" s="278" t="s">
        <v>21</v>
      </c>
      <c r="FB36" s="278" t="s">
        <v>21</v>
      </c>
      <c r="FC36" s="278" t="s">
        <v>21</v>
      </c>
      <c r="FD36" s="278">
        <v>0</v>
      </c>
      <c r="FE36" s="278">
        <v>0</v>
      </c>
      <c r="FF36" s="278" t="s">
        <v>21</v>
      </c>
      <c r="FG36" s="278" t="s">
        <v>21</v>
      </c>
      <c r="FH36" s="278" t="s">
        <v>21</v>
      </c>
      <c r="FI36" s="278" t="s">
        <v>21</v>
      </c>
      <c r="FJ36" s="270">
        <v>10</v>
      </c>
      <c r="FK36" s="278">
        <v>0</v>
      </c>
      <c r="FL36" s="278">
        <v>0</v>
      </c>
      <c r="FM36" s="278">
        <v>0</v>
      </c>
      <c r="FN36" s="278">
        <v>0</v>
      </c>
      <c r="FO36" s="278">
        <v>0</v>
      </c>
      <c r="FP36" s="278">
        <v>0</v>
      </c>
      <c r="FQ36" s="278">
        <v>0</v>
      </c>
      <c r="FR36" s="278">
        <v>0</v>
      </c>
      <c r="FS36" s="278">
        <v>0</v>
      </c>
      <c r="FT36" s="270">
        <f t="shared" si="70"/>
        <v>0</v>
      </c>
      <c r="FU36" s="277" t="str">
        <f t="shared" si="52"/>
        <v>-</v>
      </c>
      <c r="FV36" s="277" t="str">
        <f t="shared" si="53"/>
        <v>-</v>
      </c>
      <c r="FW36" s="277" t="str">
        <f t="shared" si="54"/>
        <v>-</v>
      </c>
      <c r="FX36" s="277" t="str">
        <f t="shared" si="55"/>
        <v>-</v>
      </c>
      <c r="FY36" s="277" t="str">
        <f t="shared" si="56"/>
        <v>-</v>
      </c>
      <c r="FZ36" s="270">
        <f t="shared" si="71"/>
        <v>0</v>
      </c>
      <c r="GA36" s="279">
        <f t="shared" si="72"/>
        <v>0</v>
      </c>
      <c r="GB36" s="270">
        <f t="shared" si="73"/>
        <v>0</v>
      </c>
      <c r="GC36" s="270">
        <f t="shared" si="74"/>
        <v>0</v>
      </c>
      <c r="GD36" s="279">
        <f t="shared" si="75"/>
        <v>0</v>
      </c>
      <c r="GE36" s="270">
        <f t="shared" si="76"/>
        <v>0</v>
      </c>
      <c r="GF36" s="270">
        <f t="shared" si="77"/>
        <v>0</v>
      </c>
      <c r="GG36" s="279">
        <f t="shared" si="78"/>
        <v>0</v>
      </c>
      <c r="GH36" s="284"/>
      <c r="GI36" s="283"/>
      <c r="GJ36" s="283"/>
      <c r="GK36" s="283"/>
      <c r="GL36" s="283"/>
      <c r="GM36" s="283"/>
      <c r="GN36" s="283"/>
      <c r="GO36" s="283"/>
      <c r="GP36" s="283"/>
      <c r="GQ36" s="283"/>
      <c r="GR36" s="283"/>
      <c r="GS36" s="283"/>
      <c r="GT36" s="283"/>
      <c r="GU36" s="283"/>
      <c r="GV36" s="283"/>
      <c r="GW36" s="283"/>
      <c r="GX36" s="283"/>
      <c r="GY36" s="283"/>
      <c r="GZ36" s="283"/>
      <c r="HA36" s="283"/>
      <c r="HB36" s="283"/>
      <c r="HC36" s="283"/>
      <c r="HD36" s="283"/>
      <c r="HE36" s="283"/>
      <c r="HF36" s="283"/>
      <c r="HT36" s="218"/>
      <c r="HU36" s="218"/>
      <c r="HV36" s="218"/>
      <c r="HW36" s="218"/>
      <c r="HX36" s="218"/>
      <c r="HY36" s="218"/>
      <c r="HZ36" s="218"/>
      <c r="IA36" s="220"/>
      <c r="IB36" s="219"/>
      <c r="IC36" s="219"/>
      <c r="ID36" s="219"/>
      <c r="IE36" s="219"/>
      <c r="IF36" s="219"/>
      <c r="IG36" s="219"/>
      <c r="IH36" s="219"/>
      <c r="II36" s="218"/>
    </row>
    <row r="37" spans="2:243" ht="66.75" customHeight="1" x14ac:dyDescent="0.45">
      <c r="B37" s="348" t="s">
        <v>22</v>
      </c>
      <c r="C37" s="349" t="s">
        <v>430</v>
      </c>
      <c r="D37" s="211" t="s">
        <v>23</v>
      </c>
      <c r="E37" s="211" t="s">
        <v>119</v>
      </c>
      <c r="F37" s="211" t="s">
        <v>187</v>
      </c>
      <c r="G37" s="350" t="s">
        <v>21</v>
      </c>
      <c r="H37" s="350" t="s">
        <v>21</v>
      </c>
      <c r="I37" s="350">
        <v>69</v>
      </c>
      <c r="J37" s="211" t="s">
        <v>57</v>
      </c>
      <c r="K37" s="351" t="s">
        <v>9</v>
      </c>
      <c r="L37" s="211" t="s">
        <v>43</v>
      </c>
      <c r="M37" s="351" t="s">
        <v>44</v>
      </c>
      <c r="N37" s="211" t="s">
        <v>43</v>
      </c>
      <c r="O37" s="211" t="s">
        <v>2</v>
      </c>
      <c r="P37" s="351" t="s">
        <v>12</v>
      </c>
      <c r="Q37" s="347" t="s">
        <v>529</v>
      </c>
      <c r="R37" s="347" t="s">
        <v>21</v>
      </c>
      <c r="S37" s="270" t="s">
        <v>467</v>
      </c>
      <c r="T37" s="270" t="s">
        <v>600</v>
      </c>
      <c r="U37" s="271" t="s">
        <v>488</v>
      </c>
      <c r="V37" s="272" t="s">
        <v>382</v>
      </c>
      <c r="W37" s="272" t="s">
        <v>415</v>
      </c>
      <c r="X37" s="272" t="s">
        <v>21</v>
      </c>
      <c r="Y37" s="273" t="s">
        <v>479</v>
      </c>
      <c r="Z37" s="274" t="s">
        <v>529</v>
      </c>
      <c r="AA37" s="274" t="s">
        <v>208</v>
      </c>
      <c r="AB37" s="274"/>
      <c r="AC37" s="240">
        <v>1</v>
      </c>
      <c r="AD37" s="240">
        <v>1</v>
      </c>
      <c r="AE37" s="240">
        <v>1</v>
      </c>
      <c r="AF37" s="240">
        <v>1</v>
      </c>
      <c r="AG37" s="240">
        <v>1</v>
      </c>
      <c r="AH37" s="240">
        <v>0</v>
      </c>
      <c r="AI37" s="278" t="s">
        <v>806</v>
      </c>
      <c r="AJ37" s="285">
        <v>1</v>
      </c>
      <c r="AK37" s="278">
        <v>1</v>
      </c>
      <c r="AL37" s="278" t="s">
        <v>806</v>
      </c>
      <c r="AM37" s="278" t="s">
        <v>21</v>
      </c>
      <c r="AN37" s="278" t="s">
        <v>21</v>
      </c>
      <c r="AO37" s="278" t="s">
        <v>21</v>
      </c>
      <c r="AP37" s="277" t="str">
        <f t="shared" si="34"/>
        <v>-</v>
      </c>
      <c r="AQ37" s="277">
        <f t="shared" si="35"/>
        <v>0</v>
      </c>
      <c r="AR37" s="277">
        <v>0</v>
      </c>
      <c r="AS37" s="278"/>
      <c r="AT37" s="278" t="s">
        <v>21</v>
      </c>
      <c r="AU37" s="278" t="s">
        <v>654</v>
      </c>
      <c r="AV37" s="278" t="s">
        <v>21</v>
      </c>
      <c r="AW37" s="278">
        <v>1</v>
      </c>
      <c r="AX37" s="278">
        <v>1</v>
      </c>
      <c r="AY37" s="278">
        <v>1</v>
      </c>
      <c r="AZ37" s="278">
        <v>1</v>
      </c>
      <c r="BA37" s="278"/>
      <c r="BB37" s="278"/>
      <c r="BC37" s="278"/>
      <c r="BD37" s="278">
        <v>1</v>
      </c>
      <c r="BE37" s="278">
        <v>1</v>
      </c>
      <c r="BF37" s="278">
        <v>1</v>
      </c>
      <c r="BG37" s="277">
        <f t="shared" si="0"/>
        <v>100</v>
      </c>
      <c r="BH37" s="277">
        <f t="shared" si="69"/>
        <v>0</v>
      </c>
      <c r="BI37" s="277">
        <f t="shared" si="36"/>
        <v>0</v>
      </c>
      <c r="BJ37" s="277">
        <f t="shared" si="37"/>
        <v>100</v>
      </c>
      <c r="BK37" s="277">
        <f t="shared" si="58"/>
        <v>100</v>
      </c>
      <c r="BL37" s="277">
        <f t="shared" si="38"/>
        <v>100</v>
      </c>
      <c r="BM37" s="277">
        <f t="shared" si="1"/>
        <v>100</v>
      </c>
      <c r="BN37" s="279">
        <f t="shared" si="2"/>
        <v>0</v>
      </c>
      <c r="BO37" s="277">
        <f t="shared" si="3"/>
        <v>100</v>
      </c>
      <c r="BP37" s="277">
        <f t="shared" si="4"/>
        <v>100</v>
      </c>
      <c r="BQ37" s="279">
        <f t="shared" si="5"/>
        <v>0</v>
      </c>
      <c r="BR37" s="277">
        <f t="shared" si="6"/>
        <v>100</v>
      </c>
      <c r="BS37" s="277">
        <f t="shared" si="7"/>
        <v>100</v>
      </c>
      <c r="BT37" s="279">
        <f t="shared" si="8"/>
        <v>0</v>
      </c>
      <c r="BU37" s="284" t="s">
        <v>21</v>
      </c>
      <c r="BV37" s="278" t="s">
        <v>21</v>
      </c>
      <c r="BW37" s="286">
        <v>0</v>
      </c>
      <c r="BX37" s="278">
        <v>0</v>
      </c>
      <c r="BY37" s="278" t="s">
        <v>21</v>
      </c>
      <c r="BZ37" s="278" t="s">
        <v>21</v>
      </c>
      <c r="CA37" s="278" t="s">
        <v>21</v>
      </c>
      <c r="CB37" s="278" t="s">
        <v>21</v>
      </c>
      <c r="CC37" s="278" t="s">
        <v>21</v>
      </c>
      <c r="CD37" s="278">
        <f t="shared" si="39"/>
        <v>0</v>
      </c>
      <c r="CE37" s="278">
        <v>0</v>
      </c>
      <c r="CF37" s="278" t="s">
        <v>21</v>
      </c>
      <c r="CG37" s="278" t="s">
        <v>21</v>
      </c>
      <c r="CH37" s="278" t="s">
        <v>21</v>
      </c>
      <c r="CI37" s="278" t="s">
        <v>21</v>
      </c>
      <c r="CJ37" s="270">
        <v>1</v>
      </c>
      <c r="CK37" s="270">
        <v>0</v>
      </c>
      <c r="CL37" s="270">
        <v>0</v>
      </c>
      <c r="CM37" s="270">
        <v>0</v>
      </c>
      <c r="CN37" s="270">
        <v>0</v>
      </c>
      <c r="CO37" s="270">
        <v>0</v>
      </c>
      <c r="CP37" s="270">
        <v>0</v>
      </c>
      <c r="CQ37" s="270">
        <v>0</v>
      </c>
      <c r="CR37" s="270">
        <v>0</v>
      </c>
      <c r="CS37" s="270">
        <v>0</v>
      </c>
      <c r="CT37" s="270">
        <f t="shared" si="9"/>
        <v>0</v>
      </c>
      <c r="CU37" s="277" t="str">
        <f t="shared" si="40"/>
        <v>-</v>
      </c>
      <c r="CV37" s="277" t="str">
        <f t="shared" si="41"/>
        <v>-</v>
      </c>
      <c r="CW37" s="277" t="str">
        <f t="shared" si="42"/>
        <v>-</v>
      </c>
      <c r="CX37" s="277" t="str">
        <f t="shared" si="43"/>
        <v>-</v>
      </c>
      <c r="CY37" s="277" t="str">
        <f t="shared" si="44"/>
        <v>-</v>
      </c>
      <c r="CZ37" s="270">
        <f t="shared" si="45"/>
        <v>0</v>
      </c>
      <c r="DA37" s="279">
        <f t="shared" si="10"/>
        <v>0</v>
      </c>
      <c r="DB37" s="270">
        <f t="shared" si="11"/>
        <v>0</v>
      </c>
      <c r="DC37" s="270">
        <f t="shared" si="12"/>
        <v>0</v>
      </c>
      <c r="DD37" s="279">
        <f t="shared" si="13"/>
        <v>0</v>
      </c>
      <c r="DE37" s="270">
        <f t="shared" si="14"/>
        <v>0</v>
      </c>
      <c r="DF37" s="270">
        <f t="shared" si="15"/>
        <v>0</v>
      </c>
      <c r="DG37" s="279">
        <f t="shared" si="16"/>
        <v>0</v>
      </c>
      <c r="DH37" s="282"/>
      <c r="DI37" s="278" t="s">
        <v>280</v>
      </c>
      <c r="DJ37" s="278">
        <v>2</v>
      </c>
      <c r="DK37" s="278">
        <v>4</v>
      </c>
      <c r="DL37" s="278" t="s">
        <v>21</v>
      </c>
      <c r="DM37" s="278" t="s">
        <v>280</v>
      </c>
      <c r="DN37" s="278" t="s">
        <v>280</v>
      </c>
      <c r="DO37" s="278" t="s">
        <v>280</v>
      </c>
      <c r="DP37" s="278" t="s">
        <v>280</v>
      </c>
      <c r="DQ37" s="278">
        <f t="shared" si="46"/>
        <v>2</v>
      </c>
      <c r="DR37" s="278">
        <v>4</v>
      </c>
      <c r="DS37" s="270" t="s">
        <v>21</v>
      </c>
      <c r="DT37" s="278" t="s">
        <v>280</v>
      </c>
      <c r="DU37" s="278" t="s">
        <v>21</v>
      </c>
      <c r="DV37" s="278" t="s">
        <v>21</v>
      </c>
      <c r="DW37" s="270">
        <v>1</v>
      </c>
      <c r="DX37" s="270">
        <v>1</v>
      </c>
      <c r="DY37" s="270">
        <v>2</v>
      </c>
      <c r="DZ37" s="270">
        <v>4</v>
      </c>
      <c r="EA37" s="270">
        <v>0</v>
      </c>
      <c r="EB37" s="270">
        <v>0</v>
      </c>
      <c r="EC37" s="270">
        <v>0</v>
      </c>
      <c r="ED37" s="270">
        <v>0</v>
      </c>
      <c r="EE37" s="270">
        <v>0</v>
      </c>
      <c r="EF37" s="270">
        <v>0</v>
      </c>
      <c r="EG37" s="270">
        <f t="shared" si="17"/>
        <v>100</v>
      </c>
      <c r="EH37" s="277">
        <f t="shared" si="47"/>
        <v>100</v>
      </c>
      <c r="EI37" s="277">
        <f t="shared" si="48"/>
        <v>100</v>
      </c>
      <c r="EJ37" s="277">
        <f t="shared" si="49"/>
        <v>100</v>
      </c>
      <c r="EK37" s="277">
        <f t="shared" si="50"/>
        <v>100</v>
      </c>
      <c r="EL37" s="277">
        <f t="shared" si="51"/>
        <v>100</v>
      </c>
      <c r="EM37" s="270">
        <f t="shared" si="18"/>
        <v>0</v>
      </c>
      <c r="EN37" s="279">
        <f t="shared" si="19"/>
        <v>0</v>
      </c>
      <c r="EO37" s="270">
        <f t="shared" si="20"/>
        <v>200</v>
      </c>
      <c r="EP37" s="270">
        <f t="shared" si="21"/>
        <v>0</v>
      </c>
      <c r="EQ37" s="279">
        <f t="shared" si="22"/>
        <v>0</v>
      </c>
      <c r="ER37" s="270">
        <f t="shared" si="23"/>
        <v>400</v>
      </c>
      <c r="ES37" s="270">
        <f t="shared" si="24"/>
        <v>0</v>
      </c>
      <c r="ET37" s="279">
        <f t="shared" si="25"/>
        <v>0</v>
      </c>
      <c r="EU37" s="457"/>
      <c r="EV37" s="288">
        <v>1111006</v>
      </c>
      <c r="EW37" s="278">
        <v>1</v>
      </c>
      <c r="EX37" s="278">
        <v>1</v>
      </c>
      <c r="EY37" s="278" t="s">
        <v>21</v>
      </c>
      <c r="EZ37" s="278" t="s">
        <v>21</v>
      </c>
      <c r="FA37" s="278" t="s">
        <v>21</v>
      </c>
      <c r="FB37" s="278" t="s">
        <v>21</v>
      </c>
      <c r="FC37" s="278" t="s">
        <v>21</v>
      </c>
      <c r="FD37" s="278">
        <v>0</v>
      </c>
      <c r="FE37" s="278">
        <v>0</v>
      </c>
      <c r="FF37" s="278" t="s">
        <v>21</v>
      </c>
      <c r="FG37" s="278" t="s">
        <v>21</v>
      </c>
      <c r="FH37" s="288">
        <v>1111006</v>
      </c>
      <c r="FI37" s="278" t="s">
        <v>21</v>
      </c>
      <c r="FJ37" s="270">
        <v>1</v>
      </c>
      <c r="FK37" s="278">
        <v>1</v>
      </c>
      <c r="FL37" s="278">
        <v>1</v>
      </c>
      <c r="FM37" s="278">
        <v>1</v>
      </c>
      <c r="FN37" s="278">
        <v>1</v>
      </c>
      <c r="FO37" s="278">
        <v>1</v>
      </c>
      <c r="FP37" s="278">
        <v>1</v>
      </c>
      <c r="FQ37" s="278" t="s">
        <v>21</v>
      </c>
      <c r="FR37" s="278" t="s">
        <v>21</v>
      </c>
      <c r="FS37" s="278" t="s">
        <v>21</v>
      </c>
      <c r="FT37" s="270">
        <f t="shared" si="70"/>
        <v>100</v>
      </c>
      <c r="FU37" s="277">
        <f t="shared" si="52"/>
        <v>0</v>
      </c>
      <c r="FV37" s="277">
        <f t="shared" si="53"/>
        <v>0</v>
      </c>
      <c r="FW37" s="277">
        <f t="shared" si="54"/>
        <v>0</v>
      </c>
      <c r="FX37" s="277">
        <f t="shared" si="55"/>
        <v>0</v>
      </c>
      <c r="FY37" s="277">
        <f t="shared" si="56"/>
        <v>0</v>
      </c>
      <c r="FZ37" s="270">
        <f t="shared" si="71"/>
        <v>0</v>
      </c>
      <c r="GA37" s="279">
        <f t="shared" si="72"/>
        <v>100</v>
      </c>
      <c r="GB37" s="270">
        <f t="shared" si="73"/>
        <v>100</v>
      </c>
      <c r="GC37" s="270" t="str">
        <f t="shared" si="74"/>
        <v>-</v>
      </c>
      <c r="GD37" s="279">
        <f t="shared" si="75"/>
        <v>100</v>
      </c>
      <c r="GE37" s="270">
        <f t="shared" si="76"/>
        <v>100</v>
      </c>
      <c r="GF37" s="270" t="str">
        <f t="shared" si="77"/>
        <v>-</v>
      </c>
      <c r="GG37" s="279">
        <f t="shared" si="78"/>
        <v>100</v>
      </c>
      <c r="GH37" s="284"/>
      <c r="GI37" s="283"/>
      <c r="GJ37" s="283"/>
      <c r="GK37" s="283"/>
      <c r="GL37" s="283"/>
      <c r="GM37" s="283"/>
      <c r="GN37" s="283"/>
      <c r="GO37" s="283"/>
      <c r="GP37" s="283"/>
      <c r="GQ37" s="283"/>
      <c r="GR37" s="283"/>
      <c r="GS37" s="283"/>
      <c r="GT37" s="283"/>
      <c r="GU37" s="283"/>
      <c r="GV37" s="283"/>
      <c r="GW37" s="283"/>
      <c r="GX37" s="283"/>
      <c r="GY37" s="283"/>
      <c r="GZ37" s="283"/>
      <c r="HA37" s="283"/>
      <c r="HB37" s="283"/>
      <c r="HC37" s="283"/>
      <c r="HD37" s="283"/>
      <c r="HE37" s="283"/>
      <c r="HF37" s="283"/>
      <c r="HT37" s="218"/>
      <c r="HU37" s="218"/>
      <c r="HV37" s="218"/>
      <c r="HW37" s="218"/>
      <c r="HX37" s="218"/>
      <c r="HY37" s="218"/>
      <c r="HZ37" s="218"/>
      <c r="IA37" s="219"/>
      <c r="IB37" s="219"/>
      <c r="IC37" s="219"/>
      <c r="ID37" s="219"/>
      <c r="IE37" s="219"/>
      <c r="IF37" s="219"/>
      <c r="IG37" s="219"/>
      <c r="IH37" s="219"/>
      <c r="II37" s="218"/>
    </row>
    <row r="38" spans="2:243" ht="66.75" customHeight="1" x14ac:dyDescent="0.45">
      <c r="B38" s="348" t="s">
        <v>22</v>
      </c>
      <c r="C38" s="349" t="s">
        <v>430</v>
      </c>
      <c r="D38" s="350" t="s">
        <v>23</v>
      </c>
      <c r="E38" s="211" t="s">
        <v>119</v>
      </c>
      <c r="F38" s="211" t="s">
        <v>187</v>
      </c>
      <c r="G38" s="350" t="s">
        <v>21</v>
      </c>
      <c r="H38" s="350" t="s">
        <v>21</v>
      </c>
      <c r="I38" s="350">
        <v>71</v>
      </c>
      <c r="J38" s="211" t="s">
        <v>64</v>
      </c>
      <c r="K38" s="351" t="s">
        <v>63</v>
      </c>
      <c r="L38" s="211" t="s">
        <v>36</v>
      </c>
      <c r="M38" s="351" t="s">
        <v>65</v>
      </c>
      <c r="N38" s="211" t="s">
        <v>43</v>
      </c>
      <c r="O38" s="211" t="s">
        <v>5</v>
      </c>
      <c r="P38" s="351" t="s">
        <v>12</v>
      </c>
      <c r="Q38" s="347" t="s">
        <v>530</v>
      </c>
      <c r="R38" s="347" t="s">
        <v>21</v>
      </c>
      <c r="S38" s="270" t="s">
        <v>468</v>
      </c>
      <c r="T38" s="270" t="s">
        <v>601</v>
      </c>
      <c r="U38" s="271" t="s">
        <v>487</v>
      </c>
      <c r="V38" s="272" t="s">
        <v>381</v>
      </c>
      <c r="W38" s="272" t="s">
        <v>416</v>
      </c>
      <c r="X38" s="272" t="s">
        <v>392</v>
      </c>
      <c r="Y38" s="295" t="s">
        <v>656</v>
      </c>
      <c r="Z38" s="274" t="s">
        <v>530</v>
      </c>
      <c r="AA38" s="274" t="s">
        <v>208</v>
      </c>
      <c r="AB38" s="274"/>
      <c r="AC38" s="296">
        <v>7</v>
      </c>
      <c r="AD38" s="296">
        <v>2</v>
      </c>
      <c r="AE38" s="296">
        <v>3</v>
      </c>
      <c r="AF38" s="296">
        <v>3</v>
      </c>
      <c r="AG38" s="296">
        <v>3</v>
      </c>
      <c r="AH38" s="296">
        <v>0</v>
      </c>
      <c r="AI38" s="296" t="s">
        <v>21</v>
      </c>
      <c r="AJ38" s="297">
        <v>0</v>
      </c>
      <c r="AK38" s="296">
        <v>0</v>
      </c>
      <c r="AL38" s="296" t="s">
        <v>21</v>
      </c>
      <c r="AM38" s="296" t="s">
        <v>21</v>
      </c>
      <c r="AN38" s="296" t="s">
        <v>21</v>
      </c>
      <c r="AO38" s="296" t="s">
        <v>21</v>
      </c>
      <c r="AP38" s="298" t="str">
        <f t="shared" si="34"/>
        <v>-</v>
      </c>
      <c r="AQ38" s="298">
        <f t="shared" si="35"/>
        <v>0</v>
      </c>
      <c r="AR38" s="298">
        <v>0</v>
      </c>
      <c r="AS38" s="296" t="s">
        <v>21</v>
      </c>
      <c r="AT38" s="296" t="s">
        <v>21</v>
      </c>
      <c r="AU38" s="296" t="s">
        <v>21</v>
      </c>
      <c r="AV38" s="296" t="s">
        <v>21</v>
      </c>
      <c r="AW38" s="296">
        <v>7</v>
      </c>
      <c r="AX38" s="296">
        <v>0</v>
      </c>
      <c r="AY38" s="296">
        <v>0</v>
      </c>
      <c r="AZ38" s="296">
        <v>0</v>
      </c>
      <c r="BA38" s="296">
        <v>0</v>
      </c>
      <c r="BB38" s="296">
        <v>0</v>
      </c>
      <c r="BC38" s="296">
        <v>0</v>
      </c>
      <c r="BD38" s="296">
        <v>0</v>
      </c>
      <c r="BE38" s="296">
        <v>0</v>
      </c>
      <c r="BF38" s="296">
        <v>0</v>
      </c>
      <c r="BG38" s="298">
        <f t="shared" si="0"/>
        <v>0</v>
      </c>
      <c r="BH38" s="298" t="str">
        <f t="shared" si="69"/>
        <v>-</v>
      </c>
      <c r="BI38" s="298" t="str">
        <f t="shared" si="36"/>
        <v>-</v>
      </c>
      <c r="BJ38" s="298" t="str">
        <f t="shared" si="37"/>
        <v>-</v>
      </c>
      <c r="BK38" s="298" t="str">
        <f t="shared" si="58"/>
        <v>-</v>
      </c>
      <c r="BL38" s="298" t="str">
        <f t="shared" si="38"/>
        <v>-</v>
      </c>
      <c r="BM38" s="298">
        <f t="shared" si="1"/>
        <v>0</v>
      </c>
      <c r="BN38" s="299">
        <f t="shared" si="2"/>
        <v>0</v>
      </c>
      <c r="BO38" s="298">
        <f t="shared" si="3"/>
        <v>0</v>
      </c>
      <c r="BP38" s="298">
        <f t="shared" si="4"/>
        <v>0</v>
      </c>
      <c r="BQ38" s="299">
        <f t="shared" si="5"/>
        <v>0</v>
      </c>
      <c r="BR38" s="298">
        <f t="shared" si="6"/>
        <v>0</v>
      </c>
      <c r="BS38" s="298">
        <f t="shared" si="7"/>
        <v>0</v>
      </c>
      <c r="BT38" s="299">
        <f t="shared" si="8"/>
        <v>0</v>
      </c>
      <c r="BU38" s="296" t="s">
        <v>21</v>
      </c>
      <c r="BV38" s="296">
        <v>2027397</v>
      </c>
      <c r="BW38" s="300">
        <v>1</v>
      </c>
      <c r="BX38" s="296"/>
      <c r="BY38" s="296">
        <v>2027397</v>
      </c>
      <c r="BZ38" s="296" t="s">
        <v>21</v>
      </c>
      <c r="CA38" s="296">
        <v>2027397</v>
      </c>
      <c r="CB38" s="296" t="s">
        <v>21</v>
      </c>
      <c r="CC38" s="296">
        <v>2027397</v>
      </c>
      <c r="CD38" s="296">
        <f t="shared" si="39"/>
        <v>1</v>
      </c>
      <c r="CE38" s="296">
        <v>1</v>
      </c>
      <c r="CF38" s="296" t="s">
        <v>21</v>
      </c>
      <c r="CG38" s="296">
        <v>2027397</v>
      </c>
      <c r="CH38" s="296" t="s">
        <v>21</v>
      </c>
      <c r="CI38" s="296" t="s">
        <v>21</v>
      </c>
      <c r="CJ38" s="299">
        <v>7</v>
      </c>
      <c r="CK38" s="299">
        <v>1</v>
      </c>
      <c r="CL38" s="299">
        <v>1</v>
      </c>
      <c r="CM38" s="299">
        <v>1</v>
      </c>
      <c r="CN38" s="299">
        <v>0</v>
      </c>
      <c r="CO38" s="299">
        <v>0</v>
      </c>
      <c r="CP38" s="299">
        <v>0</v>
      </c>
      <c r="CQ38" s="299">
        <v>0</v>
      </c>
      <c r="CR38" s="299">
        <v>0</v>
      </c>
      <c r="CS38" s="299">
        <v>0</v>
      </c>
      <c r="CT38" s="299">
        <f t="shared" si="9"/>
        <v>50</v>
      </c>
      <c r="CU38" s="298">
        <f t="shared" si="40"/>
        <v>100</v>
      </c>
      <c r="CV38" s="298" t="str">
        <f t="shared" si="41"/>
        <v>-</v>
      </c>
      <c r="CW38" s="298">
        <f t="shared" si="42"/>
        <v>100</v>
      </c>
      <c r="CX38" s="298">
        <f t="shared" si="43"/>
        <v>100</v>
      </c>
      <c r="CY38" s="298">
        <f t="shared" si="44"/>
        <v>100</v>
      </c>
      <c r="CZ38" s="299">
        <f t="shared" si="45"/>
        <v>0</v>
      </c>
      <c r="DA38" s="299">
        <f t="shared" si="10"/>
        <v>0</v>
      </c>
      <c r="DB38" s="299">
        <f t="shared" si="11"/>
        <v>33.333333333333329</v>
      </c>
      <c r="DC38" s="299">
        <f t="shared" si="12"/>
        <v>0</v>
      </c>
      <c r="DD38" s="299">
        <f t="shared" si="13"/>
        <v>0</v>
      </c>
      <c r="DE38" s="299">
        <f t="shared" si="14"/>
        <v>33.333333333333329</v>
      </c>
      <c r="DF38" s="299">
        <f t="shared" si="15"/>
        <v>0</v>
      </c>
      <c r="DG38" s="299">
        <f t="shared" si="16"/>
        <v>0</v>
      </c>
      <c r="DH38" s="299"/>
      <c r="DI38" s="296" t="s">
        <v>280</v>
      </c>
      <c r="DJ38" s="296">
        <v>2</v>
      </c>
      <c r="DK38" s="296">
        <v>7</v>
      </c>
      <c r="DL38" s="296" t="s">
        <v>21</v>
      </c>
      <c r="DM38" s="296" t="s">
        <v>280</v>
      </c>
      <c r="DN38" s="296" t="s">
        <v>280</v>
      </c>
      <c r="DO38" s="296" t="s">
        <v>280</v>
      </c>
      <c r="DP38" s="296" t="s">
        <v>280</v>
      </c>
      <c r="DQ38" s="296">
        <f t="shared" si="46"/>
        <v>2</v>
      </c>
      <c r="DR38" s="296">
        <v>7</v>
      </c>
      <c r="DS38" s="299" t="s">
        <v>21</v>
      </c>
      <c r="DT38" s="296" t="s">
        <v>280</v>
      </c>
      <c r="DU38" s="296" t="s">
        <v>21</v>
      </c>
      <c r="DV38" s="296" t="s">
        <v>21</v>
      </c>
      <c r="DW38" s="299">
        <v>7</v>
      </c>
      <c r="DX38" s="299">
        <v>3</v>
      </c>
      <c r="DY38" s="299">
        <v>3</v>
      </c>
      <c r="DZ38" s="299">
        <v>7</v>
      </c>
      <c r="EA38" s="299">
        <v>0</v>
      </c>
      <c r="EB38" s="299">
        <v>0</v>
      </c>
      <c r="EC38" s="299">
        <v>0</v>
      </c>
      <c r="ED38" s="299">
        <v>0</v>
      </c>
      <c r="EE38" s="299">
        <v>0</v>
      </c>
      <c r="EF38" s="299">
        <v>0</v>
      </c>
      <c r="EG38" s="299">
        <f t="shared" si="17"/>
        <v>150</v>
      </c>
      <c r="EH38" s="298">
        <f t="shared" si="47"/>
        <v>100</v>
      </c>
      <c r="EI38" s="298">
        <f t="shared" si="48"/>
        <v>100</v>
      </c>
      <c r="EJ38" s="298">
        <f t="shared" si="49"/>
        <v>100</v>
      </c>
      <c r="EK38" s="298">
        <f t="shared" si="50"/>
        <v>100</v>
      </c>
      <c r="EL38" s="298">
        <f t="shared" si="51"/>
        <v>100</v>
      </c>
      <c r="EM38" s="299">
        <f t="shared" si="18"/>
        <v>0</v>
      </c>
      <c r="EN38" s="299">
        <f t="shared" si="19"/>
        <v>0</v>
      </c>
      <c r="EO38" s="299">
        <f t="shared" si="20"/>
        <v>100</v>
      </c>
      <c r="EP38" s="299">
        <f t="shared" si="21"/>
        <v>0</v>
      </c>
      <c r="EQ38" s="299">
        <f t="shared" si="22"/>
        <v>0</v>
      </c>
      <c r="ER38" s="299">
        <f t="shared" si="23"/>
        <v>233.33333333333334</v>
      </c>
      <c r="ES38" s="299">
        <f t="shared" si="24"/>
        <v>0</v>
      </c>
      <c r="ET38" s="299">
        <f t="shared" si="25"/>
        <v>0</v>
      </c>
      <c r="EU38" s="301"/>
      <c r="EV38" s="296" t="s">
        <v>21</v>
      </c>
      <c r="EW38" s="296">
        <v>0</v>
      </c>
      <c r="EX38" s="296">
        <v>0</v>
      </c>
      <c r="EY38" s="296" t="s">
        <v>21</v>
      </c>
      <c r="EZ38" s="296" t="s">
        <v>21</v>
      </c>
      <c r="FA38" s="296" t="s">
        <v>21</v>
      </c>
      <c r="FB38" s="296" t="s">
        <v>21</v>
      </c>
      <c r="FC38" s="296" t="s">
        <v>21</v>
      </c>
      <c r="FD38" s="296">
        <v>0</v>
      </c>
      <c r="FE38" s="296">
        <v>0</v>
      </c>
      <c r="FF38" s="296" t="s">
        <v>21</v>
      </c>
      <c r="FG38" s="296" t="s">
        <v>21</v>
      </c>
      <c r="FH38" s="296" t="s">
        <v>21</v>
      </c>
      <c r="FI38" s="296" t="s">
        <v>21</v>
      </c>
      <c r="FJ38" s="299">
        <v>7</v>
      </c>
      <c r="FK38" s="296">
        <v>0</v>
      </c>
      <c r="FL38" s="296">
        <v>0</v>
      </c>
      <c r="FM38" s="296">
        <v>0</v>
      </c>
      <c r="FN38" s="296">
        <v>0</v>
      </c>
      <c r="FO38" s="296">
        <v>0</v>
      </c>
      <c r="FP38" s="296">
        <v>0</v>
      </c>
      <c r="FQ38" s="296">
        <v>0</v>
      </c>
      <c r="FR38" s="296">
        <v>0</v>
      </c>
      <c r="FS38" s="296">
        <v>0</v>
      </c>
      <c r="FT38" s="296">
        <v>0</v>
      </c>
      <c r="FU38" s="298" t="str">
        <f t="shared" si="52"/>
        <v>-</v>
      </c>
      <c r="FV38" s="298" t="str">
        <f t="shared" si="53"/>
        <v>-</v>
      </c>
      <c r="FW38" s="298" t="str">
        <f t="shared" si="54"/>
        <v>-</v>
      </c>
      <c r="FX38" s="298" t="str">
        <f t="shared" si="55"/>
        <v>-</v>
      </c>
      <c r="FY38" s="298" t="str">
        <f t="shared" si="56"/>
        <v>-</v>
      </c>
      <c r="FZ38" s="296">
        <v>0</v>
      </c>
      <c r="GA38" s="296">
        <v>0</v>
      </c>
      <c r="GB38" s="296">
        <v>0</v>
      </c>
      <c r="GC38" s="296">
        <v>0</v>
      </c>
      <c r="GD38" s="296">
        <v>0</v>
      </c>
      <c r="GE38" s="296">
        <v>0</v>
      </c>
      <c r="GF38" s="296">
        <v>0</v>
      </c>
      <c r="GG38" s="296">
        <v>0</v>
      </c>
      <c r="GH38" s="284"/>
      <c r="GI38" s="283"/>
      <c r="GJ38" s="283"/>
      <c r="GK38" s="283"/>
      <c r="GL38" s="283"/>
      <c r="GM38" s="283"/>
      <c r="GN38" s="283"/>
      <c r="GO38" s="283"/>
      <c r="GP38" s="283"/>
      <c r="GQ38" s="283"/>
      <c r="GR38" s="283"/>
      <c r="GS38" s="283"/>
      <c r="GT38" s="283"/>
      <c r="GU38" s="283"/>
      <c r="GV38" s="283"/>
      <c r="GW38" s="283"/>
      <c r="GX38" s="283"/>
      <c r="GY38" s="283"/>
      <c r="GZ38" s="283"/>
      <c r="HA38" s="283"/>
      <c r="HB38" s="283"/>
      <c r="HC38" s="283"/>
      <c r="HD38" s="283"/>
      <c r="HE38" s="283"/>
      <c r="HF38" s="283"/>
      <c r="HT38" s="218"/>
      <c r="HU38" s="218"/>
      <c r="HV38" s="218"/>
      <c r="HW38" s="218"/>
      <c r="HX38" s="218"/>
      <c r="HY38" s="218"/>
      <c r="HZ38" s="218"/>
      <c r="IA38" s="220"/>
      <c r="IB38" s="219"/>
      <c r="IC38" s="219"/>
      <c r="ID38" s="219"/>
      <c r="IE38" s="219"/>
      <c r="IF38" s="219"/>
      <c r="IG38" s="219"/>
      <c r="IH38" s="219"/>
      <c r="II38" s="218"/>
    </row>
    <row r="39" spans="2:243" ht="66.75" customHeight="1" x14ac:dyDescent="0.45">
      <c r="B39" s="272" t="s">
        <v>1</v>
      </c>
      <c r="C39" s="352" t="s">
        <v>433</v>
      </c>
      <c r="D39" s="278" t="s">
        <v>0</v>
      </c>
      <c r="E39" s="278" t="s">
        <v>116</v>
      </c>
      <c r="F39" s="278" t="s">
        <v>187</v>
      </c>
      <c r="G39" s="270" t="s">
        <v>21</v>
      </c>
      <c r="H39" s="270" t="s">
        <v>21</v>
      </c>
      <c r="I39" s="270">
        <v>48</v>
      </c>
      <c r="J39" s="278" t="s">
        <v>93</v>
      </c>
      <c r="K39" s="353" t="s">
        <v>68</v>
      </c>
      <c r="L39" s="278" t="s">
        <v>41</v>
      </c>
      <c r="M39" s="353" t="s">
        <v>69</v>
      </c>
      <c r="N39" s="278" t="s">
        <v>34</v>
      </c>
      <c r="O39" s="278" t="s">
        <v>37</v>
      </c>
      <c r="P39" s="353" t="s">
        <v>12</v>
      </c>
      <c r="Q39" s="354" t="s">
        <v>531</v>
      </c>
      <c r="R39" s="354" t="s">
        <v>21</v>
      </c>
      <c r="S39" s="270" t="s">
        <v>463</v>
      </c>
      <c r="T39" s="270" t="s">
        <v>602</v>
      </c>
      <c r="U39" s="271" t="s">
        <v>490</v>
      </c>
      <c r="V39" s="272" t="s">
        <v>382</v>
      </c>
      <c r="W39" s="272" t="s">
        <v>408</v>
      </c>
      <c r="X39" s="272" t="s">
        <v>21</v>
      </c>
      <c r="Y39" s="273" t="s">
        <v>479</v>
      </c>
      <c r="Z39" s="274" t="s">
        <v>531</v>
      </c>
      <c r="AA39" s="274" t="s">
        <v>208</v>
      </c>
      <c r="AB39" s="274"/>
      <c r="AC39" s="240">
        <v>16</v>
      </c>
      <c r="AD39" s="240">
        <v>6</v>
      </c>
      <c r="AE39" s="240">
        <v>9</v>
      </c>
      <c r="AF39" s="240">
        <v>9</v>
      </c>
      <c r="AG39" s="240">
        <v>9</v>
      </c>
      <c r="AH39" s="240">
        <v>0</v>
      </c>
      <c r="AI39" s="288" t="s">
        <v>807</v>
      </c>
      <c r="AJ39" s="285">
        <v>1</v>
      </c>
      <c r="AK39" s="278">
        <v>24</v>
      </c>
      <c r="AL39" s="288" t="s">
        <v>695</v>
      </c>
      <c r="AM39" s="278">
        <v>1917</v>
      </c>
      <c r="AN39" s="278">
        <v>1917.1507099999999</v>
      </c>
      <c r="AO39" s="278">
        <v>1917</v>
      </c>
      <c r="AP39" s="277">
        <f t="shared" si="34"/>
        <v>1917.1507099999999</v>
      </c>
      <c r="AQ39" s="277">
        <f t="shared" si="35"/>
        <v>2</v>
      </c>
      <c r="AR39" s="277">
        <v>18</v>
      </c>
      <c r="AS39" s="278" t="s">
        <v>21</v>
      </c>
      <c r="AT39" s="278">
        <v>1917</v>
      </c>
      <c r="AU39" s="278">
        <v>18659.581600000001</v>
      </c>
      <c r="AV39" s="278" t="s">
        <v>21</v>
      </c>
      <c r="AW39" s="278">
        <v>16</v>
      </c>
      <c r="AX39" s="278">
        <v>5</v>
      </c>
      <c r="AY39" s="278">
        <v>13</v>
      </c>
      <c r="AZ39" s="278">
        <v>13</v>
      </c>
      <c r="BA39" s="278">
        <v>2</v>
      </c>
      <c r="BB39" s="278">
        <v>2</v>
      </c>
      <c r="BC39" s="278">
        <v>2</v>
      </c>
      <c r="BD39" s="278">
        <v>1</v>
      </c>
      <c r="BE39" s="278">
        <v>1</v>
      </c>
      <c r="BF39" s="278">
        <v>1</v>
      </c>
      <c r="BG39" s="277">
        <f t="shared" si="0"/>
        <v>83.333333333333343</v>
      </c>
      <c r="BH39" s="277">
        <f t="shared" si="69"/>
        <v>200</v>
      </c>
      <c r="BI39" s="277">
        <f t="shared" si="36"/>
        <v>75</v>
      </c>
      <c r="BJ39" s="277">
        <f t="shared" si="37"/>
        <v>60</v>
      </c>
      <c r="BK39" s="277">
        <f t="shared" si="58"/>
        <v>84.615384615384613</v>
      </c>
      <c r="BL39" s="277">
        <f t="shared" si="38"/>
        <v>84.615384615384613</v>
      </c>
      <c r="BM39" s="277">
        <f t="shared" si="1"/>
        <v>16.666666666666664</v>
      </c>
      <c r="BN39" s="279">
        <f t="shared" si="2"/>
        <v>33.333333333333329</v>
      </c>
      <c r="BO39" s="277">
        <f t="shared" si="3"/>
        <v>144.44444444444443</v>
      </c>
      <c r="BP39" s="277">
        <f t="shared" si="4"/>
        <v>11.111111111111111</v>
      </c>
      <c r="BQ39" s="279">
        <f t="shared" si="5"/>
        <v>22.222222222222221</v>
      </c>
      <c r="BR39" s="277">
        <f t="shared" si="6"/>
        <v>144.44444444444443</v>
      </c>
      <c r="BS39" s="277">
        <f t="shared" si="7"/>
        <v>11.111111111111111</v>
      </c>
      <c r="BT39" s="279">
        <f t="shared" si="8"/>
        <v>22.222222222222221</v>
      </c>
      <c r="BU39" s="284" t="s">
        <v>696</v>
      </c>
      <c r="BV39" s="288" t="s">
        <v>276</v>
      </c>
      <c r="BW39" s="286">
        <v>3</v>
      </c>
      <c r="BX39" s="278">
        <v>4</v>
      </c>
      <c r="BY39" s="288" t="s">
        <v>276</v>
      </c>
      <c r="BZ39" s="278" t="s">
        <v>21</v>
      </c>
      <c r="CA39" s="278" t="s">
        <v>21</v>
      </c>
      <c r="CB39" s="278" t="s">
        <v>21</v>
      </c>
      <c r="CC39" s="278" t="s">
        <v>21</v>
      </c>
      <c r="CD39" s="278">
        <f t="shared" si="39"/>
        <v>0</v>
      </c>
      <c r="CE39" s="278">
        <v>0</v>
      </c>
      <c r="CF39" s="278" t="s">
        <v>21</v>
      </c>
      <c r="CG39" s="278" t="s">
        <v>21</v>
      </c>
      <c r="CH39" s="278" t="s">
        <v>276</v>
      </c>
      <c r="CI39" s="278" t="s">
        <v>21</v>
      </c>
      <c r="CJ39" s="270">
        <v>16</v>
      </c>
      <c r="CK39" s="270">
        <v>2</v>
      </c>
      <c r="CL39" s="270">
        <v>4</v>
      </c>
      <c r="CM39" s="270">
        <v>4</v>
      </c>
      <c r="CN39" s="270">
        <v>2</v>
      </c>
      <c r="CO39" s="270">
        <v>2</v>
      </c>
      <c r="CP39" s="270">
        <v>2</v>
      </c>
      <c r="CQ39" s="270" t="s">
        <v>21</v>
      </c>
      <c r="CR39" s="270" t="s">
        <v>21</v>
      </c>
      <c r="CS39" s="270" t="s">
        <v>21</v>
      </c>
      <c r="CT39" s="270">
        <f t="shared" si="9"/>
        <v>33.333333333333329</v>
      </c>
      <c r="CU39" s="277">
        <f t="shared" si="40"/>
        <v>0</v>
      </c>
      <c r="CV39" s="277">
        <f t="shared" si="41"/>
        <v>0</v>
      </c>
      <c r="CW39" s="277">
        <f t="shared" si="42"/>
        <v>0</v>
      </c>
      <c r="CX39" s="277">
        <f t="shared" si="43"/>
        <v>50</v>
      </c>
      <c r="CY39" s="277">
        <f t="shared" si="44"/>
        <v>50</v>
      </c>
      <c r="CZ39" s="270" t="str">
        <f t="shared" si="45"/>
        <v>-</v>
      </c>
      <c r="DA39" s="279">
        <f t="shared" si="10"/>
        <v>33.333333333333329</v>
      </c>
      <c r="DB39" s="270">
        <f t="shared" si="11"/>
        <v>44.444444444444443</v>
      </c>
      <c r="DC39" s="270" t="str">
        <f t="shared" si="12"/>
        <v>-</v>
      </c>
      <c r="DD39" s="279">
        <f t="shared" si="13"/>
        <v>22.222222222222221</v>
      </c>
      <c r="DE39" s="270">
        <f t="shared" si="14"/>
        <v>44.444444444444443</v>
      </c>
      <c r="DF39" s="270" t="str">
        <f t="shared" si="15"/>
        <v>-</v>
      </c>
      <c r="DG39" s="279">
        <f t="shared" si="16"/>
        <v>22.222222222222221</v>
      </c>
      <c r="DH39" s="282"/>
      <c r="DI39" s="278" t="s">
        <v>808</v>
      </c>
      <c r="DJ39" s="278">
        <v>6</v>
      </c>
      <c r="DK39" s="278">
        <v>19</v>
      </c>
      <c r="DL39" s="278" t="s">
        <v>672</v>
      </c>
      <c r="DM39" s="278" t="s">
        <v>280</v>
      </c>
      <c r="DN39" s="278" t="s">
        <v>280</v>
      </c>
      <c r="DO39" s="278" t="s">
        <v>280</v>
      </c>
      <c r="DP39" s="278" t="s">
        <v>280</v>
      </c>
      <c r="DQ39" s="278">
        <f t="shared" si="46"/>
        <v>2</v>
      </c>
      <c r="DR39" s="278">
        <v>14</v>
      </c>
      <c r="DS39" s="270" t="s">
        <v>21</v>
      </c>
      <c r="DT39" s="278" t="s">
        <v>280</v>
      </c>
      <c r="DU39" s="278" t="s">
        <v>809</v>
      </c>
      <c r="DV39" s="278" t="s">
        <v>21</v>
      </c>
      <c r="DW39" s="270">
        <v>16</v>
      </c>
      <c r="DX39" s="270">
        <v>7</v>
      </c>
      <c r="DY39" s="270">
        <v>11</v>
      </c>
      <c r="DZ39" s="270">
        <v>19</v>
      </c>
      <c r="EA39" s="270">
        <v>2</v>
      </c>
      <c r="EB39" s="270">
        <v>2</v>
      </c>
      <c r="EC39" s="270">
        <v>2</v>
      </c>
      <c r="ED39" s="270">
        <v>4</v>
      </c>
      <c r="EE39" s="270">
        <v>6</v>
      </c>
      <c r="EF39" s="270">
        <v>7</v>
      </c>
      <c r="EG39" s="270">
        <f t="shared" si="17"/>
        <v>116.66666666666667</v>
      </c>
      <c r="EH39" s="277">
        <f t="shared" si="47"/>
        <v>33.333333333333329</v>
      </c>
      <c r="EI39" s="277">
        <f>IFERROR((DR39/DK39)*100,"-")</f>
        <v>73.68421052631578</v>
      </c>
      <c r="EJ39" s="277">
        <f t="shared" si="49"/>
        <v>71.428571428571431</v>
      </c>
      <c r="EK39" s="277">
        <f t="shared" si="50"/>
        <v>81.818181818181813</v>
      </c>
      <c r="EL39" s="277">
        <f t="shared" si="51"/>
        <v>89.473684210526315</v>
      </c>
      <c r="EM39" s="270">
        <f t="shared" si="18"/>
        <v>66.666666666666657</v>
      </c>
      <c r="EN39" s="279">
        <f t="shared" si="19"/>
        <v>33.333333333333329</v>
      </c>
      <c r="EO39" s="270">
        <f t="shared" si="20"/>
        <v>122.22222222222223</v>
      </c>
      <c r="EP39" s="270">
        <f t="shared" si="21"/>
        <v>66.666666666666657</v>
      </c>
      <c r="EQ39" s="279">
        <f t="shared" si="22"/>
        <v>22.222222222222221</v>
      </c>
      <c r="ER39" s="270">
        <f t="shared" si="23"/>
        <v>211.11111111111111</v>
      </c>
      <c r="ES39" s="270">
        <f t="shared" si="24"/>
        <v>77.777777777777786</v>
      </c>
      <c r="ET39" s="279">
        <f t="shared" si="25"/>
        <v>22.222222222222221</v>
      </c>
      <c r="EU39" s="457"/>
      <c r="EV39" s="288" t="s">
        <v>288</v>
      </c>
      <c r="EW39" s="278">
        <v>3</v>
      </c>
      <c r="EX39" s="278">
        <v>687</v>
      </c>
      <c r="EY39" s="278" t="s">
        <v>21</v>
      </c>
      <c r="EZ39" s="278" t="s">
        <v>21</v>
      </c>
      <c r="FA39" s="278"/>
      <c r="FB39" s="278"/>
      <c r="FC39" s="278"/>
      <c r="FD39" s="278">
        <v>0</v>
      </c>
      <c r="FE39" s="278">
        <v>0</v>
      </c>
      <c r="FF39" s="278"/>
      <c r="FG39" s="278"/>
      <c r="FH39" s="288" t="s">
        <v>288</v>
      </c>
      <c r="FI39" s="278"/>
      <c r="FJ39" s="270">
        <v>16</v>
      </c>
      <c r="FK39" s="278">
        <v>3</v>
      </c>
      <c r="FL39" s="278">
        <v>374</v>
      </c>
      <c r="FM39" s="278">
        <v>687</v>
      </c>
      <c r="FN39" s="278">
        <v>3</v>
      </c>
      <c r="FO39" s="278">
        <v>3</v>
      </c>
      <c r="FP39" s="278">
        <v>3</v>
      </c>
      <c r="FQ39" s="278" t="s">
        <v>21</v>
      </c>
      <c r="FR39" s="278" t="s">
        <v>21</v>
      </c>
      <c r="FS39" s="278" t="s">
        <v>21</v>
      </c>
      <c r="FT39" s="270">
        <f t="shared" ref="FT39:FT46" si="79">(FK39/AD39)*100</f>
        <v>50</v>
      </c>
      <c r="FU39" s="277">
        <f t="shared" si="52"/>
        <v>0</v>
      </c>
      <c r="FV39" s="277">
        <f t="shared" si="53"/>
        <v>0</v>
      </c>
      <c r="FW39" s="277">
        <f t="shared" si="54"/>
        <v>0</v>
      </c>
      <c r="FX39" s="277">
        <f t="shared" si="55"/>
        <v>99.19786096256685</v>
      </c>
      <c r="FY39" s="277">
        <f t="shared" si="56"/>
        <v>99.563318777292579</v>
      </c>
      <c r="FZ39" s="270">
        <f t="shared" ref="FZ39:FZ46" si="80">IF(ES81="-","-", (ES81/AD39)*100)</f>
        <v>0</v>
      </c>
      <c r="GA39" s="279">
        <f t="shared" ref="GA39:GA46" si="81">IF(FN39="-","-",(FN39/AD39)*100)</f>
        <v>50</v>
      </c>
      <c r="GB39" s="270">
        <f t="shared" ref="GB39:GB46" si="82">(FL39/AE39)*100</f>
        <v>4155.5555555555557</v>
      </c>
      <c r="GC39" s="270" t="str">
        <f t="shared" ref="GC39:GC46" si="83">IF(FR39="-","-",(FR39/AE39)*100)</f>
        <v>-</v>
      </c>
      <c r="GD39" s="279">
        <f t="shared" ref="GD39:GD46" si="84">IF(FO39="-","-",(FO39/AE39)*100)</f>
        <v>33.333333333333329</v>
      </c>
      <c r="GE39" s="270">
        <f t="shared" ref="GE39:GE46" si="85">(FM39/AG39)*100</f>
        <v>7633.333333333333</v>
      </c>
      <c r="GF39" s="270" t="str">
        <f t="shared" ref="GF39:GF46" si="86">IF(FS39="-","-",(FS39/AG39)*100)</f>
        <v>-</v>
      </c>
      <c r="GG39" s="279">
        <f t="shared" ref="GG39:GG46" si="87">(FP39/AG39)*100</f>
        <v>33.333333333333329</v>
      </c>
      <c r="GH39" s="284" t="s">
        <v>705</v>
      </c>
      <c r="GI39" s="283"/>
      <c r="GJ39" s="283"/>
      <c r="GK39" s="283"/>
      <c r="GL39" s="283"/>
      <c r="GM39" s="283"/>
      <c r="GN39" s="283"/>
      <c r="GO39" s="283"/>
      <c r="GP39" s="283"/>
      <c r="GQ39" s="283"/>
      <c r="GR39" s="283"/>
      <c r="GS39" s="283"/>
      <c r="GT39" s="283"/>
      <c r="GU39" s="283"/>
      <c r="GV39" s="283"/>
      <c r="GW39" s="283"/>
      <c r="GX39" s="283"/>
      <c r="GY39" s="283"/>
      <c r="GZ39" s="283"/>
      <c r="HA39" s="283"/>
      <c r="HB39" s="283"/>
      <c r="HC39" s="283"/>
      <c r="HD39" s="283"/>
      <c r="HE39" s="283"/>
      <c r="HF39" s="283"/>
      <c r="HT39" s="218"/>
      <c r="HU39" s="218"/>
      <c r="HV39" s="218"/>
      <c r="HW39" s="218"/>
      <c r="HX39" s="218"/>
      <c r="HY39" s="218"/>
      <c r="HZ39" s="218"/>
      <c r="IA39" s="219"/>
      <c r="IB39" s="219"/>
      <c r="IC39" s="219"/>
      <c r="ID39" s="219"/>
      <c r="IE39" s="219"/>
      <c r="IF39" s="219"/>
      <c r="IG39" s="219"/>
      <c r="IH39" s="219"/>
      <c r="II39" s="218"/>
    </row>
    <row r="40" spans="2:243" ht="66.75" customHeight="1" x14ac:dyDescent="0.45">
      <c r="B40" s="272" t="s">
        <v>1</v>
      </c>
      <c r="C40" s="352" t="s">
        <v>433</v>
      </c>
      <c r="D40" s="278" t="s">
        <v>0</v>
      </c>
      <c r="E40" s="278" t="s">
        <v>116</v>
      </c>
      <c r="F40" s="278" t="s">
        <v>187</v>
      </c>
      <c r="G40" s="270" t="s">
        <v>21</v>
      </c>
      <c r="H40" s="270" t="s">
        <v>21</v>
      </c>
      <c r="I40" s="270">
        <v>48</v>
      </c>
      <c r="J40" s="278" t="s">
        <v>93</v>
      </c>
      <c r="K40" s="353" t="s">
        <v>98</v>
      </c>
      <c r="L40" s="278" t="s">
        <v>96</v>
      </c>
      <c r="M40" s="353" t="s">
        <v>99</v>
      </c>
      <c r="N40" s="278" t="s">
        <v>34</v>
      </c>
      <c r="O40" s="278" t="s">
        <v>40</v>
      </c>
      <c r="P40" s="353" t="s">
        <v>12</v>
      </c>
      <c r="Q40" s="354" t="s">
        <v>532</v>
      </c>
      <c r="R40" s="354" t="s">
        <v>21</v>
      </c>
      <c r="S40" s="270" t="s">
        <v>464</v>
      </c>
      <c r="T40" s="270" t="s">
        <v>603</v>
      </c>
      <c r="U40" s="271" t="s">
        <v>491</v>
      </c>
      <c r="V40" s="272" t="s">
        <v>382</v>
      </c>
      <c r="W40" s="272" t="s">
        <v>409</v>
      </c>
      <c r="X40" s="272" t="s">
        <v>21</v>
      </c>
      <c r="Y40" s="273" t="s">
        <v>479</v>
      </c>
      <c r="Z40" s="274" t="s">
        <v>532</v>
      </c>
      <c r="AA40" s="274" t="s">
        <v>208</v>
      </c>
      <c r="AB40" s="274"/>
      <c r="AC40" s="240">
        <v>6</v>
      </c>
      <c r="AD40" s="240">
        <v>4</v>
      </c>
      <c r="AE40" s="240">
        <v>5</v>
      </c>
      <c r="AF40" s="240">
        <v>5</v>
      </c>
      <c r="AG40" s="240">
        <v>5</v>
      </c>
      <c r="AH40" s="240">
        <v>0</v>
      </c>
      <c r="AI40" s="288" t="s">
        <v>810</v>
      </c>
      <c r="AJ40" s="285">
        <v>4</v>
      </c>
      <c r="AK40" s="278">
        <v>21</v>
      </c>
      <c r="AL40" s="288" t="s">
        <v>811</v>
      </c>
      <c r="AM40" s="278">
        <v>1917</v>
      </c>
      <c r="AN40" s="278">
        <v>1917.1507099999999</v>
      </c>
      <c r="AO40" s="278">
        <v>1917</v>
      </c>
      <c r="AP40" s="277">
        <f t="shared" si="34"/>
        <v>1917.1507099999999</v>
      </c>
      <c r="AQ40" s="277">
        <f t="shared" si="35"/>
        <v>2</v>
      </c>
      <c r="AR40" s="277">
        <v>16</v>
      </c>
      <c r="AS40" s="278" t="s">
        <v>21</v>
      </c>
      <c r="AT40" s="278">
        <v>1917</v>
      </c>
      <c r="AU40" s="278">
        <v>50447.581599999998</v>
      </c>
      <c r="AV40" s="278" t="s">
        <v>21</v>
      </c>
      <c r="AW40" s="278">
        <v>6</v>
      </c>
      <c r="AX40" s="278">
        <v>5</v>
      </c>
      <c r="AY40" s="278">
        <v>7</v>
      </c>
      <c r="AZ40" s="278">
        <v>2</v>
      </c>
      <c r="BA40" s="278">
        <v>4</v>
      </c>
      <c r="BB40" s="278">
        <v>4</v>
      </c>
      <c r="BC40" s="278">
        <v>4</v>
      </c>
      <c r="BD40" s="278">
        <v>3</v>
      </c>
      <c r="BE40" s="278">
        <v>3</v>
      </c>
      <c r="BF40" s="278">
        <v>3</v>
      </c>
      <c r="BG40" s="277">
        <f t="shared" si="0"/>
        <v>125</v>
      </c>
      <c r="BH40" s="277">
        <f t="shared" si="69"/>
        <v>50</v>
      </c>
      <c r="BI40" s="277">
        <f t="shared" si="36"/>
        <v>76.19047619047619</v>
      </c>
      <c r="BJ40" s="277">
        <f t="shared" si="37"/>
        <v>20</v>
      </c>
      <c r="BK40" s="277">
        <f t="shared" si="58"/>
        <v>42.857142857142861</v>
      </c>
      <c r="BL40" s="277">
        <f t="shared" si="38"/>
        <v>-100</v>
      </c>
      <c r="BM40" s="277">
        <f t="shared" si="1"/>
        <v>75</v>
      </c>
      <c r="BN40" s="355">
        <f t="shared" si="2"/>
        <v>100</v>
      </c>
      <c r="BO40" s="277">
        <f t="shared" si="3"/>
        <v>140</v>
      </c>
      <c r="BP40" s="277">
        <f t="shared" si="4"/>
        <v>60</v>
      </c>
      <c r="BQ40" s="355">
        <f t="shared" si="5"/>
        <v>80</v>
      </c>
      <c r="BR40" s="277">
        <f t="shared" si="6"/>
        <v>40</v>
      </c>
      <c r="BS40" s="277">
        <f t="shared" si="7"/>
        <v>60</v>
      </c>
      <c r="BT40" s="355">
        <f t="shared" si="8"/>
        <v>80</v>
      </c>
      <c r="BU40" s="284" t="s">
        <v>698</v>
      </c>
      <c r="BV40" s="288" t="s">
        <v>275</v>
      </c>
      <c r="BW40" s="286">
        <v>3</v>
      </c>
      <c r="BX40" s="278">
        <v>4</v>
      </c>
      <c r="BY40" s="288" t="s">
        <v>275</v>
      </c>
      <c r="BZ40" s="278" t="s">
        <v>21</v>
      </c>
      <c r="CA40" s="278" t="s">
        <v>21</v>
      </c>
      <c r="CB40" s="278" t="s">
        <v>21</v>
      </c>
      <c r="CC40" s="278" t="s">
        <v>21</v>
      </c>
      <c r="CD40" s="278">
        <f t="shared" si="39"/>
        <v>0</v>
      </c>
      <c r="CE40" s="278">
        <v>0</v>
      </c>
      <c r="CF40" s="278" t="s">
        <v>21</v>
      </c>
      <c r="CG40" s="278" t="s">
        <v>21</v>
      </c>
      <c r="CH40" s="278" t="s">
        <v>275</v>
      </c>
      <c r="CI40" s="278" t="s">
        <v>21</v>
      </c>
      <c r="CJ40" s="270">
        <v>6</v>
      </c>
      <c r="CK40" s="270">
        <v>2</v>
      </c>
      <c r="CL40" s="270">
        <v>4</v>
      </c>
      <c r="CM40" s="270">
        <v>4</v>
      </c>
      <c r="CN40" s="270">
        <v>2</v>
      </c>
      <c r="CO40" s="270">
        <v>2</v>
      </c>
      <c r="CP40" s="270">
        <v>2</v>
      </c>
      <c r="CQ40" s="270" t="s">
        <v>21</v>
      </c>
      <c r="CR40" s="270" t="s">
        <v>21</v>
      </c>
      <c r="CS40" s="270" t="s">
        <v>21</v>
      </c>
      <c r="CT40" s="270">
        <f t="shared" si="9"/>
        <v>50</v>
      </c>
      <c r="CU40" s="277">
        <f t="shared" si="40"/>
        <v>0</v>
      </c>
      <c r="CV40" s="277">
        <f t="shared" si="41"/>
        <v>0</v>
      </c>
      <c r="CW40" s="277">
        <f t="shared" si="42"/>
        <v>0</v>
      </c>
      <c r="CX40" s="277">
        <f t="shared" si="43"/>
        <v>50</v>
      </c>
      <c r="CY40" s="277">
        <f t="shared" si="44"/>
        <v>50</v>
      </c>
      <c r="CZ40" s="270" t="str">
        <f t="shared" si="45"/>
        <v>-</v>
      </c>
      <c r="DA40" s="279">
        <f t="shared" si="10"/>
        <v>50</v>
      </c>
      <c r="DB40" s="270">
        <f t="shared" si="11"/>
        <v>80</v>
      </c>
      <c r="DC40" s="270" t="str">
        <f t="shared" si="12"/>
        <v>-</v>
      </c>
      <c r="DD40" s="279">
        <f t="shared" si="13"/>
        <v>40</v>
      </c>
      <c r="DE40" s="270">
        <f t="shared" si="14"/>
        <v>80</v>
      </c>
      <c r="DF40" s="270" t="str">
        <f t="shared" si="15"/>
        <v>-</v>
      </c>
      <c r="DG40" s="279">
        <f t="shared" si="16"/>
        <v>40</v>
      </c>
      <c r="DH40" s="282"/>
      <c r="DI40" s="278" t="s">
        <v>812</v>
      </c>
      <c r="DJ40" s="278">
        <v>9</v>
      </c>
      <c r="DK40" s="278">
        <v>15</v>
      </c>
      <c r="DL40" s="278" t="s">
        <v>673</v>
      </c>
      <c r="DM40" s="278" t="s">
        <v>280</v>
      </c>
      <c r="DN40" s="278" t="s">
        <v>681</v>
      </c>
      <c r="DO40" s="278" t="s">
        <v>280</v>
      </c>
      <c r="DP40" s="278" t="s">
        <v>681</v>
      </c>
      <c r="DQ40" s="278">
        <f t="shared" si="46"/>
        <v>3</v>
      </c>
      <c r="DR40" s="278">
        <v>7</v>
      </c>
      <c r="DS40" s="270" t="s">
        <v>21</v>
      </c>
      <c r="DT40" s="278" t="s">
        <v>681</v>
      </c>
      <c r="DU40" s="278" t="s">
        <v>813</v>
      </c>
      <c r="DV40" s="278" t="s">
        <v>21</v>
      </c>
      <c r="DW40" s="270">
        <v>6</v>
      </c>
      <c r="DX40" s="270">
        <v>5</v>
      </c>
      <c r="DY40" s="270">
        <v>11</v>
      </c>
      <c r="DZ40" s="270">
        <v>15</v>
      </c>
      <c r="EA40" s="270">
        <v>2</v>
      </c>
      <c r="EB40" s="270">
        <v>4</v>
      </c>
      <c r="EC40" s="270">
        <v>4</v>
      </c>
      <c r="ED40" s="270">
        <v>4</v>
      </c>
      <c r="EE40" s="270">
        <v>8</v>
      </c>
      <c r="EF40" s="270">
        <v>9</v>
      </c>
      <c r="EG40" s="270">
        <f t="shared" si="17"/>
        <v>125</v>
      </c>
      <c r="EH40" s="277">
        <f t="shared" si="47"/>
        <v>33.333333333333329</v>
      </c>
      <c r="EI40" s="277">
        <f t="shared" si="48"/>
        <v>46.666666666666664</v>
      </c>
      <c r="EJ40" s="277">
        <f t="shared" si="49"/>
        <v>60</v>
      </c>
      <c r="EK40" s="277">
        <f t="shared" si="50"/>
        <v>63.636363636363633</v>
      </c>
      <c r="EL40" s="277">
        <f t="shared" si="51"/>
        <v>73.333333333333329</v>
      </c>
      <c r="EM40" s="270">
        <f t="shared" si="18"/>
        <v>100</v>
      </c>
      <c r="EN40" s="279">
        <f t="shared" si="19"/>
        <v>50</v>
      </c>
      <c r="EO40" s="270">
        <f t="shared" si="20"/>
        <v>220.00000000000003</v>
      </c>
      <c r="EP40" s="270">
        <f t="shared" si="21"/>
        <v>160</v>
      </c>
      <c r="EQ40" s="279">
        <f t="shared" si="22"/>
        <v>80</v>
      </c>
      <c r="ER40" s="270">
        <f t="shared" si="23"/>
        <v>300</v>
      </c>
      <c r="ES40" s="270">
        <f t="shared" si="24"/>
        <v>180</v>
      </c>
      <c r="ET40" s="279">
        <f t="shared" si="25"/>
        <v>80</v>
      </c>
      <c r="EU40" s="457"/>
      <c r="EV40" s="288" t="s">
        <v>288</v>
      </c>
      <c r="EW40" s="278">
        <v>3</v>
      </c>
      <c r="EX40" s="278">
        <v>226</v>
      </c>
      <c r="EY40" s="278" t="s">
        <v>21</v>
      </c>
      <c r="EZ40" s="278" t="s">
        <v>21</v>
      </c>
      <c r="FA40" s="278"/>
      <c r="FB40" s="278"/>
      <c r="FC40" s="278"/>
      <c r="FD40" s="278">
        <v>0</v>
      </c>
      <c r="FE40" s="278">
        <v>0</v>
      </c>
      <c r="FF40" s="278"/>
      <c r="FG40" s="278"/>
      <c r="FH40" s="288" t="s">
        <v>288</v>
      </c>
      <c r="FI40" s="278"/>
      <c r="FJ40" s="270">
        <v>6</v>
      </c>
      <c r="FK40" s="278">
        <v>1</v>
      </c>
      <c r="FL40" s="278">
        <v>123</v>
      </c>
      <c r="FM40" s="278">
        <v>226</v>
      </c>
      <c r="FN40" s="278">
        <v>1</v>
      </c>
      <c r="FO40" s="278">
        <v>1</v>
      </c>
      <c r="FP40" s="278">
        <v>1</v>
      </c>
      <c r="FQ40" s="278" t="s">
        <v>21</v>
      </c>
      <c r="FR40" s="278" t="s">
        <v>21</v>
      </c>
      <c r="FS40" s="278" t="s">
        <v>21</v>
      </c>
      <c r="FT40" s="270">
        <f t="shared" si="79"/>
        <v>25</v>
      </c>
      <c r="FU40" s="277">
        <f t="shared" si="52"/>
        <v>0</v>
      </c>
      <c r="FV40" s="277">
        <f t="shared" si="53"/>
        <v>0</v>
      </c>
      <c r="FW40" s="277">
        <f t="shared" si="54"/>
        <v>0</v>
      </c>
      <c r="FX40" s="277">
        <f t="shared" si="55"/>
        <v>99.1869918699187</v>
      </c>
      <c r="FY40" s="277">
        <f t="shared" si="56"/>
        <v>99.557522123893804</v>
      </c>
      <c r="FZ40" s="270">
        <f t="shared" si="80"/>
        <v>0</v>
      </c>
      <c r="GA40" s="279">
        <f t="shared" si="81"/>
        <v>25</v>
      </c>
      <c r="GB40" s="270">
        <f t="shared" si="82"/>
        <v>2460</v>
      </c>
      <c r="GC40" s="270" t="str">
        <f t="shared" si="83"/>
        <v>-</v>
      </c>
      <c r="GD40" s="279">
        <f t="shared" si="84"/>
        <v>20</v>
      </c>
      <c r="GE40" s="270">
        <f t="shared" si="85"/>
        <v>4520</v>
      </c>
      <c r="GF40" s="270" t="str">
        <f t="shared" si="86"/>
        <v>-</v>
      </c>
      <c r="GG40" s="279">
        <f t="shared" si="87"/>
        <v>20</v>
      </c>
      <c r="GH40" s="284"/>
      <c r="GI40" s="283"/>
      <c r="GJ40" s="283"/>
      <c r="GK40" s="283"/>
      <c r="GL40" s="283"/>
      <c r="GM40" s="283"/>
      <c r="GN40" s="283"/>
      <c r="GO40" s="283"/>
      <c r="GP40" s="283"/>
      <c r="GQ40" s="283"/>
      <c r="GR40" s="283"/>
      <c r="GS40" s="283"/>
      <c r="GT40" s="283"/>
      <c r="GU40" s="283"/>
      <c r="GV40" s="283"/>
      <c r="GW40" s="283"/>
      <c r="GX40" s="283"/>
      <c r="GY40" s="283"/>
      <c r="GZ40" s="283"/>
      <c r="HA40" s="283"/>
      <c r="HB40" s="283"/>
      <c r="HC40" s="283"/>
      <c r="HD40" s="283"/>
      <c r="HE40" s="283"/>
      <c r="HF40" s="283"/>
      <c r="HT40" s="218"/>
      <c r="HU40" s="218"/>
      <c r="HV40" s="218"/>
      <c r="HW40" s="218"/>
      <c r="HX40" s="218"/>
      <c r="HY40" s="218"/>
      <c r="HZ40" s="218"/>
      <c r="IA40" s="220"/>
      <c r="IB40" s="219"/>
      <c r="IC40" s="219"/>
      <c r="ID40" s="219"/>
      <c r="IE40" s="219"/>
      <c r="IF40" s="219"/>
      <c r="IG40" s="219"/>
      <c r="IH40" s="219"/>
      <c r="II40" s="218"/>
    </row>
    <row r="41" spans="2:243" ht="66.75" customHeight="1" x14ac:dyDescent="0.45">
      <c r="B41" s="272" t="s">
        <v>1</v>
      </c>
      <c r="C41" s="352" t="s">
        <v>433</v>
      </c>
      <c r="D41" s="278" t="s">
        <v>0</v>
      </c>
      <c r="E41" s="278" t="s">
        <v>116</v>
      </c>
      <c r="F41" s="278" t="s">
        <v>187</v>
      </c>
      <c r="G41" s="270" t="s">
        <v>21</v>
      </c>
      <c r="H41" s="270" t="s">
        <v>21</v>
      </c>
      <c r="I41" s="270">
        <v>48</v>
      </c>
      <c r="J41" s="278" t="s">
        <v>94</v>
      </c>
      <c r="K41" s="353" t="s">
        <v>68</v>
      </c>
      <c r="L41" s="278" t="s">
        <v>41</v>
      </c>
      <c r="M41" s="353" t="s">
        <v>69</v>
      </c>
      <c r="N41" s="278" t="s">
        <v>34</v>
      </c>
      <c r="O41" s="278" t="s">
        <v>37</v>
      </c>
      <c r="P41" s="353" t="s">
        <v>12</v>
      </c>
      <c r="Q41" s="354" t="s">
        <v>533</v>
      </c>
      <c r="R41" s="354" t="s">
        <v>21</v>
      </c>
      <c r="S41" s="270" t="s">
        <v>463</v>
      </c>
      <c r="T41" s="270" t="s">
        <v>602</v>
      </c>
      <c r="U41" s="271" t="s">
        <v>492</v>
      </c>
      <c r="V41" s="272" t="s">
        <v>382</v>
      </c>
      <c r="W41" s="272" t="s">
        <v>410</v>
      </c>
      <c r="X41" s="272" t="s">
        <v>21</v>
      </c>
      <c r="Y41" s="273" t="s">
        <v>479</v>
      </c>
      <c r="Z41" s="274" t="s">
        <v>533</v>
      </c>
      <c r="AA41" s="274" t="s">
        <v>208</v>
      </c>
      <c r="AB41" s="274"/>
      <c r="AC41" s="240">
        <v>5</v>
      </c>
      <c r="AD41" s="240">
        <v>2</v>
      </c>
      <c r="AE41" s="240">
        <v>3</v>
      </c>
      <c r="AF41" s="240">
        <v>3</v>
      </c>
      <c r="AG41" s="240">
        <v>3</v>
      </c>
      <c r="AH41" s="240">
        <v>0</v>
      </c>
      <c r="AI41" s="288">
        <v>18659.581600000001</v>
      </c>
      <c r="AJ41" s="285">
        <v>2</v>
      </c>
      <c r="AK41" s="278">
        <v>3</v>
      </c>
      <c r="AL41" s="288">
        <v>18659.581600000001</v>
      </c>
      <c r="AM41" s="278" t="s">
        <v>21</v>
      </c>
      <c r="AN41" s="278" t="s">
        <v>21</v>
      </c>
      <c r="AO41" s="278" t="s">
        <v>21</v>
      </c>
      <c r="AP41" s="277" t="str">
        <f t="shared" si="34"/>
        <v>-</v>
      </c>
      <c r="AQ41" s="277">
        <f t="shared" si="35"/>
        <v>0</v>
      </c>
      <c r="AR41" s="277">
        <v>0</v>
      </c>
      <c r="AS41" s="278" t="s">
        <v>21</v>
      </c>
      <c r="AT41" s="278" t="s">
        <v>21</v>
      </c>
      <c r="AU41" s="278">
        <v>18659.581600000001</v>
      </c>
      <c r="AV41" s="278" t="s">
        <v>21</v>
      </c>
      <c r="AW41" s="278">
        <v>5</v>
      </c>
      <c r="AX41" s="278">
        <v>2</v>
      </c>
      <c r="AY41" s="278">
        <v>2</v>
      </c>
      <c r="AZ41" s="278">
        <v>2</v>
      </c>
      <c r="BA41" s="278">
        <v>2</v>
      </c>
      <c r="BB41" s="278">
        <v>2</v>
      </c>
      <c r="BC41" s="278">
        <v>2</v>
      </c>
      <c r="BD41" s="278">
        <v>1</v>
      </c>
      <c r="BE41" s="278">
        <v>1</v>
      </c>
      <c r="BF41" s="278">
        <v>1</v>
      </c>
      <c r="BG41" s="277">
        <f t="shared" si="0"/>
        <v>100</v>
      </c>
      <c r="BH41" s="277">
        <f t="shared" si="69"/>
        <v>0</v>
      </c>
      <c r="BI41" s="277">
        <f t="shared" si="36"/>
        <v>0</v>
      </c>
      <c r="BJ41" s="277">
        <f t="shared" si="37"/>
        <v>0</v>
      </c>
      <c r="BK41" s="277">
        <f>IFERROR(100-((BB41/AY41)*100), "-")</f>
        <v>0</v>
      </c>
      <c r="BL41" s="277">
        <f t="shared" si="38"/>
        <v>0</v>
      </c>
      <c r="BM41" s="277">
        <f t="shared" si="1"/>
        <v>50</v>
      </c>
      <c r="BN41" s="355">
        <f t="shared" si="2"/>
        <v>100</v>
      </c>
      <c r="BO41" s="277">
        <f t="shared" si="3"/>
        <v>66.666666666666657</v>
      </c>
      <c r="BP41" s="277">
        <f t="shared" si="4"/>
        <v>33.333333333333329</v>
      </c>
      <c r="BQ41" s="355">
        <f t="shared" si="5"/>
        <v>66.666666666666657</v>
      </c>
      <c r="BR41" s="277">
        <f t="shared" si="6"/>
        <v>66.666666666666657</v>
      </c>
      <c r="BS41" s="277">
        <f t="shared" si="7"/>
        <v>33.333333333333329</v>
      </c>
      <c r="BT41" s="355">
        <f t="shared" si="8"/>
        <v>66.666666666666657</v>
      </c>
      <c r="BU41" s="284" t="s">
        <v>21</v>
      </c>
      <c r="BV41" s="288" t="s">
        <v>276</v>
      </c>
      <c r="BW41" s="286">
        <v>3</v>
      </c>
      <c r="BX41" s="278">
        <v>3</v>
      </c>
      <c r="BY41" s="288" t="s">
        <v>276</v>
      </c>
      <c r="BZ41" s="278" t="s">
        <v>21</v>
      </c>
      <c r="CA41" s="278" t="s">
        <v>21</v>
      </c>
      <c r="CB41" s="278" t="s">
        <v>21</v>
      </c>
      <c r="CC41" s="278" t="s">
        <v>21</v>
      </c>
      <c r="CD41" s="278">
        <f t="shared" si="39"/>
        <v>0</v>
      </c>
      <c r="CE41" s="278">
        <v>0</v>
      </c>
      <c r="CF41" s="278" t="s">
        <v>21</v>
      </c>
      <c r="CG41" s="278" t="s">
        <v>21</v>
      </c>
      <c r="CH41" s="278" t="s">
        <v>276</v>
      </c>
      <c r="CI41" s="278" t="s">
        <v>21</v>
      </c>
      <c r="CJ41" s="270">
        <v>5</v>
      </c>
      <c r="CK41" s="270">
        <v>2</v>
      </c>
      <c r="CL41" s="270">
        <v>3</v>
      </c>
      <c r="CM41" s="270">
        <v>3</v>
      </c>
      <c r="CN41" s="270">
        <v>2</v>
      </c>
      <c r="CO41" s="270">
        <v>2</v>
      </c>
      <c r="CP41" s="270">
        <v>2</v>
      </c>
      <c r="CQ41" s="270" t="s">
        <v>21</v>
      </c>
      <c r="CR41" s="270" t="s">
        <v>21</v>
      </c>
      <c r="CS41" s="270" t="s">
        <v>21</v>
      </c>
      <c r="CT41" s="270">
        <f t="shared" si="9"/>
        <v>100</v>
      </c>
      <c r="CU41" s="277">
        <f t="shared" si="40"/>
        <v>0</v>
      </c>
      <c r="CV41" s="277">
        <f t="shared" si="41"/>
        <v>0</v>
      </c>
      <c r="CW41" s="277">
        <f t="shared" si="42"/>
        <v>0</v>
      </c>
      <c r="CX41" s="277">
        <f t="shared" si="43"/>
        <v>33.333333333333343</v>
      </c>
      <c r="CY41" s="277">
        <f t="shared" si="44"/>
        <v>33.333333333333343</v>
      </c>
      <c r="CZ41" s="270" t="str">
        <f t="shared" si="45"/>
        <v>-</v>
      </c>
      <c r="DA41" s="279">
        <f t="shared" si="10"/>
        <v>100</v>
      </c>
      <c r="DB41" s="270">
        <f t="shared" si="11"/>
        <v>100</v>
      </c>
      <c r="DC41" s="270" t="str">
        <f t="shared" si="12"/>
        <v>-</v>
      </c>
      <c r="DD41" s="279">
        <f t="shared" si="13"/>
        <v>66.666666666666657</v>
      </c>
      <c r="DE41" s="270">
        <f t="shared" si="14"/>
        <v>100</v>
      </c>
      <c r="DF41" s="270" t="str">
        <f t="shared" si="15"/>
        <v>-</v>
      </c>
      <c r="DG41" s="279">
        <f t="shared" si="16"/>
        <v>66.666666666666657</v>
      </c>
      <c r="DH41" s="282"/>
      <c r="DI41" s="278" t="s">
        <v>814</v>
      </c>
      <c r="DJ41" s="278">
        <v>6</v>
      </c>
      <c r="DK41" s="278">
        <v>10</v>
      </c>
      <c r="DL41" s="278" t="s">
        <v>672</v>
      </c>
      <c r="DM41" s="278" t="s">
        <v>280</v>
      </c>
      <c r="DN41" s="278" t="s">
        <v>280</v>
      </c>
      <c r="DO41" s="278" t="s">
        <v>280</v>
      </c>
      <c r="DP41" s="278" t="s">
        <v>280</v>
      </c>
      <c r="DQ41" s="278">
        <f t="shared" si="46"/>
        <v>2</v>
      </c>
      <c r="DR41" s="278">
        <v>6</v>
      </c>
      <c r="DS41" s="270" t="s">
        <v>21</v>
      </c>
      <c r="DT41" s="278" t="s">
        <v>280</v>
      </c>
      <c r="DU41" s="278" t="s">
        <v>815</v>
      </c>
      <c r="DV41" s="278" t="s">
        <v>21</v>
      </c>
      <c r="DW41" s="270">
        <v>5</v>
      </c>
      <c r="DX41" s="270">
        <v>3</v>
      </c>
      <c r="DY41" s="270">
        <v>6</v>
      </c>
      <c r="DZ41" s="270">
        <v>10</v>
      </c>
      <c r="EA41" s="270">
        <v>2</v>
      </c>
      <c r="EB41" s="270">
        <v>2</v>
      </c>
      <c r="EC41" s="270">
        <v>2</v>
      </c>
      <c r="ED41" s="270">
        <v>2</v>
      </c>
      <c r="EE41" s="270">
        <v>3</v>
      </c>
      <c r="EF41" s="270">
        <v>4</v>
      </c>
      <c r="EG41" s="270">
        <f t="shared" si="17"/>
        <v>150</v>
      </c>
      <c r="EH41" s="277">
        <f t="shared" si="47"/>
        <v>33.333333333333329</v>
      </c>
      <c r="EI41" s="277">
        <f t="shared" si="48"/>
        <v>60</v>
      </c>
      <c r="EJ41" s="277">
        <f t="shared" si="49"/>
        <v>33.333333333333343</v>
      </c>
      <c r="EK41" s="277">
        <f t="shared" si="50"/>
        <v>66.666666666666671</v>
      </c>
      <c r="EL41" s="277">
        <f t="shared" si="51"/>
        <v>80</v>
      </c>
      <c r="EM41" s="270">
        <f t="shared" si="18"/>
        <v>100</v>
      </c>
      <c r="EN41" s="279">
        <f t="shared" si="19"/>
        <v>100</v>
      </c>
      <c r="EO41" s="270">
        <f t="shared" si="20"/>
        <v>200</v>
      </c>
      <c r="EP41" s="270">
        <f t="shared" si="21"/>
        <v>100</v>
      </c>
      <c r="EQ41" s="279">
        <f t="shared" si="22"/>
        <v>66.666666666666657</v>
      </c>
      <c r="ER41" s="270">
        <f t="shared" si="23"/>
        <v>333.33333333333337</v>
      </c>
      <c r="ES41" s="270">
        <f t="shared" si="24"/>
        <v>133.33333333333331</v>
      </c>
      <c r="ET41" s="279">
        <f t="shared" si="25"/>
        <v>66.666666666666657</v>
      </c>
      <c r="EU41" s="457"/>
      <c r="EV41" s="288">
        <v>1111202</v>
      </c>
      <c r="EW41" s="278">
        <v>1</v>
      </c>
      <c r="EX41" s="278">
        <v>117</v>
      </c>
      <c r="EY41" s="278" t="s">
        <v>21</v>
      </c>
      <c r="EZ41" s="278" t="s">
        <v>21</v>
      </c>
      <c r="FA41" s="278"/>
      <c r="FB41" s="278"/>
      <c r="FC41" s="278"/>
      <c r="FD41" s="278">
        <v>0</v>
      </c>
      <c r="FE41" s="278">
        <v>0</v>
      </c>
      <c r="FF41" s="278"/>
      <c r="FG41" s="278"/>
      <c r="FH41" s="288">
        <v>1111202</v>
      </c>
      <c r="FI41" s="278"/>
      <c r="FJ41" s="270">
        <v>5</v>
      </c>
      <c r="FK41" s="278">
        <v>1</v>
      </c>
      <c r="FL41" s="278">
        <v>117</v>
      </c>
      <c r="FM41" s="278">
        <v>117</v>
      </c>
      <c r="FN41" s="278">
        <v>1</v>
      </c>
      <c r="FO41" s="278">
        <v>1</v>
      </c>
      <c r="FP41" s="278">
        <v>1</v>
      </c>
      <c r="FQ41" s="278" t="s">
        <v>21</v>
      </c>
      <c r="FR41" s="278" t="s">
        <v>21</v>
      </c>
      <c r="FS41" s="278" t="s">
        <v>21</v>
      </c>
      <c r="FT41" s="270">
        <f t="shared" si="79"/>
        <v>50</v>
      </c>
      <c r="FU41" s="277">
        <f t="shared" si="52"/>
        <v>0</v>
      </c>
      <c r="FV41" s="277">
        <f t="shared" si="53"/>
        <v>0</v>
      </c>
      <c r="FW41" s="277">
        <f t="shared" si="54"/>
        <v>0</v>
      </c>
      <c r="FX41" s="277">
        <f t="shared" si="55"/>
        <v>99.145299145299148</v>
      </c>
      <c r="FY41" s="277">
        <f t="shared" si="56"/>
        <v>99.145299145299148</v>
      </c>
      <c r="FZ41" s="270">
        <f t="shared" si="80"/>
        <v>0</v>
      </c>
      <c r="GA41" s="279">
        <f t="shared" si="81"/>
        <v>50</v>
      </c>
      <c r="GB41" s="270">
        <f t="shared" si="82"/>
        <v>3900</v>
      </c>
      <c r="GC41" s="270" t="str">
        <f t="shared" si="83"/>
        <v>-</v>
      </c>
      <c r="GD41" s="279">
        <f t="shared" si="84"/>
        <v>33.333333333333329</v>
      </c>
      <c r="GE41" s="270">
        <f t="shared" si="85"/>
        <v>3900</v>
      </c>
      <c r="GF41" s="270" t="str">
        <f t="shared" si="86"/>
        <v>-</v>
      </c>
      <c r="GG41" s="279">
        <f t="shared" si="87"/>
        <v>33.333333333333329</v>
      </c>
      <c r="GH41" s="284" t="s">
        <v>706</v>
      </c>
      <c r="GI41" s="283"/>
      <c r="GJ41" s="283"/>
      <c r="GK41" s="283"/>
      <c r="GL41" s="283"/>
      <c r="GM41" s="283"/>
      <c r="GN41" s="283"/>
      <c r="GO41" s="283"/>
      <c r="GP41" s="283"/>
      <c r="GQ41" s="283"/>
      <c r="GR41" s="283"/>
      <c r="GS41" s="283"/>
      <c r="GT41" s="283"/>
      <c r="GU41" s="283"/>
      <c r="GV41" s="283"/>
      <c r="GW41" s="283"/>
      <c r="GX41" s="283"/>
      <c r="GY41" s="283"/>
      <c r="GZ41" s="283"/>
      <c r="HA41" s="283"/>
      <c r="HB41" s="283"/>
      <c r="HC41" s="283"/>
      <c r="HD41" s="283"/>
      <c r="HE41" s="283"/>
      <c r="HF41" s="283"/>
      <c r="HT41" s="218"/>
      <c r="HU41" s="218"/>
      <c r="HV41" s="218"/>
      <c r="HW41" s="218"/>
      <c r="HX41" s="218"/>
      <c r="HY41" s="218"/>
      <c r="HZ41" s="218"/>
      <c r="IA41" s="220"/>
      <c r="IB41" s="219"/>
      <c r="IC41" s="219"/>
      <c r="ID41" s="219"/>
      <c r="IE41" s="219"/>
      <c r="IF41" s="219"/>
      <c r="IG41" s="219"/>
      <c r="IH41" s="219"/>
      <c r="II41" s="218"/>
    </row>
    <row r="42" spans="2:243" ht="66.75" customHeight="1" x14ac:dyDescent="0.45">
      <c r="B42" s="272" t="s">
        <v>1</v>
      </c>
      <c r="C42" s="352" t="s">
        <v>433</v>
      </c>
      <c r="D42" s="278" t="s">
        <v>0</v>
      </c>
      <c r="E42" s="278" t="s">
        <v>116</v>
      </c>
      <c r="F42" s="278" t="s">
        <v>187</v>
      </c>
      <c r="G42" s="270" t="s">
        <v>21</v>
      </c>
      <c r="H42" s="270" t="s">
        <v>21</v>
      </c>
      <c r="I42" s="270">
        <v>48</v>
      </c>
      <c r="J42" s="278" t="s">
        <v>97</v>
      </c>
      <c r="K42" s="353" t="s">
        <v>98</v>
      </c>
      <c r="L42" s="278" t="s">
        <v>96</v>
      </c>
      <c r="M42" s="353" t="s">
        <v>99</v>
      </c>
      <c r="N42" s="278" t="s">
        <v>34</v>
      </c>
      <c r="O42" s="278" t="s">
        <v>40</v>
      </c>
      <c r="P42" s="353" t="s">
        <v>12</v>
      </c>
      <c r="Q42" s="354" t="s">
        <v>534</v>
      </c>
      <c r="R42" s="354" t="s">
        <v>21</v>
      </c>
      <c r="S42" s="270" t="s">
        <v>464</v>
      </c>
      <c r="T42" s="270" t="s">
        <v>603</v>
      </c>
      <c r="U42" s="271" t="s">
        <v>493</v>
      </c>
      <c r="V42" s="272" t="s">
        <v>382</v>
      </c>
      <c r="W42" s="272" t="s">
        <v>410</v>
      </c>
      <c r="X42" s="272" t="s">
        <v>21</v>
      </c>
      <c r="Y42" s="273" t="s">
        <v>479</v>
      </c>
      <c r="Z42" s="274" t="s">
        <v>534</v>
      </c>
      <c r="AA42" s="274" t="s">
        <v>208</v>
      </c>
      <c r="AB42" s="274"/>
      <c r="AC42" s="240">
        <v>5</v>
      </c>
      <c r="AD42" s="240">
        <v>4</v>
      </c>
      <c r="AE42" s="240">
        <v>5</v>
      </c>
      <c r="AF42" s="240">
        <v>5</v>
      </c>
      <c r="AG42" s="240">
        <v>5</v>
      </c>
      <c r="AH42" s="240">
        <v>0</v>
      </c>
      <c r="AI42" s="278" t="s">
        <v>816</v>
      </c>
      <c r="AJ42" s="285">
        <v>1</v>
      </c>
      <c r="AK42" s="278">
        <v>5</v>
      </c>
      <c r="AL42" s="288" t="s">
        <v>641</v>
      </c>
      <c r="AM42" s="278" t="s">
        <v>21</v>
      </c>
      <c r="AN42" s="278" t="s">
        <v>21</v>
      </c>
      <c r="AO42" s="278" t="s">
        <v>21</v>
      </c>
      <c r="AP42" s="277" t="str">
        <f t="shared" si="34"/>
        <v>-</v>
      </c>
      <c r="AQ42" s="277">
        <f t="shared" si="35"/>
        <v>0</v>
      </c>
      <c r="AR42" s="277">
        <v>0</v>
      </c>
      <c r="AS42" s="278" t="s">
        <v>21</v>
      </c>
      <c r="AT42" s="278" t="s">
        <v>21</v>
      </c>
      <c r="AU42" s="278" t="s">
        <v>641</v>
      </c>
      <c r="AV42" s="278" t="s">
        <v>21</v>
      </c>
      <c r="AW42" s="278">
        <v>5</v>
      </c>
      <c r="AX42" s="278">
        <v>4</v>
      </c>
      <c r="AY42" s="278">
        <v>4</v>
      </c>
      <c r="AZ42" s="278">
        <v>4</v>
      </c>
      <c r="BA42" s="278">
        <v>4</v>
      </c>
      <c r="BB42" s="278">
        <v>4</v>
      </c>
      <c r="BC42" s="278">
        <v>4</v>
      </c>
      <c r="BD42" s="278">
        <v>3</v>
      </c>
      <c r="BE42" s="278">
        <v>3</v>
      </c>
      <c r="BF42" s="278">
        <v>3</v>
      </c>
      <c r="BG42" s="277">
        <f t="shared" si="0"/>
        <v>100</v>
      </c>
      <c r="BH42" s="277">
        <f t="shared" si="69"/>
        <v>0</v>
      </c>
      <c r="BI42" s="277">
        <f t="shared" si="36"/>
        <v>0</v>
      </c>
      <c r="BJ42" s="277">
        <f t="shared" si="37"/>
        <v>0</v>
      </c>
      <c r="BK42" s="277">
        <f t="shared" si="58"/>
        <v>0</v>
      </c>
      <c r="BL42" s="277">
        <f>IFERROR(100-((BC42/AZ42)*100), "-")</f>
        <v>0</v>
      </c>
      <c r="BM42" s="277">
        <f t="shared" si="1"/>
        <v>75</v>
      </c>
      <c r="BN42" s="355">
        <f t="shared" si="2"/>
        <v>100</v>
      </c>
      <c r="BO42" s="277">
        <f t="shared" si="3"/>
        <v>80</v>
      </c>
      <c r="BP42" s="277">
        <f t="shared" si="4"/>
        <v>60</v>
      </c>
      <c r="BQ42" s="355">
        <f t="shared" si="5"/>
        <v>80</v>
      </c>
      <c r="BR42" s="277">
        <f t="shared" si="6"/>
        <v>80</v>
      </c>
      <c r="BS42" s="277">
        <f t="shared" si="7"/>
        <v>60</v>
      </c>
      <c r="BT42" s="355">
        <f t="shared" si="8"/>
        <v>80</v>
      </c>
      <c r="BU42" s="284" t="s">
        <v>698</v>
      </c>
      <c r="BV42" s="288" t="s">
        <v>275</v>
      </c>
      <c r="BW42" s="286">
        <v>3</v>
      </c>
      <c r="BX42" s="278">
        <v>3</v>
      </c>
      <c r="BY42" s="288" t="s">
        <v>275</v>
      </c>
      <c r="BZ42" s="278" t="s">
        <v>21</v>
      </c>
      <c r="CA42" s="278" t="s">
        <v>21</v>
      </c>
      <c r="CB42" s="278" t="s">
        <v>21</v>
      </c>
      <c r="CC42" s="278" t="s">
        <v>21</v>
      </c>
      <c r="CD42" s="278">
        <f t="shared" si="39"/>
        <v>0</v>
      </c>
      <c r="CE42" s="278">
        <v>0</v>
      </c>
      <c r="CF42" s="278" t="s">
        <v>21</v>
      </c>
      <c r="CG42" s="278" t="s">
        <v>21</v>
      </c>
      <c r="CH42" s="278" t="s">
        <v>275</v>
      </c>
      <c r="CI42" s="278" t="s">
        <v>21</v>
      </c>
      <c r="CJ42" s="270">
        <v>5</v>
      </c>
      <c r="CK42" s="270">
        <v>2</v>
      </c>
      <c r="CL42" s="270">
        <v>3</v>
      </c>
      <c r="CM42" s="270">
        <v>3</v>
      </c>
      <c r="CN42" s="270">
        <v>2</v>
      </c>
      <c r="CO42" s="270">
        <v>2</v>
      </c>
      <c r="CP42" s="270">
        <v>2</v>
      </c>
      <c r="CQ42" s="270" t="s">
        <v>21</v>
      </c>
      <c r="CR42" s="270" t="s">
        <v>21</v>
      </c>
      <c r="CS42" s="270" t="s">
        <v>21</v>
      </c>
      <c r="CT42" s="270">
        <f t="shared" si="9"/>
        <v>50</v>
      </c>
      <c r="CU42" s="277">
        <f t="shared" si="40"/>
        <v>0</v>
      </c>
      <c r="CV42" s="277">
        <f t="shared" si="41"/>
        <v>0</v>
      </c>
      <c r="CW42" s="277">
        <f t="shared" si="42"/>
        <v>0</v>
      </c>
      <c r="CX42" s="277">
        <f t="shared" si="43"/>
        <v>33.333333333333343</v>
      </c>
      <c r="CY42" s="277">
        <f t="shared" si="44"/>
        <v>33.333333333333343</v>
      </c>
      <c r="CZ42" s="270" t="str">
        <f t="shared" si="45"/>
        <v>-</v>
      </c>
      <c r="DA42" s="279">
        <f t="shared" si="10"/>
        <v>50</v>
      </c>
      <c r="DB42" s="270">
        <f t="shared" si="11"/>
        <v>60</v>
      </c>
      <c r="DC42" s="270" t="str">
        <f t="shared" si="12"/>
        <v>-</v>
      </c>
      <c r="DD42" s="279">
        <f t="shared" si="13"/>
        <v>40</v>
      </c>
      <c r="DE42" s="270">
        <f t="shared" si="14"/>
        <v>60</v>
      </c>
      <c r="DF42" s="270" t="str">
        <f t="shared" si="15"/>
        <v>-</v>
      </c>
      <c r="DG42" s="279">
        <f t="shared" si="16"/>
        <v>40</v>
      </c>
      <c r="DH42" s="282"/>
      <c r="DI42" s="278" t="s">
        <v>817</v>
      </c>
      <c r="DJ42" s="278">
        <v>9</v>
      </c>
      <c r="DK42" s="278">
        <v>14</v>
      </c>
      <c r="DL42" s="278" t="s">
        <v>674</v>
      </c>
      <c r="DM42" s="278" t="s">
        <v>280</v>
      </c>
      <c r="DN42" s="278" t="s">
        <v>681</v>
      </c>
      <c r="DO42" s="278" t="s">
        <v>280</v>
      </c>
      <c r="DP42" s="278" t="s">
        <v>681</v>
      </c>
      <c r="DQ42" s="278">
        <f t="shared" si="46"/>
        <v>3</v>
      </c>
      <c r="DR42" s="278">
        <v>6</v>
      </c>
      <c r="DS42" s="270" t="s">
        <v>21</v>
      </c>
      <c r="DT42" s="278" t="s">
        <v>681</v>
      </c>
      <c r="DU42" s="278" t="s">
        <v>818</v>
      </c>
      <c r="DV42" s="278" t="s">
        <v>21</v>
      </c>
      <c r="DW42" s="270">
        <v>5</v>
      </c>
      <c r="DX42" s="270">
        <v>5</v>
      </c>
      <c r="DY42" s="270">
        <v>10</v>
      </c>
      <c r="DZ42" s="270">
        <v>14</v>
      </c>
      <c r="EA42" s="270">
        <v>2</v>
      </c>
      <c r="EB42" s="270">
        <v>4</v>
      </c>
      <c r="EC42" s="270">
        <v>4</v>
      </c>
      <c r="ED42" s="270">
        <v>5</v>
      </c>
      <c r="EE42" s="270">
        <v>7</v>
      </c>
      <c r="EF42" s="270">
        <v>8</v>
      </c>
      <c r="EG42" s="270">
        <f t="shared" si="17"/>
        <v>125</v>
      </c>
      <c r="EH42" s="277">
        <f t="shared" si="47"/>
        <v>33.333333333333329</v>
      </c>
      <c r="EI42" s="277">
        <f t="shared" si="48"/>
        <v>42.857142857142854</v>
      </c>
      <c r="EJ42" s="277">
        <f t="shared" si="49"/>
        <v>60</v>
      </c>
      <c r="EK42" s="277">
        <f t="shared" si="50"/>
        <v>60</v>
      </c>
      <c r="EL42" s="277">
        <f t="shared" si="51"/>
        <v>71.428571428571431</v>
      </c>
      <c r="EM42" s="270">
        <f t="shared" si="18"/>
        <v>125</v>
      </c>
      <c r="EN42" s="279">
        <f t="shared" si="19"/>
        <v>50</v>
      </c>
      <c r="EO42" s="270">
        <f t="shared" si="20"/>
        <v>200</v>
      </c>
      <c r="EP42" s="270">
        <f t="shared" si="21"/>
        <v>140</v>
      </c>
      <c r="EQ42" s="279">
        <f t="shared" si="22"/>
        <v>80</v>
      </c>
      <c r="ER42" s="270">
        <f t="shared" si="23"/>
        <v>280</v>
      </c>
      <c r="ES42" s="270">
        <f t="shared" si="24"/>
        <v>160</v>
      </c>
      <c r="ET42" s="279">
        <f t="shared" si="25"/>
        <v>80</v>
      </c>
      <c r="EU42" s="457"/>
      <c r="EV42" s="278" t="s">
        <v>21</v>
      </c>
      <c r="EW42" s="278">
        <v>0</v>
      </c>
      <c r="EX42" s="278">
        <v>0</v>
      </c>
      <c r="EY42" s="278" t="s">
        <v>21</v>
      </c>
      <c r="EZ42" s="278" t="s">
        <v>21</v>
      </c>
      <c r="FA42" s="278"/>
      <c r="FB42" s="278"/>
      <c r="FC42" s="278"/>
      <c r="FD42" s="278">
        <v>0</v>
      </c>
      <c r="FE42" s="278">
        <v>0</v>
      </c>
      <c r="FF42" s="278"/>
      <c r="FG42" s="278"/>
      <c r="FH42" s="278"/>
      <c r="FI42" s="278"/>
      <c r="FJ42" s="270">
        <v>5</v>
      </c>
      <c r="FK42" s="278">
        <v>0</v>
      </c>
      <c r="FL42" s="278">
        <v>0</v>
      </c>
      <c r="FM42" s="278">
        <v>0</v>
      </c>
      <c r="FN42" s="278">
        <v>0</v>
      </c>
      <c r="FO42" s="278">
        <v>0</v>
      </c>
      <c r="FP42" s="278">
        <v>0</v>
      </c>
      <c r="FQ42" s="278">
        <v>0</v>
      </c>
      <c r="FR42" s="278">
        <v>0</v>
      </c>
      <c r="FS42" s="278">
        <v>0</v>
      </c>
      <c r="FT42" s="270">
        <f t="shared" si="79"/>
        <v>0</v>
      </c>
      <c r="FU42" s="277" t="str">
        <f t="shared" si="52"/>
        <v>-</v>
      </c>
      <c r="FV42" s="277" t="str">
        <f t="shared" si="53"/>
        <v>-</v>
      </c>
      <c r="FW42" s="277" t="str">
        <f t="shared" si="54"/>
        <v>-</v>
      </c>
      <c r="FX42" s="277" t="str">
        <f t="shared" si="55"/>
        <v>-</v>
      </c>
      <c r="FY42" s="277" t="str">
        <f t="shared" si="56"/>
        <v>-</v>
      </c>
      <c r="FZ42" s="270">
        <f t="shared" si="80"/>
        <v>0</v>
      </c>
      <c r="GA42" s="279">
        <f t="shared" si="81"/>
        <v>0</v>
      </c>
      <c r="GB42" s="270">
        <f t="shared" si="82"/>
        <v>0</v>
      </c>
      <c r="GC42" s="270">
        <f t="shared" si="83"/>
        <v>0</v>
      </c>
      <c r="GD42" s="279">
        <f t="shared" si="84"/>
        <v>0</v>
      </c>
      <c r="GE42" s="270">
        <f t="shared" si="85"/>
        <v>0</v>
      </c>
      <c r="GF42" s="270">
        <f t="shared" si="86"/>
        <v>0</v>
      </c>
      <c r="GG42" s="279">
        <f t="shared" si="87"/>
        <v>0</v>
      </c>
      <c r="GH42" s="284"/>
      <c r="GI42" s="283"/>
      <c r="GJ42" s="283"/>
      <c r="GK42" s="283"/>
      <c r="GL42" s="283"/>
      <c r="GM42" s="283"/>
      <c r="GN42" s="283"/>
      <c r="GO42" s="283"/>
      <c r="GP42" s="283"/>
      <c r="GQ42" s="283"/>
      <c r="GR42" s="283"/>
      <c r="GS42" s="283"/>
      <c r="GT42" s="283"/>
      <c r="GU42" s="283"/>
      <c r="GV42" s="283"/>
      <c r="GW42" s="283"/>
      <c r="GX42" s="283"/>
      <c r="GY42" s="283"/>
      <c r="GZ42" s="283"/>
      <c r="HA42" s="283"/>
      <c r="HB42" s="283"/>
      <c r="HC42" s="283"/>
      <c r="HD42" s="283"/>
      <c r="HE42" s="283"/>
      <c r="HF42" s="283"/>
      <c r="HT42" s="218"/>
      <c r="HU42" s="218"/>
      <c r="HV42" s="218"/>
      <c r="HW42" s="218"/>
      <c r="HX42" s="218"/>
      <c r="HY42" s="218"/>
      <c r="HZ42" s="218"/>
      <c r="IA42" s="220"/>
      <c r="IB42" s="219"/>
      <c r="IC42" s="219"/>
      <c r="ID42" s="219"/>
      <c r="IE42" s="219"/>
      <c r="IF42" s="219"/>
      <c r="IG42" s="219"/>
      <c r="IH42" s="219"/>
      <c r="II42" s="218"/>
    </row>
    <row r="43" spans="2:243" ht="66.75" customHeight="1" x14ac:dyDescent="0.45">
      <c r="B43" s="356" t="s">
        <v>49</v>
      </c>
      <c r="C43" s="357" t="s">
        <v>429</v>
      </c>
      <c r="D43" s="358" t="s">
        <v>51</v>
      </c>
      <c r="E43" s="358" t="s">
        <v>114</v>
      </c>
      <c r="F43" s="358" t="s">
        <v>187</v>
      </c>
      <c r="G43" s="359" t="s">
        <v>21</v>
      </c>
      <c r="H43" s="359" t="s">
        <v>21</v>
      </c>
      <c r="I43" s="358">
        <v>77</v>
      </c>
      <c r="J43" s="360" t="s">
        <v>173</v>
      </c>
      <c r="K43" s="361" t="s">
        <v>145</v>
      </c>
      <c r="L43" s="358" t="s">
        <v>134</v>
      </c>
      <c r="M43" s="361" t="s">
        <v>151</v>
      </c>
      <c r="N43" s="358" t="s">
        <v>134</v>
      </c>
      <c r="O43" s="358" t="s">
        <v>147</v>
      </c>
      <c r="P43" s="361" t="s">
        <v>12</v>
      </c>
      <c r="Q43" s="362" t="s">
        <v>535</v>
      </c>
      <c r="R43" s="362" t="s">
        <v>21</v>
      </c>
      <c r="S43" s="270" t="s">
        <v>456</v>
      </c>
      <c r="T43" s="270" t="s">
        <v>604</v>
      </c>
      <c r="U43" s="271" t="s">
        <v>346</v>
      </c>
      <c r="V43" s="272" t="s">
        <v>382</v>
      </c>
      <c r="W43" s="272" t="s">
        <v>398</v>
      </c>
      <c r="X43" s="272" t="s">
        <v>21</v>
      </c>
      <c r="Y43" s="273" t="s">
        <v>479</v>
      </c>
      <c r="Z43" s="274" t="s">
        <v>535</v>
      </c>
      <c r="AA43" s="274" t="s">
        <v>208</v>
      </c>
      <c r="AB43" s="274"/>
      <c r="AC43" s="240">
        <v>13</v>
      </c>
      <c r="AD43" s="240">
        <v>1</v>
      </c>
      <c r="AE43" s="240">
        <v>14</v>
      </c>
      <c r="AF43" s="240">
        <v>16</v>
      </c>
      <c r="AG43" s="240">
        <v>16</v>
      </c>
      <c r="AH43" s="240">
        <v>0</v>
      </c>
      <c r="AI43" s="278" t="s">
        <v>819</v>
      </c>
      <c r="AJ43" s="286">
        <v>26</v>
      </c>
      <c r="AK43" s="278">
        <v>95</v>
      </c>
      <c r="AL43" s="288" t="s">
        <v>638</v>
      </c>
      <c r="AM43" s="278">
        <v>1917</v>
      </c>
      <c r="AN43" s="278">
        <v>1917</v>
      </c>
      <c r="AO43" s="278">
        <v>1917</v>
      </c>
      <c r="AP43" s="277">
        <f t="shared" si="34"/>
        <v>1917</v>
      </c>
      <c r="AQ43" s="277">
        <f t="shared" si="35"/>
        <v>1</v>
      </c>
      <c r="AR43" s="277">
        <v>19</v>
      </c>
      <c r="AS43" s="278" t="s">
        <v>21</v>
      </c>
      <c r="AT43" s="278">
        <v>1917</v>
      </c>
      <c r="AU43" s="278" t="s">
        <v>638</v>
      </c>
      <c r="AV43" s="278" t="s">
        <v>21</v>
      </c>
      <c r="AW43" s="278">
        <v>13</v>
      </c>
      <c r="AX43" s="278">
        <v>8</v>
      </c>
      <c r="AY43" s="278">
        <v>33</v>
      </c>
      <c r="AZ43" s="278">
        <v>35</v>
      </c>
      <c r="BA43" s="278">
        <v>1</v>
      </c>
      <c r="BB43" s="278">
        <v>14</v>
      </c>
      <c r="BC43" s="278">
        <v>16</v>
      </c>
      <c r="BD43" s="278">
        <v>1</v>
      </c>
      <c r="BE43" s="278">
        <v>14</v>
      </c>
      <c r="BF43" s="278">
        <v>42</v>
      </c>
      <c r="BG43" s="277">
        <f t="shared" si="0"/>
        <v>800</v>
      </c>
      <c r="BH43" s="277">
        <f t="shared" si="69"/>
        <v>3.8461538461538463</v>
      </c>
      <c r="BI43" s="277">
        <f t="shared" si="36"/>
        <v>20</v>
      </c>
      <c r="BJ43" s="277">
        <f t="shared" si="37"/>
        <v>87.5</v>
      </c>
      <c r="BK43" s="277">
        <f t="shared" si="58"/>
        <v>57.575757575757578</v>
      </c>
      <c r="BL43" s="277">
        <f t="shared" si="38"/>
        <v>54.285714285714285</v>
      </c>
      <c r="BM43" s="277">
        <f t="shared" si="1"/>
        <v>100</v>
      </c>
      <c r="BN43" s="355">
        <f t="shared" si="2"/>
        <v>100</v>
      </c>
      <c r="BO43" s="277">
        <f t="shared" si="3"/>
        <v>235.71428571428572</v>
      </c>
      <c r="BP43" s="277">
        <f t="shared" si="4"/>
        <v>100</v>
      </c>
      <c r="BQ43" s="355">
        <f t="shared" si="5"/>
        <v>100</v>
      </c>
      <c r="BR43" s="277">
        <f t="shared" si="6"/>
        <v>218.75</v>
      </c>
      <c r="BS43" s="277">
        <f t="shared" si="7"/>
        <v>262.5</v>
      </c>
      <c r="BT43" s="355">
        <f t="shared" si="8"/>
        <v>100</v>
      </c>
      <c r="BU43" s="284" t="s">
        <v>744</v>
      </c>
      <c r="BV43" s="278" t="s">
        <v>820</v>
      </c>
      <c r="BW43" s="286">
        <v>7</v>
      </c>
      <c r="BX43" s="278">
        <v>13</v>
      </c>
      <c r="BY43" s="278" t="s">
        <v>820</v>
      </c>
      <c r="BZ43" s="278" t="s">
        <v>21</v>
      </c>
      <c r="CA43" s="278">
        <v>2027397</v>
      </c>
      <c r="CB43" s="278" t="s">
        <v>21</v>
      </c>
      <c r="CC43" s="278">
        <v>2027397</v>
      </c>
      <c r="CD43" s="278">
        <f t="shared" si="39"/>
        <v>1</v>
      </c>
      <c r="CE43" s="278">
        <v>1</v>
      </c>
      <c r="CF43" s="278" t="s">
        <v>21</v>
      </c>
      <c r="CG43" s="278">
        <v>2027397</v>
      </c>
      <c r="CH43" s="278" t="s">
        <v>651</v>
      </c>
      <c r="CI43" s="278" t="s">
        <v>21</v>
      </c>
      <c r="CJ43" s="270">
        <v>13</v>
      </c>
      <c r="CK43" s="270">
        <v>2</v>
      </c>
      <c r="CL43" s="270">
        <v>12</v>
      </c>
      <c r="CM43" s="270">
        <v>13</v>
      </c>
      <c r="CN43" s="270">
        <v>1</v>
      </c>
      <c r="CO43" s="270">
        <v>6</v>
      </c>
      <c r="CP43" s="270">
        <v>7</v>
      </c>
      <c r="CQ43" s="270" t="s">
        <v>21</v>
      </c>
      <c r="CR43" s="270" t="s">
        <v>21</v>
      </c>
      <c r="CS43" s="270" t="s">
        <v>21</v>
      </c>
      <c r="CT43" s="270">
        <f t="shared" si="9"/>
        <v>200</v>
      </c>
      <c r="CU43" s="277">
        <f t="shared" si="40"/>
        <v>14.285714285714285</v>
      </c>
      <c r="CV43" s="277">
        <f t="shared" si="41"/>
        <v>7.6923076923076925</v>
      </c>
      <c r="CW43" s="277">
        <f t="shared" si="42"/>
        <v>50</v>
      </c>
      <c r="CX43" s="277">
        <f t="shared" si="43"/>
        <v>50</v>
      </c>
      <c r="CY43" s="277">
        <f t="shared" si="44"/>
        <v>46.153846153846153</v>
      </c>
      <c r="CZ43" s="270" t="str">
        <f t="shared" si="45"/>
        <v>-</v>
      </c>
      <c r="DA43" s="279">
        <f t="shared" si="10"/>
        <v>100</v>
      </c>
      <c r="DB43" s="270">
        <f t="shared" si="11"/>
        <v>85.714285714285708</v>
      </c>
      <c r="DC43" s="270" t="str">
        <f t="shared" si="12"/>
        <v>-</v>
      </c>
      <c r="DD43" s="279">
        <f t="shared" si="13"/>
        <v>42.857142857142854</v>
      </c>
      <c r="DE43" s="270">
        <f t="shared" si="14"/>
        <v>81.25</v>
      </c>
      <c r="DF43" s="270" t="str">
        <f t="shared" si="15"/>
        <v>-</v>
      </c>
      <c r="DG43" s="279">
        <f t="shared" si="16"/>
        <v>43.75</v>
      </c>
      <c r="DH43" s="282"/>
      <c r="DI43" s="278" t="s">
        <v>821</v>
      </c>
      <c r="DJ43" s="278">
        <v>9</v>
      </c>
      <c r="DK43" s="278">
        <v>17</v>
      </c>
      <c r="DL43" s="278" t="s">
        <v>675</v>
      </c>
      <c r="DM43" s="278" t="s">
        <v>280</v>
      </c>
      <c r="DN43" s="278" t="s">
        <v>682</v>
      </c>
      <c r="DO43" s="278" t="s">
        <v>280</v>
      </c>
      <c r="DP43" s="278" t="s">
        <v>682</v>
      </c>
      <c r="DQ43" s="278">
        <f t="shared" si="46"/>
        <v>3</v>
      </c>
      <c r="DR43" s="278">
        <v>5</v>
      </c>
      <c r="DS43" s="270" t="s">
        <v>21</v>
      </c>
      <c r="DT43" s="278" t="s">
        <v>682</v>
      </c>
      <c r="DU43" s="278" t="s">
        <v>822</v>
      </c>
      <c r="DV43" s="278" t="s">
        <v>21</v>
      </c>
      <c r="DW43" s="270">
        <v>13</v>
      </c>
      <c r="DX43" s="270">
        <v>2</v>
      </c>
      <c r="DY43" s="270">
        <v>14</v>
      </c>
      <c r="DZ43" s="270">
        <v>17</v>
      </c>
      <c r="EA43" s="270">
        <v>1</v>
      </c>
      <c r="EB43" s="270">
        <v>6</v>
      </c>
      <c r="EC43" s="270">
        <v>7</v>
      </c>
      <c r="ED43" s="270">
        <v>2</v>
      </c>
      <c r="EE43" s="270">
        <v>12</v>
      </c>
      <c r="EF43" s="270">
        <v>13</v>
      </c>
      <c r="EG43" s="270">
        <f t="shared" si="17"/>
        <v>200</v>
      </c>
      <c r="EH43" s="277">
        <f t="shared" si="47"/>
        <v>33.333333333333329</v>
      </c>
      <c r="EI43" s="277">
        <f t="shared" si="48"/>
        <v>29.411764705882355</v>
      </c>
      <c r="EJ43" s="277">
        <f t="shared" si="49"/>
        <v>50</v>
      </c>
      <c r="EK43" s="277">
        <f t="shared" si="50"/>
        <v>57.142857142857146</v>
      </c>
      <c r="EL43" s="277">
        <f t="shared" si="51"/>
        <v>58.82352941176471</v>
      </c>
      <c r="EM43" s="270">
        <f t="shared" si="18"/>
        <v>200</v>
      </c>
      <c r="EN43" s="279">
        <f t="shared" si="19"/>
        <v>100</v>
      </c>
      <c r="EO43" s="270">
        <f t="shared" si="20"/>
        <v>100</v>
      </c>
      <c r="EP43" s="270">
        <f t="shared" si="21"/>
        <v>85.714285714285708</v>
      </c>
      <c r="EQ43" s="279">
        <f t="shared" si="22"/>
        <v>42.857142857142854</v>
      </c>
      <c r="ER43" s="270">
        <f t="shared" si="23"/>
        <v>106.25</v>
      </c>
      <c r="ES43" s="270">
        <f t="shared" si="24"/>
        <v>81.25</v>
      </c>
      <c r="ET43" s="279">
        <f t="shared" si="25"/>
        <v>43.75</v>
      </c>
      <c r="EU43" s="457"/>
      <c r="EV43" s="278" t="s">
        <v>21</v>
      </c>
      <c r="EW43" s="278">
        <v>0</v>
      </c>
      <c r="EX43" s="278">
        <v>0</v>
      </c>
      <c r="EY43" s="278" t="s">
        <v>21</v>
      </c>
      <c r="EZ43" s="278" t="s">
        <v>21</v>
      </c>
      <c r="FA43" s="278"/>
      <c r="FB43" s="278"/>
      <c r="FC43" s="278"/>
      <c r="FD43" s="278">
        <v>0</v>
      </c>
      <c r="FE43" s="278">
        <v>0</v>
      </c>
      <c r="FF43" s="278"/>
      <c r="FG43" s="278"/>
      <c r="FH43" s="278"/>
      <c r="FI43" s="278"/>
      <c r="FJ43" s="270">
        <v>13</v>
      </c>
      <c r="FK43" s="278">
        <v>0</v>
      </c>
      <c r="FL43" s="278">
        <v>0</v>
      </c>
      <c r="FM43" s="278">
        <v>0</v>
      </c>
      <c r="FN43" s="278">
        <v>0</v>
      </c>
      <c r="FO43" s="278">
        <v>0</v>
      </c>
      <c r="FP43" s="278">
        <v>0</v>
      </c>
      <c r="FQ43" s="278">
        <v>0</v>
      </c>
      <c r="FR43" s="278">
        <v>0</v>
      </c>
      <c r="FS43" s="278">
        <v>0</v>
      </c>
      <c r="FT43" s="270">
        <f t="shared" si="79"/>
        <v>0</v>
      </c>
      <c r="FU43" s="277" t="str">
        <f t="shared" si="52"/>
        <v>-</v>
      </c>
      <c r="FV43" s="277" t="str">
        <f t="shared" si="53"/>
        <v>-</v>
      </c>
      <c r="FW43" s="277" t="str">
        <f t="shared" si="54"/>
        <v>-</v>
      </c>
      <c r="FX43" s="277" t="str">
        <f t="shared" si="55"/>
        <v>-</v>
      </c>
      <c r="FY43" s="277" t="str">
        <f t="shared" si="56"/>
        <v>-</v>
      </c>
      <c r="FZ43" s="270">
        <f t="shared" si="80"/>
        <v>0</v>
      </c>
      <c r="GA43" s="279">
        <f t="shared" si="81"/>
        <v>0</v>
      </c>
      <c r="GB43" s="270">
        <f t="shared" si="82"/>
        <v>0</v>
      </c>
      <c r="GC43" s="270">
        <f t="shared" si="83"/>
        <v>0</v>
      </c>
      <c r="GD43" s="279">
        <f t="shared" si="84"/>
        <v>0</v>
      </c>
      <c r="GE43" s="270">
        <f t="shared" si="85"/>
        <v>0</v>
      </c>
      <c r="GF43" s="270">
        <f t="shared" si="86"/>
        <v>0</v>
      </c>
      <c r="GG43" s="279">
        <f t="shared" si="87"/>
        <v>0</v>
      </c>
      <c r="GH43" s="284"/>
      <c r="GI43" s="283"/>
      <c r="GJ43" s="283"/>
      <c r="GK43" s="283"/>
      <c r="GL43" s="283"/>
      <c r="GM43" s="283"/>
      <c r="GN43" s="283"/>
      <c r="GO43" s="283"/>
      <c r="GP43" s="283"/>
      <c r="GQ43" s="283"/>
      <c r="GR43" s="283"/>
      <c r="GS43" s="283"/>
      <c r="GT43" s="283"/>
      <c r="GU43" s="283"/>
      <c r="GV43" s="283"/>
      <c r="GW43" s="283"/>
      <c r="GX43" s="283"/>
      <c r="GY43" s="283"/>
      <c r="GZ43" s="283"/>
      <c r="HA43" s="283"/>
      <c r="HB43" s="283"/>
      <c r="HC43" s="283"/>
      <c r="HD43" s="283"/>
      <c r="HE43" s="283"/>
      <c r="HF43" s="283"/>
      <c r="HT43" s="218"/>
      <c r="HU43" s="218"/>
      <c r="HV43" s="218"/>
      <c r="HW43" s="218"/>
      <c r="HX43" s="218"/>
      <c r="HY43" s="218"/>
      <c r="HZ43" s="218"/>
      <c r="IA43" s="219"/>
      <c r="IB43" s="219"/>
      <c r="IC43" s="219"/>
      <c r="ID43" s="219"/>
      <c r="IE43" s="219"/>
      <c r="IF43" s="219"/>
      <c r="IG43" s="219"/>
      <c r="IH43" s="219"/>
      <c r="II43" s="218"/>
    </row>
    <row r="44" spans="2:243" ht="66.75" customHeight="1" x14ac:dyDescent="0.45">
      <c r="B44" s="363" t="s">
        <v>49</v>
      </c>
      <c r="C44" s="364" t="s">
        <v>429</v>
      </c>
      <c r="D44" s="358" t="s">
        <v>91</v>
      </c>
      <c r="E44" s="358" t="s">
        <v>120</v>
      </c>
      <c r="F44" s="358" t="s">
        <v>187</v>
      </c>
      <c r="G44" s="359" t="s">
        <v>21</v>
      </c>
      <c r="H44" s="359" t="s">
        <v>21</v>
      </c>
      <c r="I44" s="358">
        <v>83</v>
      </c>
      <c r="J44" s="360" t="s">
        <v>567</v>
      </c>
      <c r="K44" s="361" t="s">
        <v>145</v>
      </c>
      <c r="L44" s="358" t="s">
        <v>134</v>
      </c>
      <c r="M44" s="361" t="s">
        <v>151</v>
      </c>
      <c r="N44" s="358" t="s">
        <v>134</v>
      </c>
      <c r="O44" s="358" t="s">
        <v>147</v>
      </c>
      <c r="P44" s="361" t="s">
        <v>12</v>
      </c>
      <c r="Q44" s="365" t="s">
        <v>536</v>
      </c>
      <c r="R44" s="365" t="s">
        <v>21</v>
      </c>
      <c r="S44" s="270" t="s">
        <v>456</v>
      </c>
      <c r="T44" s="270" t="s">
        <v>605</v>
      </c>
      <c r="U44" s="271" t="s">
        <v>346</v>
      </c>
      <c r="V44" s="272" t="s">
        <v>382</v>
      </c>
      <c r="W44" s="272" t="s">
        <v>399</v>
      </c>
      <c r="X44" s="272" t="s">
        <v>21</v>
      </c>
      <c r="Y44" s="273" t="s">
        <v>479</v>
      </c>
      <c r="Z44" s="274" t="s">
        <v>536</v>
      </c>
      <c r="AA44" s="274" t="s">
        <v>208</v>
      </c>
      <c r="AB44" s="274"/>
      <c r="AC44" s="240">
        <v>6</v>
      </c>
      <c r="AD44" s="240">
        <v>1</v>
      </c>
      <c r="AE44" s="240">
        <v>9</v>
      </c>
      <c r="AF44" s="240">
        <v>10</v>
      </c>
      <c r="AG44" s="240">
        <v>10</v>
      </c>
      <c r="AH44" s="240">
        <v>0</v>
      </c>
      <c r="AI44" s="288" t="s">
        <v>266</v>
      </c>
      <c r="AJ44" s="286">
        <v>17</v>
      </c>
      <c r="AK44" s="278">
        <v>48</v>
      </c>
      <c r="AL44" s="288" t="s">
        <v>266</v>
      </c>
      <c r="AM44" s="278" t="s">
        <v>21</v>
      </c>
      <c r="AN44" s="278" t="s">
        <v>21</v>
      </c>
      <c r="AO44" s="278" t="s">
        <v>21</v>
      </c>
      <c r="AP44" s="277" t="str">
        <f t="shared" si="34"/>
        <v>-</v>
      </c>
      <c r="AQ44" s="277">
        <f t="shared" si="35"/>
        <v>0</v>
      </c>
      <c r="AR44" s="277">
        <v>0</v>
      </c>
      <c r="AS44" s="278" t="s">
        <v>21</v>
      </c>
      <c r="AT44" s="278" t="s">
        <v>21</v>
      </c>
      <c r="AU44" s="278" t="s">
        <v>266</v>
      </c>
      <c r="AV44" s="278" t="s">
        <v>21</v>
      </c>
      <c r="AW44" s="278">
        <v>6</v>
      </c>
      <c r="AX44" s="278">
        <v>2</v>
      </c>
      <c r="AY44" s="278">
        <v>9</v>
      </c>
      <c r="AZ44" s="278">
        <v>10</v>
      </c>
      <c r="BA44" s="278">
        <v>1</v>
      </c>
      <c r="BB44" s="278">
        <v>9</v>
      </c>
      <c r="BC44" s="278">
        <v>10</v>
      </c>
      <c r="BD44" s="278">
        <v>2</v>
      </c>
      <c r="BE44" s="278">
        <v>9</v>
      </c>
      <c r="BF44" s="278">
        <v>26</v>
      </c>
      <c r="BG44" s="277">
        <f t="shared" si="0"/>
        <v>200</v>
      </c>
      <c r="BH44" s="277">
        <f t="shared" si="69"/>
        <v>0</v>
      </c>
      <c r="BI44" s="277">
        <f t="shared" si="36"/>
        <v>0</v>
      </c>
      <c r="BJ44" s="277">
        <f t="shared" si="37"/>
        <v>50</v>
      </c>
      <c r="BK44" s="277">
        <f t="shared" si="58"/>
        <v>0</v>
      </c>
      <c r="BL44" s="277">
        <f t="shared" si="38"/>
        <v>0</v>
      </c>
      <c r="BM44" s="277">
        <f t="shared" si="1"/>
        <v>200</v>
      </c>
      <c r="BN44" s="355">
        <f t="shared" si="2"/>
        <v>100</v>
      </c>
      <c r="BO44" s="277">
        <f t="shared" si="3"/>
        <v>100</v>
      </c>
      <c r="BP44" s="277">
        <f t="shared" si="4"/>
        <v>100</v>
      </c>
      <c r="BQ44" s="355">
        <f t="shared" si="5"/>
        <v>100</v>
      </c>
      <c r="BR44" s="277">
        <f t="shared" si="6"/>
        <v>100</v>
      </c>
      <c r="BS44" s="277">
        <f t="shared" si="7"/>
        <v>260</v>
      </c>
      <c r="BT44" s="355">
        <f t="shared" si="8"/>
        <v>100</v>
      </c>
      <c r="BU44" s="284" t="s">
        <v>744</v>
      </c>
      <c r="BV44" s="278" t="s">
        <v>823</v>
      </c>
      <c r="BW44" s="286">
        <v>5</v>
      </c>
      <c r="BX44" s="278">
        <v>7</v>
      </c>
      <c r="BY44" s="278" t="s">
        <v>823</v>
      </c>
      <c r="BZ44" s="278" t="s">
        <v>21</v>
      </c>
      <c r="CA44" s="278">
        <v>2027397</v>
      </c>
      <c r="CB44" s="278" t="s">
        <v>21</v>
      </c>
      <c r="CC44" s="278">
        <v>2027397</v>
      </c>
      <c r="CD44" s="278">
        <f t="shared" si="39"/>
        <v>1</v>
      </c>
      <c r="CE44" s="278">
        <v>1</v>
      </c>
      <c r="CF44" s="278" t="s">
        <v>21</v>
      </c>
      <c r="CG44" s="278">
        <v>2027397</v>
      </c>
      <c r="CH44" s="278" t="s">
        <v>649</v>
      </c>
      <c r="CI44" s="278" t="s">
        <v>21</v>
      </c>
      <c r="CJ44" s="270">
        <v>6</v>
      </c>
      <c r="CK44" s="270">
        <v>3</v>
      </c>
      <c r="CL44" s="270">
        <v>7</v>
      </c>
      <c r="CM44" s="270">
        <v>7</v>
      </c>
      <c r="CN44" s="270">
        <v>1</v>
      </c>
      <c r="CO44" s="270">
        <v>4</v>
      </c>
      <c r="CP44" s="270">
        <v>4</v>
      </c>
      <c r="CQ44" s="270" t="s">
        <v>21</v>
      </c>
      <c r="CR44" s="270" t="s">
        <v>21</v>
      </c>
      <c r="CS44" s="270" t="s">
        <v>21</v>
      </c>
      <c r="CT44" s="270">
        <f t="shared" si="9"/>
        <v>300</v>
      </c>
      <c r="CU44" s="277">
        <f t="shared" si="40"/>
        <v>20</v>
      </c>
      <c r="CV44" s="277">
        <f t="shared" si="41"/>
        <v>14.285714285714285</v>
      </c>
      <c r="CW44" s="277">
        <f t="shared" si="42"/>
        <v>66.666666666666671</v>
      </c>
      <c r="CX44" s="277">
        <f t="shared" si="43"/>
        <v>42.857142857142861</v>
      </c>
      <c r="CY44" s="277">
        <f t="shared" si="44"/>
        <v>42.857142857142861</v>
      </c>
      <c r="CZ44" s="270" t="str">
        <f t="shared" si="45"/>
        <v>-</v>
      </c>
      <c r="DA44" s="279">
        <f t="shared" si="10"/>
        <v>100</v>
      </c>
      <c r="DB44" s="270">
        <f t="shared" si="11"/>
        <v>77.777777777777786</v>
      </c>
      <c r="DC44" s="270" t="str">
        <f t="shared" si="12"/>
        <v>-</v>
      </c>
      <c r="DD44" s="279">
        <f t="shared" si="13"/>
        <v>44.444444444444443</v>
      </c>
      <c r="DE44" s="270">
        <f t="shared" si="14"/>
        <v>70</v>
      </c>
      <c r="DF44" s="270" t="str">
        <f t="shared" si="15"/>
        <v>-</v>
      </c>
      <c r="DG44" s="279">
        <f t="shared" si="16"/>
        <v>40</v>
      </c>
      <c r="DH44" s="282"/>
      <c r="DI44" s="278" t="s">
        <v>824</v>
      </c>
      <c r="DJ44" s="278">
        <v>7</v>
      </c>
      <c r="DK44" s="278">
        <v>11</v>
      </c>
      <c r="DL44" s="278" t="s">
        <v>676</v>
      </c>
      <c r="DM44" s="278" t="s">
        <v>280</v>
      </c>
      <c r="DN44" s="278" t="s">
        <v>682</v>
      </c>
      <c r="DO44" s="278" t="s">
        <v>280</v>
      </c>
      <c r="DP44" s="278" t="s">
        <v>682</v>
      </c>
      <c r="DQ44" s="278">
        <f t="shared" si="46"/>
        <v>3</v>
      </c>
      <c r="DR44" s="278">
        <v>5</v>
      </c>
      <c r="DS44" s="270" t="s">
        <v>21</v>
      </c>
      <c r="DT44" s="278" t="s">
        <v>682</v>
      </c>
      <c r="DU44" s="278" t="s">
        <v>825</v>
      </c>
      <c r="DV44" s="278" t="s">
        <v>21</v>
      </c>
      <c r="DW44" s="270">
        <v>6</v>
      </c>
      <c r="DX44" s="270">
        <v>3</v>
      </c>
      <c r="DY44" s="270">
        <v>9</v>
      </c>
      <c r="DZ44" s="270">
        <v>11</v>
      </c>
      <c r="EA44" s="270">
        <v>1</v>
      </c>
      <c r="EB44" s="270">
        <v>4</v>
      </c>
      <c r="EC44" s="270">
        <v>4</v>
      </c>
      <c r="ED44" s="270">
        <v>3</v>
      </c>
      <c r="EE44" s="270">
        <v>7</v>
      </c>
      <c r="EF44" s="270">
        <v>7</v>
      </c>
      <c r="EG44" s="270">
        <f t="shared" si="17"/>
        <v>300</v>
      </c>
      <c r="EH44" s="277">
        <f t="shared" si="47"/>
        <v>42.857142857142854</v>
      </c>
      <c r="EI44" s="277">
        <f t="shared" si="48"/>
        <v>45.454545454545453</v>
      </c>
      <c r="EJ44" s="277">
        <f t="shared" si="49"/>
        <v>66.666666666666671</v>
      </c>
      <c r="EK44" s="277">
        <f t="shared" si="50"/>
        <v>55.555555555555557</v>
      </c>
      <c r="EL44" s="277">
        <f t="shared" si="51"/>
        <v>63.636363636363633</v>
      </c>
      <c r="EM44" s="270">
        <f t="shared" si="18"/>
        <v>300</v>
      </c>
      <c r="EN44" s="279">
        <f t="shared" si="19"/>
        <v>100</v>
      </c>
      <c r="EO44" s="270">
        <f t="shared" si="20"/>
        <v>100</v>
      </c>
      <c r="EP44" s="270">
        <f t="shared" si="21"/>
        <v>77.777777777777786</v>
      </c>
      <c r="EQ44" s="279">
        <f t="shared" si="22"/>
        <v>44.444444444444443</v>
      </c>
      <c r="ER44" s="270">
        <f t="shared" si="23"/>
        <v>110.00000000000001</v>
      </c>
      <c r="ES44" s="270">
        <f t="shared" si="24"/>
        <v>70</v>
      </c>
      <c r="ET44" s="279">
        <f t="shared" si="25"/>
        <v>40</v>
      </c>
      <c r="EU44" s="457"/>
      <c r="EV44" s="278" t="s">
        <v>21</v>
      </c>
      <c r="EW44" s="278">
        <v>0</v>
      </c>
      <c r="EX44" s="278">
        <v>0</v>
      </c>
      <c r="EY44" s="278" t="s">
        <v>21</v>
      </c>
      <c r="EZ44" s="278" t="s">
        <v>21</v>
      </c>
      <c r="FA44" s="278"/>
      <c r="FB44" s="278"/>
      <c r="FC44" s="278"/>
      <c r="FD44" s="278">
        <v>0</v>
      </c>
      <c r="FE44" s="278">
        <v>0</v>
      </c>
      <c r="FF44" s="278"/>
      <c r="FG44" s="278"/>
      <c r="FH44" s="278"/>
      <c r="FI44" s="278"/>
      <c r="FJ44" s="270">
        <v>6</v>
      </c>
      <c r="FK44" s="278">
        <v>0</v>
      </c>
      <c r="FL44" s="278">
        <v>0</v>
      </c>
      <c r="FM44" s="278">
        <v>0</v>
      </c>
      <c r="FN44" s="278">
        <v>0</v>
      </c>
      <c r="FO44" s="278">
        <v>0</v>
      </c>
      <c r="FP44" s="278">
        <v>0</v>
      </c>
      <c r="FQ44" s="278">
        <v>0</v>
      </c>
      <c r="FR44" s="278">
        <v>0</v>
      </c>
      <c r="FS44" s="278">
        <v>0</v>
      </c>
      <c r="FT44" s="270">
        <f t="shared" si="79"/>
        <v>0</v>
      </c>
      <c r="FU44" s="277" t="str">
        <f t="shared" si="52"/>
        <v>-</v>
      </c>
      <c r="FV44" s="277" t="str">
        <f t="shared" si="53"/>
        <v>-</v>
      </c>
      <c r="FW44" s="277" t="str">
        <f t="shared" si="54"/>
        <v>-</v>
      </c>
      <c r="FX44" s="277" t="str">
        <f t="shared" si="55"/>
        <v>-</v>
      </c>
      <c r="FY44" s="277" t="str">
        <f t="shared" si="56"/>
        <v>-</v>
      </c>
      <c r="FZ44" s="270">
        <f t="shared" si="80"/>
        <v>0</v>
      </c>
      <c r="GA44" s="279">
        <f t="shared" si="81"/>
        <v>0</v>
      </c>
      <c r="GB44" s="270">
        <f t="shared" si="82"/>
        <v>0</v>
      </c>
      <c r="GC44" s="270">
        <f t="shared" si="83"/>
        <v>0</v>
      </c>
      <c r="GD44" s="279">
        <f t="shared" si="84"/>
        <v>0</v>
      </c>
      <c r="GE44" s="270">
        <f t="shared" si="85"/>
        <v>0</v>
      </c>
      <c r="GF44" s="270">
        <f t="shared" si="86"/>
        <v>0</v>
      </c>
      <c r="GG44" s="279">
        <f t="shared" si="87"/>
        <v>0</v>
      </c>
      <c r="GH44" s="284"/>
      <c r="GI44" s="283"/>
      <c r="GJ44" s="283"/>
      <c r="GK44" s="283"/>
      <c r="GL44" s="283"/>
      <c r="GM44" s="283"/>
      <c r="GN44" s="283"/>
      <c r="GO44" s="283"/>
      <c r="GP44" s="283"/>
      <c r="GQ44" s="283"/>
      <c r="GR44" s="283"/>
      <c r="GS44" s="283"/>
      <c r="GT44" s="283"/>
      <c r="GU44" s="283"/>
      <c r="GV44" s="283"/>
      <c r="GW44" s="283"/>
      <c r="GX44" s="283"/>
      <c r="GY44" s="283"/>
      <c r="GZ44" s="283"/>
      <c r="HA44" s="283"/>
      <c r="HB44" s="283"/>
      <c r="HC44" s="283"/>
      <c r="HD44" s="283"/>
      <c r="HE44" s="283"/>
      <c r="HF44" s="283"/>
      <c r="HT44" s="218"/>
      <c r="HU44" s="218"/>
      <c r="HV44" s="218"/>
      <c r="HW44" s="218"/>
      <c r="HX44" s="218"/>
      <c r="HY44" s="218"/>
      <c r="HZ44" s="218"/>
      <c r="IA44" s="219"/>
      <c r="IB44" s="219"/>
      <c r="IC44" s="219"/>
      <c r="ID44" s="219"/>
      <c r="IE44" s="219"/>
      <c r="IF44" s="219"/>
      <c r="IG44" s="219"/>
      <c r="IH44" s="219"/>
      <c r="II44" s="218"/>
    </row>
    <row r="45" spans="2:243" ht="66.75" customHeight="1" x14ac:dyDescent="0.45">
      <c r="B45" s="363" t="s">
        <v>49</v>
      </c>
      <c r="C45" s="364" t="s">
        <v>429</v>
      </c>
      <c r="D45" s="358" t="s">
        <v>51</v>
      </c>
      <c r="E45" s="358" t="s">
        <v>114</v>
      </c>
      <c r="F45" s="366" t="s">
        <v>187</v>
      </c>
      <c r="G45" s="358" t="s">
        <v>21</v>
      </c>
      <c r="H45" s="358" t="s">
        <v>21</v>
      </c>
      <c r="I45" s="358">
        <v>82</v>
      </c>
      <c r="J45" s="366" t="s">
        <v>84</v>
      </c>
      <c r="K45" s="361" t="s">
        <v>81</v>
      </c>
      <c r="L45" s="358" t="s">
        <v>36</v>
      </c>
      <c r="M45" s="361" t="s">
        <v>80</v>
      </c>
      <c r="N45" s="358" t="s">
        <v>36</v>
      </c>
      <c r="O45" s="358" t="s">
        <v>79</v>
      </c>
      <c r="P45" s="360" t="s">
        <v>12</v>
      </c>
      <c r="Q45" s="360" t="s">
        <v>537</v>
      </c>
      <c r="R45" s="360" t="s">
        <v>21</v>
      </c>
      <c r="S45" s="270" t="s">
        <v>469</v>
      </c>
      <c r="T45" s="270" t="s">
        <v>606</v>
      </c>
      <c r="U45" s="271" t="s">
        <v>486</v>
      </c>
      <c r="V45" s="272" t="s">
        <v>382</v>
      </c>
      <c r="W45" s="272" t="s">
        <v>417</v>
      </c>
      <c r="X45" s="272" t="s">
        <v>21</v>
      </c>
      <c r="Y45" s="273" t="s">
        <v>479</v>
      </c>
      <c r="Z45" s="274" t="s">
        <v>212</v>
      </c>
      <c r="AA45" s="274" t="s">
        <v>560</v>
      </c>
      <c r="AB45" s="274"/>
      <c r="AC45" s="240">
        <v>3</v>
      </c>
      <c r="AD45" s="240">
        <v>1</v>
      </c>
      <c r="AE45" s="240">
        <v>2</v>
      </c>
      <c r="AF45" s="240">
        <v>2</v>
      </c>
      <c r="AG45" s="240">
        <v>2</v>
      </c>
      <c r="AH45" s="240">
        <v>0</v>
      </c>
      <c r="AI45" s="278">
        <v>1917</v>
      </c>
      <c r="AJ45" s="285">
        <v>1</v>
      </c>
      <c r="AK45" s="278">
        <v>8</v>
      </c>
      <c r="AL45" s="278" t="s">
        <v>21</v>
      </c>
      <c r="AM45" s="278">
        <v>1917</v>
      </c>
      <c r="AN45" s="278">
        <v>1917</v>
      </c>
      <c r="AO45" s="278">
        <v>1917</v>
      </c>
      <c r="AP45" s="277">
        <f t="shared" si="34"/>
        <v>1917</v>
      </c>
      <c r="AQ45" s="277">
        <f t="shared" si="35"/>
        <v>1</v>
      </c>
      <c r="AR45" s="277">
        <v>8</v>
      </c>
      <c r="AS45" s="278" t="s">
        <v>21</v>
      </c>
      <c r="AT45" s="278">
        <v>1917</v>
      </c>
      <c r="AU45" s="278" t="s">
        <v>21</v>
      </c>
      <c r="AV45" s="278" t="s">
        <v>21</v>
      </c>
      <c r="AW45" s="278">
        <v>3</v>
      </c>
      <c r="AX45" s="278">
        <v>2</v>
      </c>
      <c r="AY45" s="278">
        <v>8</v>
      </c>
      <c r="AZ45" s="278">
        <v>8</v>
      </c>
      <c r="BA45" s="278">
        <v>0</v>
      </c>
      <c r="BB45" s="278">
        <v>0</v>
      </c>
      <c r="BC45" s="278">
        <v>0</v>
      </c>
      <c r="BD45" s="278">
        <v>0</v>
      </c>
      <c r="BE45" s="278">
        <v>0</v>
      </c>
      <c r="BF45" s="278">
        <v>0</v>
      </c>
      <c r="BG45" s="277">
        <f t="shared" si="0"/>
        <v>200</v>
      </c>
      <c r="BH45" s="277">
        <f t="shared" si="69"/>
        <v>100</v>
      </c>
      <c r="BI45" s="277">
        <f t="shared" si="36"/>
        <v>100</v>
      </c>
      <c r="BJ45" s="277">
        <f t="shared" si="37"/>
        <v>100</v>
      </c>
      <c r="BK45" s="277">
        <f t="shared" si="58"/>
        <v>100</v>
      </c>
      <c r="BL45" s="277">
        <f t="shared" si="38"/>
        <v>100</v>
      </c>
      <c r="BM45" s="277">
        <f t="shared" si="1"/>
        <v>0</v>
      </c>
      <c r="BN45" s="355">
        <f t="shared" si="2"/>
        <v>0</v>
      </c>
      <c r="BO45" s="277">
        <f t="shared" si="3"/>
        <v>400</v>
      </c>
      <c r="BP45" s="277">
        <f t="shared" si="4"/>
        <v>0</v>
      </c>
      <c r="BQ45" s="355">
        <f t="shared" si="5"/>
        <v>0</v>
      </c>
      <c r="BR45" s="277">
        <f t="shared" si="6"/>
        <v>400</v>
      </c>
      <c r="BS45" s="277">
        <f t="shared" si="7"/>
        <v>0</v>
      </c>
      <c r="BT45" s="355">
        <f t="shared" si="8"/>
        <v>0</v>
      </c>
      <c r="BU45" s="284" t="s">
        <v>699</v>
      </c>
      <c r="BV45" s="278" t="s">
        <v>21</v>
      </c>
      <c r="BW45" s="286">
        <v>0</v>
      </c>
      <c r="BX45" s="278">
        <v>0</v>
      </c>
      <c r="BY45" s="278" t="s">
        <v>21</v>
      </c>
      <c r="BZ45" s="278" t="s">
        <v>21</v>
      </c>
      <c r="CA45" s="278" t="s">
        <v>21</v>
      </c>
      <c r="CB45" s="278" t="s">
        <v>21</v>
      </c>
      <c r="CC45" s="278" t="s">
        <v>21</v>
      </c>
      <c r="CD45" s="278">
        <f t="shared" si="39"/>
        <v>0</v>
      </c>
      <c r="CE45" s="278">
        <v>0</v>
      </c>
      <c r="CF45" s="278" t="s">
        <v>21</v>
      </c>
      <c r="CG45" s="278" t="s">
        <v>21</v>
      </c>
      <c r="CH45" s="278" t="s">
        <v>21</v>
      </c>
      <c r="CI45" s="278" t="s">
        <v>21</v>
      </c>
      <c r="CJ45" s="270">
        <v>3</v>
      </c>
      <c r="CK45" s="270">
        <v>0</v>
      </c>
      <c r="CL45" s="270">
        <v>0</v>
      </c>
      <c r="CM45" s="270">
        <v>0</v>
      </c>
      <c r="CN45" s="270">
        <v>0</v>
      </c>
      <c r="CO45" s="270">
        <v>0</v>
      </c>
      <c r="CP45" s="270">
        <v>0</v>
      </c>
      <c r="CQ45" s="270">
        <v>0</v>
      </c>
      <c r="CR45" s="270">
        <v>0</v>
      </c>
      <c r="CS45" s="270">
        <v>0</v>
      </c>
      <c r="CT45" s="270">
        <f t="shared" si="9"/>
        <v>0</v>
      </c>
      <c r="CU45" s="277" t="str">
        <f t="shared" si="40"/>
        <v>-</v>
      </c>
      <c r="CV45" s="277" t="str">
        <f t="shared" si="41"/>
        <v>-</v>
      </c>
      <c r="CW45" s="277" t="str">
        <f t="shared" si="42"/>
        <v>-</v>
      </c>
      <c r="CX45" s="277" t="str">
        <f t="shared" si="43"/>
        <v>-</v>
      </c>
      <c r="CY45" s="277" t="str">
        <f t="shared" si="44"/>
        <v>-</v>
      </c>
      <c r="CZ45" s="270">
        <f t="shared" si="45"/>
        <v>0</v>
      </c>
      <c r="DA45" s="279">
        <f t="shared" si="10"/>
        <v>0</v>
      </c>
      <c r="DB45" s="270">
        <f t="shared" si="11"/>
        <v>0</v>
      </c>
      <c r="DC45" s="270">
        <f t="shared" si="12"/>
        <v>0</v>
      </c>
      <c r="DD45" s="279">
        <f t="shared" si="13"/>
        <v>0</v>
      </c>
      <c r="DE45" s="270">
        <f t="shared" si="14"/>
        <v>0</v>
      </c>
      <c r="DF45" s="270">
        <f t="shared" si="15"/>
        <v>0</v>
      </c>
      <c r="DG45" s="279">
        <f t="shared" si="16"/>
        <v>0</v>
      </c>
      <c r="DH45" s="282"/>
      <c r="DI45" s="278" t="s">
        <v>280</v>
      </c>
      <c r="DJ45" s="278">
        <v>2</v>
      </c>
      <c r="DK45" s="278">
        <v>4</v>
      </c>
      <c r="DL45" s="278" t="s">
        <v>21</v>
      </c>
      <c r="DM45" s="278" t="s">
        <v>280</v>
      </c>
      <c r="DN45" s="278" t="s">
        <v>280</v>
      </c>
      <c r="DO45" s="278" t="s">
        <v>280</v>
      </c>
      <c r="DP45" s="278" t="s">
        <v>280</v>
      </c>
      <c r="DQ45" s="278">
        <f t="shared" si="46"/>
        <v>2</v>
      </c>
      <c r="DR45" s="278">
        <v>4</v>
      </c>
      <c r="DS45" s="270" t="s">
        <v>21</v>
      </c>
      <c r="DT45" s="278" t="s">
        <v>280</v>
      </c>
      <c r="DU45" s="278" t="s">
        <v>21</v>
      </c>
      <c r="DV45" s="278" t="s">
        <v>21</v>
      </c>
      <c r="DW45" s="270">
        <v>3</v>
      </c>
      <c r="DX45" s="270">
        <v>1</v>
      </c>
      <c r="DY45" s="270">
        <v>2</v>
      </c>
      <c r="DZ45" s="270">
        <v>4</v>
      </c>
      <c r="EA45" s="270">
        <v>0</v>
      </c>
      <c r="EB45" s="270">
        <v>0</v>
      </c>
      <c r="EC45" s="270">
        <v>0</v>
      </c>
      <c r="ED45" s="270">
        <v>0</v>
      </c>
      <c r="EE45" s="270">
        <v>0</v>
      </c>
      <c r="EF45" s="270">
        <v>0</v>
      </c>
      <c r="EG45" s="270">
        <f t="shared" si="17"/>
        <v>100</v>
      </c>
      <c r="EH45" s="277">
        <f t="shared" si="47"/>
        <v>100</v>
      </c>
      <c r="EI45" s="277">
        <f t="shared" si="48"/>
        <v>100</v>
      </c>
      <c r="EJ45" s="277">
        <f t="shared" si="49"/>
        <v>100</v>
      </c>
      <c r="EK45" s="277">
        <f t="shared" si="50"/>
        <v>100</v>
      </c>
      <c r="EL45" s="277">
        <f t="shared" si="51"/>
        <v>100</v>
      </c>
      <c r="EM45" s="270">
        <f t="shared" si="18"/>
        <v>0</v>
      </c>
      <c r="EN45" s="279">
        <f t="shared" si="19"/>
        <v>0</v>
      </c>
      <c r="EO45" s="270">
        <f t="shared" si="20"/>
        <v>100</v>
      </c>
      <c r="EP45" s="270">
        <f t="shared" si="21"/>
        <v>0</v>
      </c>
      <c r="EQ45" s="279">
        <f t="shared" si="22"/>
        <v>0</v>
      </c>
      <c r="ER45" s="270">
        <f t="shared" si="23"/>
        <v>200</v>
      </c>
      <c r="ES45" s="270">
        <f t="shared" si="24"/>
        <v>0</v>
      </c>
      <c r="ET45" s="279">
        <f t="shared" si="25"/>
        <v>0</v>
      </c>
      <c r="EU45" s="457"/>
      <c r="EV45" s="288" t="s">
        <v>356</v>
      </c>
      <c r="EW45" s="278">
        <v>1</v>
      </c>
      <c r="EX45" s="278">
        <v>338</v>
      </c>
      <c r="EY45" s="278" t="s">
        <v>21</v>
      </c>
      <c r="EZ45" s="278" t="s">
        <v>21</v>
      </c>
      <c r="FA45" s="278"/>
      <c r="FB45" s="278"/>
      <c r="FC45" s="278"/>
      <c r="FD45" s="278">
        <v>0</v>
      </c>
      <c r="FE45" s="278">
        <v>0</v>
      </c>
      <c r="FF45" s="278"/>
      <c r="FG45" s="278"/>
      <c r="FH45" s="288" t="s">
        <v>356</v>
      </c>
      <c r="FI45" s="278"/>
      <c r="FJ45" s="270">
        <v>3</v>
      </c>
      <c r="FK45" s="278">
        <v>1</v>
      </c>
      <c r="FL45" s="278">
        <v>333</v>
      </c>
      <c r="FM45" s="278">
        <v>338</v>
      </c>
      <c r="FN45" s="278">
        <v>1</v>
      </c>
      <c r="FO45" s="278">
        <v>2</v>
      </c>
      <c r="FP45" s="278">
        <v>2</v>
      </c>
      <c r="FQ45" s="278" t="s">
        <v>21</v>
      </c>
      <c r="FR45" s="278" t="s">
        <v>21</v>
      </c>
      <c r="FS45" s="278" t="s">
        <v>21</v>
      </c>
      <c r="FT45" s="270">
        <f t="shared" si="79"/>
        <v>100</v>
      </c>
      <c r="FU45" s="277">
        <f t="shared" si="52"/>
        <v>0</v>
      </c>
      <c r="FV45" s="277">
        <f t="shared" si="53"/>
        <v>0</v>
      </c>
      <c r="FW45" s="277">
        <f t="shared" si="54"/>
        <v>0</v>
      </c>
      <c r="FX45" s="277">
        <f t="shared" si="55"/>
        <v>99.3993993993994</v>
      </c>
      <c r="FY45" s="277">
        <f t="shared" si="56"/>
        <v>99.408284023668642</v>
      </c>
      <c r="FZ45" s="270">
        <f t="shared" si="80"/>
        <v>0</v>
      </c>
      <c r="GA45" s="279">
        <f t="shared" si="81"/>
        <v>100</v>
      </c>
      <c r="GB45" s="270">
        <f t="shared" si="82"/>
        <v>16650</v>
      </c>
      <c r="GC45" s="270" t="str">
        <f t="shared" si="83"/>
        <v>-</v>
      </c>
      <c r="GD45" s="279">
        <f t="shared" si="84"/>
        <v>100</v>
      </c>
      <c r="GE45" s="270">
        <f t="shared" si="85"/>
        <v>16900</v>
      </c>
      <c r="GF45" s="270" t="str">
        <f t="shared" si="86"/>
        <v>-</v>
      </c>
      <c r="GG45" s="279">
        <f t="shared" si="87"/>
        <v>100</v>
      </c>
      <c r="GH45" s="284"/>
      <c r="GI45" s="283"/>
      <c r="GJ45" s="283"/>
      <c r="GK45" s="283"/>
      <c r="GL45" s="283"/>
      <c r="GM45" s="283"/>
      <c r="GN45" s="283"/>
      <c r="GO45" s="283"/>
      <c r="GP45" s="283"/>
      <c r="GQ45" s="283"/>
      <c r="GR45" s="283"/>
      <c r="GS45" s="283"/>
      <c r="GT45" s="283"/>
      <c r="GU45" s="283"/>
      <c r="GV45" s="283"/>
      <c r="GW45" s="283"/>
      <c r="GX45" s="283"/>
      <c r="GY45" s="283"/>
      <c r="GZ45" s="283"/>
      <c r="HA45" s="283"/>
      <c r="HB45" s="283"/>
      <c r="HC45" s="283"/>
      <c r="HD45" s="283"/>
      <c r="HE45" s="283"/>
      <c r="HF45" s="283"/>
      <c r="HT45" s="218"/>
      <c r="HU45" s="218"/>
      <c r="HV45" s="218"/>
      <c r="HW45" s="218"/>
      <c r="HX45" s="218"/>
      <c r="HY45" s="218"/>
      <c r="HZ45" s="218"/>
      <c r="IA45" s="219"/>
      <c r="IB45" s="219"/>
      <c r="IC45" s="219"/>
      <c r="ID45" s="219"/>
      <c r="IE45" s="219"/>
      <c r="IF45" s="219"/>
      <c r="IG45" s="219"/>
      <c r="IH45" s="219"/>
      <c r="II45" s="218"/>
    </row>
    <row r="46" spans="2:243" ht="66.75" customHeight="1" x14ac:dyDescent="0.45">
      <c r="B46" s="363" t="s">
        <v>49</v>
      </c>
      <c r="C46" s="364" t="s">
        <v>429</v>
      </c>
      <c r="D46" s="358" t="s">
        <v>91</v>
      </c>
      <c r="E46" s="366" t="s">
        <v>120</v>
      </c>
      <c r="F46" s="366" t="s">
        <v>187</v>
      </c>
      <c r="G46" s="358" t="s">
        <v>21</v>
      </c>
      <c r="H46" s="358" t="s">
        <v>21</v>
      </c>
      <c r="I46" s="358">
        <v>84</v>
      </c>
      <c r="J46" s="366" t="s">
        <v>83</v>
      </c>
      <c r="K46" s="361" t="s">
        <v>81</v>
      </c>
      <c r="L46" s="358" t="s">
        <v>36</v>
      </c>
      <c r="M46" s="361" t="s">
        <v>80</v>
      </c>
      <c r="N46" s="358" t="s">
        <v>36</v>
      </c>
      <c r="O46" s="358" t="s">
        <v>79</v>
      </c>
      <c r="P46" s="360" t="s">
        <v>12</v>
      </c>
      <c r="Q46" s="360" t="s">
        <v>538</v>
      </c>
      <c r="R46" s="360" t="s">
        <v>21</v>
      </c>
      <c r="S46" s="270" t="s">
        <v>471</v>
      </c>
      <c r="T46" s="270" t="s">
        <v>607</v>
      </c>
      <c r="U46" s="271" t="s">
        <v>486</v>
      </c>
      <c r="V46" s="272" t="s">
        <v>382</v>
      </c>
      <c r="W46" s="272" t="s">
        <v>418</v>
      </c>
      <c r="X46" s="272" t="s">
        <v>21</v>
      </c>
      <c r="Y46" s="273" t="s">
        <v>479</v>
      </c>
      <c r="Z46" s="274" t="s">
        <v>229</v>
      </c>
      <c r="AA46" s="274" t="s">
        <v>555</v>
      </c>
      <c r="AB46" s="274"/>
      <c r="AC46" s="240">
        <v>4</v>
      </c>
      <c r="AD46" s="240">
        <v>1</v>
      </c>
      <c r="AE46" s="240">
        <v>3</v>
      </c>
      <c r="AF46" s="240">
        <v>3</v>
      </c>
      <c r="AG46" s="240">
        <v>3</v>
      </c>
      <c r="AH46" s="240">
        <v>0</v>
      </c>
      <c r="AI46" s="278">
        <v>1917</v>
      </c>
      <c r="AJ46" s="285">
        <v>1</v>
      </c>
      <c r="AK46" s="278">
        <v>8</v>
      </c>
      <c r="AL46" s="278" t="s">
        <v>21</v>
      </c>
      <c r="AM46" s="278">
        <v>1917</v>
      </c>
      <c r="AN46" s="278">
        <v>1917</v>
      </c>
      <c r="AO46" s="278">
        <v>1917</v>
      </c>
      <c r="AP46" s="277">
        <f t="shared" si="34"/>
        <v>1917</v>
      </c>
      <c r="AQ46" s="277">
        <f t="shared" si="35"/>
        <v>1</v>
      </c>
      <c r="AR46" s="277">
        <v>8</v>
      </c>
      <c r="AS46" s="278" t="s">
        <v>21</v>
      </c>
      <c r="AT46" s="278">
        <v>1917</v>
      </c>
      <c r="AU46" s="278" t="s">
        <v>21</v>
      </c>
      <c r="AV46" s="278" t="s">
        <v>21</v>
      </c>
      <c r="AW46" s="278">
        <v>4</v>
      </c>
      <c r="AX46" s="278">
        <v>2</v>
      </c>
      <c r="AY46" s="278">
        <v>8</v>
      </c>
      <c r="AZ46" s="278">
        <v>8</v>
      </c>
      <c r="BA46" s="278">
        <v>0</v>
      </c>
      <c r="BB46" s="278">
        <v>0</v>
      </c>
      <c r="BC46" s="278">
        <v>0</v>
      </c>
      <c r="BD46" s="278">
        <v>0</v>
      </c>
      <c r="BE46" s="278">
        <v>0</v>
      </c>
      <c r="BF46" s="278">
        <v>0</v>
      </c>
      <c r="BG46" s="275">
        <f t="shared" si="0"/>
        <v>200</v>
      </c>
      <c r="BH46" s="275">
        <f t="shared" si="69"/>
        <v>100</v>
      </c>
      <c r="BI46" s="275">
        <f t="shared" si="36"/>
        <v>100</v>
      </c>
      <c r="BJ46" s="275">
        <f t="shared" si="37"/>
        <v>100</v>
      </c>
      <c r="BK46" s="275">
        <f t="shared" si="58"/>
        <v>100</v>
      </c>
      <c r="BL46" s="275">
        <f t="shared" si="38"/>
        <v>100</v>
      </c>
      <c r="BM46" s="275">
        <f t="shared" si="1"/>
        <v>0</v>
      </c>
      <c r="BN46" s="367">
        <f t="shared" si="2"/>
        <v>0</v>
      </c>
      <c r="BO46" s="275">
        <f t="shared" si="3"/>
        <v>266.66666666666663</v>
      </c>
      <c r="BP46" s="275">
        <f t="shared" si="4"/>
        <v>0</v>
      </c>
      <c r="BQ46" s="367">
        <f t="shared" si="5"/>
        <v>0</v>
      </c>
      <c r="BR46" s="275">
        <f t="shared" si="6"/>
        <v>266.66666666666663</v>
      </c>
      <c r="BS46" s="275">
        <f t="shared" si="7"/>
        <v>0</v>
      </c>
      <c r="BT46" s="367">
        <f t="shared" si="8"/>
        <v>0</v>
      </c>
      <c r="BU46" s="284" t="s">
        <v>699</v>
      </c>
      <c r="BV46" s="278" t="s">
        <v>21</v>
      </c>
      <c r="BW46" s="286">
        <v>0</v>
      </c>
      <c r="BX46" s="278">
        <v>0</v>
      </c>
      <c r="BY46" s="278" t="s">
        <v>21</v>
      </c>
      <c r="BZ46" s="278" t="s">
        <v>21</v>
      </c>
      <c r="CA46" s="278" t="s">
        <v>21</v>
      </c>
      <c r="CB46" s="278" t="s">
        <v>21</v>
      </c>
      <c r="CC46" s="278" t="s">
        <v>21</v>
      </c>
      <c r="CD46" s="278">
        <f t="shared" si="39"/>
        <v>0</v>
      </c>
      <c r="CE46" s="278">
        <v>0</v>
      </c>
      <c r="CF46" s="278" t="s">
        <v>21</v>
      </c>
      <c r="CG46" s="278" t="s">
        <v>21</v>
      </c>
      <c r="CH46" s="278" t="s">
        <v>21</v>
      </c>
      <c r="CI46" s="278" t="s">
        <v>21</v>
      </c>
      <c r="CJ46" s="270">
        <v>4</v>
      </c>
      <c r="CK46" s="270">
        <v>0</v>
      </c>
      <c r="CL46" s="270">
        <v>0</v>
      </c>
      <c r="CM46" s="270">
        <v>0</v>
      </c>
      <c r="CN46" s="270">
        <v>0</v>
      </c>
      <c r="CO46" s="270">
        <v>0</v>
      </c>
      <c r="CP46" s="270">
        <v>0</v>
      </c>
      <c r="CQ46" s="270">
        <v>0</v>
      </c>
      <c r="CR46" s="270">
        <v>0</v>
      </c>
      <c r="CS46" s="270">
        <v>0</v>
      </c>
      <c r="CT46" s="270">
        <f t="shared" si="9"/>
        <v>0</v>
      </c>
      <c r="CU46" s="277" t="str">
        <f t="shared" si="40"/>
        <v>-</v>
      </c>
      <c r="CV46" s="277" t="str">
        <f t="shared" si="41"/>
        <v>-</v>
      </c>
      <c r="CW46" s="277" t="str">
        <f t="shared" si="42"/>
        <v>-</v>
      </c>
      <c r="CX46" s="277" t="str">
        <f t="shared" si="43"/>
        <v>-</v>
      </c>
      <c r="CY46" s="277" t="str">
        <f t="shared" si="44"/>
        <v>-</v>
      </c>
      <c r="CZ46" s="270">
        <f t="shared" si="45"/>
        <v>0</v>
      </c>
      <c r="DA46" s="279">
        <f t="shared" si="10"/>
        <v>0</v>
      </c>
      <c r="DB46" s="270">
        <f t="shared" si="11"/>
        <v>0</v>
      </c>
      <c r="DC46" s="270">
        <f t="shared" si="12"/>
        <v>0</v>
      </c>
      <c r="DD46" s="279">
        <f t="shared" si="13"/>
        <v>0</v>
      </c>
      <c r="DE46" s="270">
        <f t="shared" si="14"/>
        <v>0</v>
      </c>
      <c r="DF46" s="270">
        <f t="shared" si="15"/>
        <v>0</v>
      </c>
      <c r="DG46" s="279">
        <f t="shared" si="16"/>
        <v>0</v>
      </c>
      <c r="DH46" s="282"/>
      <c r="DI46" s="278" t="s">
        <v>280</v>
      </c>
      <c r="DJ46" s="278">
        <v>2</v>
      </c>
      <c r="DK46" s="278">
        <v>4</v>
      </c>
      <c r="DL46" s="278" t="s">
        <v>21</v>
      </c>
      <c r="DM46" s="278" t="s">
        <v>280</v>
      </c>
      <c r="DN46" s="278" t="s">
        <v>280</v>
      </c>
      <c r="DO46" s="278" t="s">
        <v>280</v>
      </c>
      <c r="DP46" s="278" t="s">
        <v>280</v>
      </c>
      <c r="DQ46" s="278">
        <f t="shared" si="46"/>
        <v>2</v>
      </c>
      <c r="DR46" s="278">
        <v>4</v>
      </c>
      <c r="DS46" s="270" t="s">
        <v>21</v>
      </c>
      <c r="DT46" s="278" t="s">
        <v>280</v>
      </c>
      <c r="DU46" s="278" t="s">
        <v>21</v>
      </c>
      <c r="DV46" s="278" t="s">
        <v>21</v>
      </c>
      <c r="DW46" s="270">
        <v>4</v>
      </c>
      <c r="DX46" s="270">
        <v>1</v>
      </c>
      <c r="DY46" s="270">
        <v>2</v>
      </c>
      <c r="DZ46" s="270">
        <v>4</v>
      </c>
      <c r="EA46" s="270">
        <v>0</v>
      </c>
      <c r="EB46" s="270">
        <v>0</v>
      </c>
      <c r="EC46" s="270">
        <v>0</v>
      </c>
      <c r="ED46" s="270">
        <v>0</v>
      </c>
      <c r="EE46" s="270">
        <v>0</v>
      </c>
      <c r="EF46" s="270">
        <v>0</v>
      </c>
      <c r="EG46" s="270">
        <f t="shared" si="17"/>
        <v>100</v>
      </c>
      <c r="EH46" s="277">
        <f t="shared" si="47"/>
        <v>100</v>
      </c>
      <c r="EI46" s="277">
        <f t="shared" si="48"/>
        <v>100</v>
      </c>
      <c r="EJ46" s="277">
        <f t="shared" si="49"/>
        <v>100</v>
      </c>
      <c r="EK46" s="277">
        <f t="shared" si="50"/>
        <v>100</v>
      </c>
      <c r="EL46" s="277">
        <f t="shared" si="51"/>
        <v>100</v>
      </c>
      <c r="EM46" s="270">
        <f t="shared" si="18"/>
        <v>0</v>
      </c>
      <c r="EN46" s="279">
        <f t="shared" si="19"/>
        <v>0</v>
      </c>
      <c r="EO46" s="270">
        <f t="shared" si="20"/>
        <v>66.666666666666657</v>
      </c>
      <c r="EP46" s="270">
        <f t="shared" si="21"/>
        <v>0</v>
      </c>
      <c r="EQ46" s="279">
        <f t="shared" si="22"/>
        <v>0</v>
      </c>
      <c r="ER46" s="270">
        <f t="shared" si="23"/>
        <v>133.33333333333331</v>
      </c>
      <c r="ES46" s="270">
        <f t="shared" si="24"/>
        <v>0</v>
      </c>
      <c r="ET46" s="279">
        <f t="shared" si="25"/>
        <v>0</v>
      </c>
      <c r="EU46" s="457"/>
      <c r="EV46" s="288" t="s">
        <v>357</v>
      </c>
      <c r="EW46" s="278">
        <v>1</v>
      </c>
      <c r="EX46" s="278">
        <v>162</v>
      </c>
      <c r="EY46" s="278" t="s">
        <v>21</v>
      </c>
      <c r="EZ46" s="278" t="s">
        <v>21</v>
      </c>
      <c r="FA46" s="278"/>
      <c r="FB46" s="278"/>
      <c r="FC46" s="278"/>
      <c r="FD46" s="278">
        <v>0</v>
      </c>
      <c r="FE46" s="278">
        <v>0</v>
      </c>
      <c r="FF46" s="278"/>
      <c r="FG46" s="278"/>
      <c r="FH46" s="288" t="s">
        <v>357</v>
      </c>
      <c r="FI46" s="278"/>
      <c r="FJ46" s="270">
        <v>4</v>
      </c>
      <c r="FK46" s="278">
        <v>1</v>
      </c>
      <c r="FL46" s="278">
        <v>129</v>
      </c>
      <c r="FM46" s="278">
        <v>162</v>
      </c>
      <c r="FN46" s="278">
        <v>1</v>
      </c>
      <c r="FO46" s="278">
        <v>3</v>
      </c>
      <c r="FP46" s="278">
        <v>3</v>
      </c>
      <c r="FQ46" s="278" t="s">
        <v>21</v>
      </c>
      <c r="FR46" s="278" t="s">
        <v>21</v>
      </c>
      <c r="FS46" s="278" t="s">
        <v>21</v>
      </c>
      <c r="FT46" s="270">
        <f t="shared" si="79"/>
        <v>100</v>
      </c>
      <c r="FU46" s="277">
        <f t="shared" si="52"/>
        <v>0</v>
      </c>
      <c r="FV46" s="277">
        <f t="shared" si="53"/>
        <v>0</v>
      </c>
      <c r="FW46" s="277">
        <f t="shared" si="54"/>
        <v>0</v>
      </c>
      <c r="FX46" s="277">
        <f t="shared" si="55"/>
        <v>97.674418604651166</v>
      </c>
      <c r="FY46" s="277">
        <f t="shared" si="56"/>
        <v>98.148148148148152</v>
      </c>
      <c r="FZ46" s="270">
        <f t="shared" si="80"/>
        <v>0</v>
      </c>
      <c r="GA46" s="279">
        <f t="shared" si="81"/>
        <v>100</v>
      </c>
      <c r="GB46" s="270">
        <f t="shared" si="82"/>
        <v>4300</v>
      </c>
      <c r="GC46" s="270" t="str">
        <f t="shared" si="83"/>
        <v>-</v>
      </c>
      <c r="GD46" s="279">
        <f t="shared" si="84"/>
        <v>100</v>
      </c>
      <c r="GE46" s="270">
        <f t="shared" si="85"/>
        <v>5400</v>
      </c>
      <c r="GF46" s="270" t="str">
        <f t="shared" si="86"/>
        <v>-</v>
      </c>
      <c r="GG46" s="279">
        <f t="shared" si="87"/>
        <v>100</v>
      </c>
      <c r="GH46" s="284"/>
      <c r="GI46" s="283"/>
      <c r="GJ46" s="283"/>
      <c r="GK46" s="283"/>
      <c r="GL46" s="283"/>
      <c r="GM46" s="283"/>
      <c r="GN46" s="283"/>
      <c r="GO46" s="283"/>
      <c r="GP46" s="283"/>
      <c r="GQ46" s="283"/>
      <c r="GR46" s="283"/>
      <c r="GS46" s="283"/>
      <c r="GT46" s="283"/>
      <c r="GU46" s="283"/>
      <c r="GV46" s="283"/>
      <c r="GW46" s="283"/>
      <c r="GX46" s="283"/>
      <c r="GY46" s="283"/>
      <c r="GZ46" s="283"/>
      <c r="HA46" s="283"/>
      <c r="HB46" s="283"/>
      <c r="HC46" s="283"/>
      <c r="HD46" s="283"/>
      <c r="HE46" s="283"/>
      <c r="HF46" s="283"/>
      <c r="HT46" s="218"/>
      <c r="HU46" s="218"/>
      <c r="HV46" s="218"/>
      <c r="HW46" s="218"/>
      <c r="HX46" s="218"/>
      <c r="HY46" s="218"/>
      <c r="HZ46" s="218"/>
      <c r="IA46" s="220"/>
      <c r="IB46" s="219"/>
      <c r="IC46" s="219"/>
      <c r="ID46" s="219"/>
      <c r="IE46" s="219"/>
      <c r="IF46" s="219"/>
      <c r="IG46" s="219"/>
      <c r="IH46" s="219"/>
      <c r="II46" s="218"/>
    </row>
    <row r="47" spans="2:243" ht="66.75" customHeight="1" x14ac:dyDescent="0.25">
      <c r="R47" t="s">
        <v>21</v>
      </c>
      <c r="AD47" s="188"/>
      <c r="AR47" s="196"/>
      <c r="AT47" s="200"/>
      <c r="BF47" s="222"/>
      <c r="BG47" s="188"/>
      <c r="BH47" s="188"/>
      <c r="BI47" s="188"/>
      <c r="BJ47" s="188"/>
      <c r="BK47" s="188"/>
      <c r="BL47" s="188"/>
      <c r="BM47" s="188"/>
    </row>
    <row r="48" spans="2:243" ht="66.75" customHeight="1" x14ac:dyDescent="0.25">
      <c r="AT48" s="182"/>
      <c r="EJ48" s="182"/>
    </row>
    <row r="49" spans="2:3" ht="66.75" customHeight="1" x14ac:dyDescent="0.25">
      <c r="B49" s="48"/>
      <c r="C49" s="48"/>
    </row>
    <row r="50" spans="2:3" ht="66.75" customHeight="1" x14ac:dyDescent="0.25">
      <c r="B50" s="199" t="s">
        <v>264</v>
      </c>
      <c r="C50" s="199" t="s">
        <v>272</v>
      </c>
    </row>
  </sheetData>
  <mergeCells count="6">
    <mergeCell ref="GU2:HF2"/>
    <mergeCell ref="AI2:BU2"/>
    <mergeCell ref="BV2:DH2"/>
    <mergeCell ref="DI2:EU2"/>
    <mergeCell ref="EV2:GH2"/>
    <mergeCell ref="GI2:GT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L1" workbookViewId="0">
      <selection activeCell="P4" sqref="P4"/>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415" t="s">
        <v>368</v>
      </c>
      <c r="E2" s="415"/>
      <c r="F2" s="415"/>
      <c r="G2" s="415"/>
      <c r="H2" s="415"/>
      <c r="I2" s="415"/>
      <c r="J2" s="403" t="s">
        <v>311</v>
      </c>
      <c r="K2" s="404"/>
      <c r="L2" s="405"/>
      <c r="M2" s="406" t="s">
        <v>312</v>
      </c>
      <c r="N2" s="407"/>
      <c r="O2" s="408"/>
      <c r="P2" s="409" t="s">
        <v>313</v>
      </c>
      <c r="Q2" s="410"/>
      <c r="R2" s="411"/>
      <c r="S2" s="412" t="s">
        <v>314</v>
      </c>
      <c r="T2" s="413"/>
      <c r="U2" s="414"/>
      <c r="V2" s="395" t="s">
        <v>421</v>
      </c>
      <c r="W2" s="396"/>
      <c r="X2" s="397"/>
      <c r="Y2" s="398" t="s">
        <v>422</v>
      </c>
      <c r="Z2" s="399"/>
      <c r="AA2" s="400"/>
    </row>
    <row r="3" spans="2:27" ht="30" x14ac:dyDescent="0.25">
      <c r="B3" s="416" t="s">
        <v>104</v>
      </c>
      <c r="C3" s="416"/>
      <c r="D3" s="190" t="s">
        <v>359</v>
      </c>
      <c r="E3" s="190" t="s">
        <v>360</v>
      </c>
      <c r="F3" s="190" t="s">
        <v>361</v>
      </c>
      <c r="G3" s="190" t="s">
        <v>362</v>
      </c>
      <c r="H3" s="189" t="s">
        <v>379</v>
      </c>
      <c r="I3" s="189" t="s">
        <v>380</v>
      </c>
      <c r="J3" s="191" t="s">
        <v>363</v>
      </c>
      <c r="K3" s="192" t="s">
        <v>364</v>
      </c>
      <c r="L3" s="193" t="s">
        <v>365</v>
      </c>
      <c r="M3" s="191" t="s">
        <v>363</v>
      </c>
      <c r="N3" s="192" t="s">
        <v>364</v>
      </c>
      <c r="O3" s="192" t="s">
        <v>365</v>
      </c>
      <c r="P3" s="194" t="s">
        <v>363</v>
      </c>
      <c r="Q3" s="192" t="s">
        <v>364</v>
      </c>
      <c r="R3" s="193" t="s">
        <v>365</v>
      </c>
      <c r="S3" s="191" t="s">
        <v>363</v>
      </c>
      <c r="T3" s="192" t="s">
        <v>364</v>
      </c>
      <c r="U3" s="190" t="s">
        <v>365</v>
      </c>
      <c r="V3" s="191" t="s">
        <v>363</v>
      </c>
      <c r="W3" s="192" t="s">
        <v>364</v>
      </c>
      <c r="X3" s="190" t="s">
        <v>365</v>
      </c>
      <c r="Y3" s="191" t="s">
        <v>363</v>
      </c>
      <c r="Z3" s="192" t="s">
        <v>364</v>
      </c>
      <c r="AA3" s="190" t="s">
        <v>365</v>
      </c>
    </row>
    <row r="4" spans="2:27" ht="49.5" customHeight="1" x14ac:dyDescent="0.25">
      <c r="B4" s="402" t="s">
        <v>371</v>
      </c>
      <c r="C4" s="402"/>
      <c r="D4" s="195" t="s">
        <v>366</v>
      </c>
      <c r="E4" s="67" t="s">
        <v>367</v>
      </c>
      <c r="F4" s="71" t="s">
        <v>370</v>
      </c>
      <c r="G4" s="71" t="s">
        <v>369</v>
      </c>
      <c r="H4" s="71">
        <v>245</v>
      </c>
      <c r="I4" s="197" t="s">
        <v>435</v>
      </c>
      <c r="J4" s="67" t="s">
        <v>372</v>
      </c>
      <c r="K4" s="71">
        <v>4</v>
      </c>
      <c r="L4" s="71">
        <v>1328</v>
      </c>
      <c r="M4" s="71">
        <v>527.20126479999999</v>
      </c>
      <c r="N4" s="71">
        <v>2</v>
      </c>
      <c r="O4" s="71">
        <v>9</v>
      </c>
      <c r="P4" s="67" t="s">
        <v>373</v>
      </c>
      <c r="Q4" s="71">
        <v>8</v>
      </c>
      <c r="R4" s="71">
        <v>132</v>
      </c>
      <c r="S4" s="71">
        <v>527</v>
      </c>
      <c r="T4" s="71">
        <v>1</v>
      </c>
      <c r="U4" s="71">
        <v>8</v>
      </c>
      <c r="V4" s="197" t="s">
        <v>435</v>
      </c>
      <c r="W4" s="197" t="s">
        <v>435</v>
      </c>
      <c r="X4" s="197" t="s">
        <v>435</v>
      </c>
      <c r="Y4" s="71" t="s">
        <v>21</v>
      </c>
      <c r="Z4" s="71" t="s">
        <v>21</v>
      </c>
      <c r="AA4" s="71">
        <v>0</v>
      </c>
    </row>
    <row r="5" spans="2:27" ht="27" customHeight="1" x14ac:dyDescent="0.25">
      <c r="B5" s="402"/>
      <c r="C5" s="402"/>
      <c r="D5" s="401"/>
      <c r="E5" s="401"/>
      <c r="F5" s="401"/>
      <c r="G5" s="401"/>
      <c r="H5" s="401"/>
      <c r="I5" s="401"/>
      <c r="J5" s="401"/>
      <c r="K5" s="401"/>
      <c r="L5" s="401"/>
      <c r="M5" s="401"/>
      <c r="N5" s="401"/>
      <c r="O5" s="401"/>
      <c r="P5" s="401"/>
      <c r="Q5" s="401"/>
      <c r="R5" s="401"/>
      <c r="S5" s="401"/>
      <c r="T5" s="401"/>
      <c r="U5" s="401"/>
      <c r="V5" s="401"/>
      <c r="W5" s="401"/>
      <c r="X5" s="401"/>
      <c r="Y5" s="401"/>
      <c r="Z5" s="401"/>
      <c r="AA5" s="401"/>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3"/>
  <sheetViews>
    <sheetView zoomScale="40" zoomScaleNormal="40" workbookViewId="0">
      <selection activeCell="S3" sqref="S3:T3"/>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11"/>
      <c r="Q1" s="423" t="s">
        <v>256</v>
      </c>
      <c r="R1" s="423"/>
      <c r="S1" s="423"/>
      <c r="T1" s="423"/>
      <c r="U1" s="423" t="s">
        <v>258</v>
      </c>
      <c r="V1" s="423"/>
      <c r="W1" s="423"/>
      <c r="X1" s="423"/>
    </row>
    <row r="2" spans="2:26" ht="34.5" customHeight="1" x14ac:dyDescent="0.25">
      <c r="P2" s="211"/>
      <c r="Q2" s="424" t="s">
        <v>260</v>
      </c>
      <c r="R2" s="424"/>
      <c r="S2" s="424"/>
      <c r="T2" s="424"/>
      <c r="U2" s="424" t="s">
        <v>259</v>
      </c>
      <c r="V2" s="424"/>
      <c r="W2" s="424"/>
      <c r="X2" s="424"/>
    </row>
    <row r="3" spans="2:26" ht="36.7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25" t="s">
        <v>257</v>
      </c>
      <c r="R3" s="426"/>
      <c r="S3" s="425" t="s">
        <v>708</v>
      </c>
      <c r="T3" s="426"/>
      <c r="U3" s="425" t="s">
        <v>257</v>
      </c>
      <c r="V3" s="426"/>
      <c r="W3" s="425" t="s">
        <v>708</v>
      </c>
      <c r="X3" s="426"/>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17" t="s">
        <v>261</v>
      </c>
      <c r="R4" s="418"/>
      <c r="S4" s="419" t="s">
        <v>21</v>
      </c>
      <c r="T4" s="420"/>
      <c r="U4" s="417" t="s">
        <v>261</v>
      </c>
      <c r="V4" s="418"/>
      <c r="W4" s="419" t="s">
        <v>21</v>
      </c>
      <c r="X4" s="420"/>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21" t="s">
        <v>262</v>
      </c>
      <c r="R5" s="422"/>
      <c r="S5" s="419">
        <v>560.58159999999998</v>
      </c>
      <c r="T5" s="420"/>
      <c r="U5" s="421" t="s">
        <v>262</v>
      </c>
      <c r="V5" s="422"/>
      <c r="W5" s="419">
        <v>560.58159999999998</v>
      </c>
      <c r="X5" s="420"/>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21" t="s">
        <v>262</v>
      </c>
      <c r="R6" s="422"/>
      <c r="S6" s="427" t="s">
        <v>709</v>
      </c>
      <c r="T6" s="428"/>
      <c r="U6" s="421" t="s">
        <v>262</v>
      </c>
      <c r="V6" s="422"/>
      <c r="W6" s="427" t="s">
        <v>709</v>
      </c>
      <c r="X6" s="428"/>
    </row>
    <row r="7" spans="2:26" ht="50.2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21" t="s">
        <v>262</v>
      </c>
      <c r="R7" s="422"/>
      <c r="S7" s="427">
        <v>15398.153990000001</v>
      </c>
      <c r="T7" s="428"/>
      <c r="U7" s="421" t="s">
        <v>262</v>
      </c>
      <c r="V7" s="422"/>
      <c r="W7" s="427">
        <v>15398.153990000001</v>
      </c>
      <c r="X7" s="428"/>
    </row>
    <row r="8" spans="2:26" ht="50.2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21" t="s">
        <v>262</v>
      </c>
      <c r="R8" s="422"/>
      <c r="S8" s="419" t="s">
        <v>652</v>
      </c>
      <c r="T8" s="420"/>
      <c r="U8" s="421" t="s">
        <v>262</v>
      </c>
      <c r="V8" s="422"/>
      <c r="W8" s="419" t="s">
        <v>652</v>
      </c>
      <c r="X8" s="420"/>
    </row>
    <row r="9" spans="2:26" ht="50.2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728</v>
      </c>
      <c r="Q9" s="417" t="s">
        <v>261</v>
      </c>
      <c r="R9" s="418"/>
      <c r="S9" s="427" t="s">
        <v>21</v>
      </c>
      <c r="T9" s="428"/>
      <c r="U9" s="417" t="s">
        <v>261</v>
      </c>
      <c r="V9" s="418"/>
      <c r="W9" s="427" t="s">
        <v>21</v>
      </c>
      <c r="X9" s="428"/>
    </row>
    <row r="10" spans="2:26" ht="50.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21" t="s">
        <v>262</v>
      </c>
      <c r="R10" s="422"/>
      <c r="S10" s="427" t="s">
        <v>637</v>
      </c>
      <c r="T10" s="428"/>
      <c r="U10" s="421" t="s">
        <v>262</v>
      </c>
      <c r="V10" s="422"/>
      <c r="W10" s="427" t="s">
        <v>637</v>
      </c>
      <c r="X10" s="428"/>
    </row>
    <row r="11" spans="2:26" ht="50.2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714</v>
      </c>
      <c r="Q11" s="417" t="s">
        <v>261</v>
      </c>
      <c r="R11" s="418"/>
      <c r="S11" s="427" t="s">
        <v>21</v>
      </c>
      <c r="T11" s="428"/>
      <c r="U11" s="417" t="s">
        <v>261</v>
      </c>
      <c r="V11" s="418"/>
      <c r="W11" s="427" t="s">
        <v>21</v>
      </c>
      <c r="X11" s="428"/>
      <c r="Z11" t="s">
        <v>273</v>
      </c>
    </row>
    <row r="12" spans="2:26" ht="50.2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21" t="s">
        <v>262</v>
      </c>
      <c r="R12" s="422"/>
      <c r="S12" s="427" t="s">
        <v>710</v>
      </c>
      <c r="T12" s="428"/>
      <c r="U12" s="421" t="s">
        <v>262</v>
      </c>
      <c r="V12" s="422"/>
      <c r="W12" s="427" t="s">
        <v>710</v>
      </c>
      <c r="X12" s="428"/>
    </row>
    <row r="13" spans="2:26" ht="50.2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17" t="s">
        <v>261</v>
      </c>
      <c r="R13" s="418"/>
      <c r="S13" s="427" t="s">
        <v>21</v>
      </c>
      <c r="T13" s="428"/>
      <c r="U13" s="417" t="s">
        <v>261</v>
      </c>
      <c r="V13" s="418"/>
      <c r="W13" s="427" t="s">
        <v>21</v>
      </c>
      <c r="X13" s="428"/>
    </row>
    <row r="14" spans="2:26" ht="50.25" customHeight="1" x14ac:dyDescent="0.25">
      <c r="B14" s="82" t="s">
        <v>4</v>
      </c>
      <c r="C14" s="63" t="s">
        <v>10</v>
      </c>
      <c r="D14" s="63" t="s">
        <v>109</v>
      </c>
      <c r="E14" s="63" t="s">
        <v>187</v>
      </c>
      <c r="F14" s="63" t="s">
        <v>21</v>
      </c>
      <c r="G14" s="63" t="s">
        <v>21</v>
      </c>
      <c r="H14" s="30">
        <v>27</v>
      </c>
      <c r="I14" s="80" t="s">
        <v>291</v>
      </c>
      <c r="J14" s="32" t="s">
        <v>292</v>
      </c>
      <c r="K14" s="30" t="s">
        <v>32</v>
      </c>
      <c r="L14" s="32" t="s">
        <v>293</v>
      </c>
      <c r="M14" s="30" t="s">
        <v>163</v>
      </c>
      <c r="N14" s="30" t="s">
        <v>294</v>
      </c>
      <c r="O14" s="32" t="s">
        <v>12</v>
      </c>
      <c r="P14" s="130" t="s">
        <v>301</v>
      </c>
      <c r="Q14" s="417" t="s">
        <v>261</v>
      </c>
      <c r="R14" s="418"/>
      <c r="S14" s="419" t="s">
        <v>21</v>
      </c>
      <c r="T14" s="420"/>
      <c r="U14" s="417" t="s">
        <v>261</v>
      </c>
      <c r="V14" s="418"/>
      <c r="W14" s="427" t="s">
        <v>21</v>
      </c>
      <c r="X14" s="428"/>
    </row>
    <row r="15" spans="2:26" ht="41.2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17" t="s">
        <v>261</v>
      </c>
      <c r="R15" s="418"/>
      <c r="S15" s="427" t="s">
        <v>21</v>
      </c>
      <c r="T15" s="428"/>
      <c r="U15" s="417" t="s">
        <v>261</v>
      </c>
      <c r="V15" s="418"/>
      <c r="W15" s="427" t="s">
        <v>21</v>
      </c>
      <c r="X15" s="428"/>
    </row>
    <row r="16" spans="2:26" ht="164.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21" t="s">
        <v>262</v>
      </c>
      <c r="R16" s="422"/>
      <c r="S16" s="427" t="s">
        <v>642</v>
      </c>
      <c r="T16" s="428"/>
      <c r="U16" s="421" t="s">
        <v>262</v>
      </c>
      <c r="V16" s="422"/>
      <c r="W16" s="427" t="s">
        <v>642</v>
      </c>
      <c r="X16" s="428"/>
    </row>
    <row r="17" spans="2:24" ht="50.2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17" t="s">
        <v>261</v>
      </c>
      <c r="R17" s="418"/>
      <c r="S17" s="427" t="s">
        <v>21</v>
      </c>
      <c r="T17" s="428"/>
      <c r="U17" s="417" t="s">
        <v>261</v>
      </c>
      <c r="V17" s="418"/>
      <c r="W17" s="427" t="s">
        <v>21</v>
      </c>
      <c r="X17" s="428"/>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17" t="s">
        <v>261</v>
      </c>
      <c r="R18" s="418"/>
      <c r="S18" s="427" t="s">
        <v>21</v>
      </c>
      <c r="T18" s="428"/>
      <c r="U18" s="417" t="s">
        <v>261</v>
      </c>
      <c r="V18" s="418"/>
      <c r="W18" s="427" t="s">
        <v>21</v>
      </c>
      <c r="X18" s="428"/>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17" t="s">
        <v>261</v>
      </c>
      <c r="R19" s="418"/>
      <c r="S19" s="427" t="s">
        <v>21</v>
      </c>
      <c r="T19" s="428"/>
      <c r="U19" s="417" t="s">
        <v>261</v>
      </c>
      <c r="V19" s="418"/>
      <c r="W19" s="427" t="s">
        <v>21</v>
      </c>
      <c r="X19" s="428"/>
    </row>
    <row r="20" spans="2:24" ht="114" customHeight="1" x14ac:dyDescent="0.25">
      <c r="B20" s="20" t="s">
        <v>7</v>
      </c>
      <c r="C20" s="21" t="s">
        <v>177</v>
      </c>
      <c r="D20" s="21" t="s">
        <v>188</v>
      </c>
      <c r="E20" s="21" t="s">
        <v>187</v>
      </c>
      <c r="F20" s="24" t="s">
        <v>21</v>
      </c>
      <c r="G20" s="24" t="s">
        <v>21</v>
      </c>
      <c r="H20" s="21">
        <v>54</v>
      </c>
      <c r="I20" s="24" t="s">
        <v>295</v>
      </c>
      <c r="J20" s="81" t="s">
        <v>296</v>
      </c>
      <c r="K20" s="21" t="s">
        <v>298</v>
      </c>
      <c r="L20" s="23" t="s">
        <v>297</v>
      </c>
      <c r="M20" s="21" t="s">
        <v>123</v>
      </c>
      <c r="N20" s="21" t="s">
        <v>186</v>
      </c>
      <c r="O20" s="23" t="s">
        <v>12</v>
      </c>
      <c r="P20" s="152" t="s">
        <v>300</v>
      </c>
      <c r="Q20" s="421" t="s">
        <v>262</v>
      </c>
      <c r="R20" s="422"/>
      <c r="S20" s="427" t="s">
        <v>302</v>
      </c>
      <c r="T20" s="428"/>
      <c r="U20" s="421" t="s">
        <v>262</v>
      </c>
      <c r="V20" s="422"/>
      <c r="W20" s="427" t="s">
        <v>303</v>
      </c>
      <c r="X20" s="428"/>
    </row>
    <row r="21" spans="2:24" ht="104.2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17" t="s">
        <v>261</v>
      </c>
      <c r="R21" s="418"/>
      <c r="S21" s="427" t="s">
        <v>21</v>
      </c>
      <c r="T21" s="428"/>
      <c r="U21" s="417" t="s">
        <v>261</v>
      </c>
      <c r="V21" s="418"/>
      <c r="W21" s="427" t="s">
        <v>21</v>
      </c>
      <c r="X21" s="428"/>
    </row>
    <row r="22" spans="2:24" ht="50.2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21" t="s">
        <v>262</v>
      </c>
      <c r="R22" s="422"/>
      <c r="S22" s="427">
        <v>39876.39877</v>
      </c>
      <c r="T22" s="428"/>
      <c r="U22" s="421" t="s">
        <v>262</v>
      </c>
      <c r="V22" s="422"/>
      <c r="W22" s="427">
        <v>39876.39877</v>
      </c>
      <c r="X22" s="428"/>
    </row>
    <row r="23" spans="2:24" ht="50.2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17" t="s">
        <v>261</v>
      </c>
      <c r="R23" s="418"/>
      <c r="S23" s="427" t="s">
        <v>21</v>
      </c>
      <c r="T23" s="428"/>
      <c r="U23" s="417" t="s">
        <v>261</v>
      </c>
      <c r="V23" s="418"/>
      <c r="W23" s="427" t="s">
        <v>21</v>
      </c>
      <c r="X23" s="428"/>
    </row>
    <row r="24" spans="2:24" ht="117.7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21" t="s">
        <v>262</v>
      </c>
      <c r="R24" s="422"/>
      <c r="S24" s="427" t="s">
        <v>265</v>
      </c>
      <c r="T24" s="428"/>
      <c r="U24" s="421" t="s">
        <v>262</v>
      </c>
      <c r="V24" s="422"/>
      <c r="W24" s="427" t="s">
        <v>265</v>
      </c>
      <c r="X24" s="428"/>
    </row>
    <row r="25" spans="2:24" ht="111.7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21" t="s">
        <v>262</v>
      </c>
      <c r="R25" s="422"/>
      <c r="S25" s="427" t="s">
        <v>638</v>
      </c>
      <c r="T25" s="428"/>
      <c r="U25" s="421" t="s">
        <v>262</v>
      </c>
      <c r="V25" s="422"/>
      <c r="W25" s="427" t="s">
        <v>638</v>
      </c>
      <c r="X25" s="428"/>
    </row>
    <row r="26" spans="2:24" ht="78.7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21" t="s">
        <v>262</v>
      </c>
      <c r="R26" s="422"/>
      <c r="S26" s="427" t="s">
        <v>266</v>
      </c>
      <c r="T26" s="428"/>
      <c r="U26" s="421" t="s">
        <v>262</v>
      </c>
      <c r="V26" s="422"/>
      <c r="W26" s="427" t="s">
        <v>266</v>
      </c>
      <c r="X26" s="428"/>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727</v>
      </c>
      <c r="Q27" s="417" t="s">
        <v>261</v>
      </c>
      <c r="R27" s="418"/>
      <c r="S27" s="427" t="s">
        <v>21</v>
      </c>
      <c r="T27" s="428"/>
      <c r="U27" s="417" t="s">
        <v>261</v>
      </c>
      <c r="V27" s="418"/>
      <c r="W27" s="427" t="s">
        <v>21</v>
      </c>
      <c r="X27" s="428"/>
    </row>
    <row r="28" spans="2:24" ht="70.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17" t="s">
        <v>261</v>
      </c>
      <c r="R28" s="418"/>
      <c r="S28" s="427" t="s">
        <v>21</v>
      </c>
      <c r="T28" s="428"/>
      <c r="U28" s="417" t="s">
        <v>261</v>
      </c>
      <c r="V28" s="418"/>
      <c r="W28" s="427" t="s">
        <v>21</v>
      </c>
      <c r="X28" s="428"/>
    </row>
    <row r="29" spans="2:24" ht="55.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21" t="s">
        <v>262</v>
      </c>
      <c r="R29" s="422"/>
      <c r="S29" s="427" t="s">
        <v>267</v>
      </c>
      <c r="T29" s="428"/>
      <c r="U29" s="421" t="s">
        <v>262</v>
      </c>
      <c r="V29" s="422"/>
      <c r="W29" s="427" t="s">
        <v>267</v>
      </c>
      <c r="X29" s="428"/>
    </row>
    <row r="30" spans="2:24" ht="61.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21" t="s">
        <v>262</v>
      </c>
      <c r="R30" s="422"/>
      <c r="S30" s="427">
        <v>15071.177890000001</v>
      </c>
      <c r="T30" s="428"/>
      <c r="U30" s="421" t="s">
        <v>262</v>
      </c>
      <c r="V30" s="422"/>
      <c r="W30" s="427">
        <v>15071.177890000001</v>
      </c>
      <c r="X30" s="428"/>
    </row>
    <row r="31" spans="2:24" ht="42"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21" t="s">
        <v>262</v>
      </c>
      <c r="R31" s="422"/>
      <c r="S31" s="427" t="s">
        <v>268</v>
      </c>
      <c r="T31" s="428"/>
      <c r="U31" s="421" t="s">
        <v>262</v>
      </c>
      <c r="V31" s="422"/>
      <c r="W31" s="427" t="s">
        <v>268</v>
      </c>
      <c r="X31" s="428"/>
    </row>
    <row r="32" spans="2:24" ht="74.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17" t="s">
        <v>261</v>
      </c>
      <c r="R32" s="418"/>
      <c r="S32" s="427" t="s">
        <v>21</v>
      </c>
      <c r="T32" s="428"/>
      <c r="U32" s="417" t="s">
        <v>261</v>
      </c>
      <c r="V32" s="418"/>
      <c r="W32" s="427" t="s">
        <v>21</v>
      </c>
      <c r="X32" s="428"/>
    </row>
    <row r="33" spans="2:24" ht="64.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17" t="s">
        <v>261</v>
      </c>
      <c r="R33" s="418"/>
      <c r="S33" s="427" t="s">
        <v>21</v>
      </c>
      <c r="T33" s="428"/>
      <c r="U33" s="417" t="s">
        <v>261</v>
      </c>
      <c r="V33" s="418"/>
      <c r="W33" s="427" t="s">
        <v>21</v>
      </c>
      <c r="X33" s="428"/>
    </row>
    <row r="34" spans="2:24" ht="68.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21" t="s">
        <v>262</v>
      </c>
      <c r="R34" s="422"/>
      <c r="S34" s="427">
        <v>17790.177820000001</v>
      </c>
      <c r="T34" s="428"/>
      <c r="U34" s="421" t="s">
        <v>262</v>
      </c>
      <c r="V34" s="422"/>
      <c r="W34" s="427">
        <v>17790.177820000001</v>
      </c>
      <c r="X34" s="428"/>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21" t="s">
        <v>262</v>
      </c>
      <c r="R35" s="422"/>
      <c r="S35" s="427">
        <v>1411.1416999999999</v>
      </c>
      <c r="T35" s="428"/>
      <c r="U35" s="421" t="s">
        <v>262</v>
      </c>
      <c r="V35" s="422"/>
      <c r="W35" s="419">
        <v>1411.1416999999999</v>
      </c>
      <c r="X35" s="420"/>
    </row>
    <row r="36" spans="2:24" ht="63"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21" t="s">
        <v>262</v>
      </c>
      <c r="R36" s="422"/>
      <c r="S36" s="427">
        <v>15071</v>
      </c>
      <c r="T36" s="428"/>
      <c r="U36" s="421" t="s">
        <v>262</v>
      </c>
      <c r="V36" s="422"/>
      <c r="W36" s="419" t="s">
        <v>695</v>
      </c>
      <c r="X36" s="420"/>
    </row>
    <row r="37" spans="2:24" ht="79.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270</v>
      </c>
      <c r="Q37" s="421" t="s">
        <v>262</v>
      </c>
      <c r="R37" s="422"/>
      <c r="S37" s="427" t="s">
        <v>712</v>
      </c>
      <c r="T37" s="428"/>
      <c r="U37" s="421" t="s">
        <v>262</v>
      </c>
      <c r="V37" s="422"/>
      <c r="W37" s="419" t="s">
        <v>711</v>
      </c>
      <c r="X37" s="420"/>
    </row>
    <row r="38" spans="2:24" ht="42"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17" t="s">
        <v>261</v>
      </c>
      <c r="R38" s="418"/>
      <c r="S38" s="427" t="s">
        <v>21</v>
      </c>
      <c r="T38" s="428"/>
      <c r="U38" s="421" t="s">
        <v>262</v>
      </c>
      <c r="V38" s="422"/>
      <c r="W38" s="419">
        <v>18659.581600000001</v>
      </c>
      <c r="X38" s="420"/>
    </row>
    <row r="39" spans="2:24" ht="54.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17" t="s">
        <v>261</v>
      </c>
      <c r="R39" s="418"/>
      <c r="S39" s="427" t="s">
        <v>21</v>
      </c>
      <c r="T39" s="428"/>
      <c r="U39" s="421" t="s">
        <v>262</v>
      </c>
      <c r="V39" s="422"/>
      <c r="W39" s="419" t="s">
        <v>641</v>
      </c>
      <c r="X39" s="420"/>
    </row>
    <row r="40" spans="2:24" ht="42"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17" t="s">
        <v>261</v>
      </c>
      <c r="R40" s="418"/>
      <c r="S40" s="427" t="s">
        <v>21</v>
      </c>
      <c r="T40" s="428"/>
      <c r="U40" s="417" t="s">
        <v>261</v>
      </c>
      <c r="V40" s="418"/>
      <c r="W40" s="427" t="s">
        <v>21</v>
      </c>
      <c r="X40" s="428"/>
    </row>
    <row r="41" spans="2:24" ht="42"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21" t="s">
        <v>262</v>
      </c>
      <c r="R41" s="422"/>
      <c r="S41" s="427" t="s">
        <v>713</v>
      </c>
      <c r="T41" s="428"/>
      <c r="U41" s="421" t="s">
        <v>262</v>
      </c>
      <c r="V41" s="422"/>
      <c r="W41" s="427" t="s">
        <v>713</v>
      </c>
      <c r="X41" s="428"/>
    </row>
    <row r="42" spans="2:24" ht="49.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21" t="s">
        <v>262</v>
      </c>
      <c r="R42" s="422"/>
      <c r="S42" s="427" t="s">
        <v>269</v>
      </c>
      <c r="T42" s="428"/>
      <c r="U42" s="421" t="s">
        <v>262</v>
      </c>
      <c r="V42" s="422"/>
      <c r="W42" s="427" t="s">
        <v>269</v>
      </c>
      <c r="X42" s="428"/>
    </row>
    <row r="43" spans="2:24" ht="55.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21" t="s">
        <v>262</v>
      </c>
      <c r="R43" s="422"/>
      <c r="S43" s="427" t="s">
        <v>654</v>
      </c>
      <c r="T43" s="428"/>
      <c r="U43" s="421" t="s">
        <v>262</v>
      </c>
      <c r="V43" s="422"/>
      <c r="W43" s="427" t="s">
        <v>654</v>
      </c>
      <c r="X43" s="428"/>
    </row>
    <row r="44" spans="2:24" ht="49.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17" t="s">
        <v>261</v>
      </c>
      <c r="R44" s="418"/>
      <c r="S44" s="427" t="s">
        <v>21</v>
      </c>
      <c r="T44" s="428"/>
      <c r="U44" s="417" t="s">
        <v>261</v>
      </c>
      <c r="V44" s="418"/>
      <c r="W44" s="427" t="s">
        <v>21</v>
      </c>
      <c r="X44" s="428"/>
    </row>
    <row r="45" spans="2:24" ht="49.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726</v>
      </c>
      <c r="Q45" s="417" t="s">
        <v>261</v>
      </c>
      <c r="R45" s="418"/>
      <c r="S45" s="427" t="s">
        <v>21</v>
      </c>
      <c r="T45" s="428"/>
      <c r="U45" s="417" t="s">
        <v>261</v>
      </c>
      <c r="V45" s="418"/>
      <c r="W45" s="427" t="s">
        <v>21</v>
      </c>
      <c r="X45" s="428"/>
    </row>
    <row r="46" spans="2:24" ht="110.2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17" t="s">
        <v>261</v>
      </c>
      <c r="R46" s="418"/>
      <c r="S46" s="427" t="s">
        <v>21</v>
      </c>
      <c r="T46" s="428"/>
      <c r="U46" s="417" t="s">
        <v>261</v>
      </c>
      <c r="V46" s="418"/>
      <c r="W46" s="427" t="s">
        <v>21</v>
      </c>
      <c r="X46" s="428"/>
    </row>
    <row r="47" spans="2:24" ht="71.25" customHeight="1" x14ac:dyDescent="0.25">
      <c r="B47" s="184" t="s">
        <v>354</v>
      </c>
      <c r="P47" s="8"/>
      <c r="Q47" s="429"/>
      <c r="R47" s="429"/>
      <c r="S47" s="430"/>
      <c r="T47" s="430"/>
      <c r="U47" s="430"/>
      <c r="V47" s="430"/>
      <c r="W47" s="430"/>
      <c r="X47" s="430"/>
    </row>
    <row r="48" spans="2:24" ht="72.75" customHeight="1" x14ac:dyDescent="0.25">
      <c r="Q48" s="431"/>
      <c r="R48" s="431"/>
      <c r="S48" s="429"/>
      <c r="T48" s="429"/>
      <c r="U48" s="429"/>
      <c r="V48" s="429"/>
      <c r="W48" s="429"/>
      <c r="X48" s="429"/>
    </row>
    <row r="49" spans="2:5" ht="59.25" customHeight="1" x14ac:dyDescent="0.25">
      <c r="B49" s="85" t="s">
        <v>272</v>
      </c>
      <c r="C49" s="91" t="s">
        <v>309</v>
      </c>
    </row>
    <row r="50" spans="2:5" ht="57.75" customHeight="1" x14ac:dyDescent="0.25">
      <c r="B50" s="85" t="s">
        <v>264</v>
      </c>
      <c r="C50" s="91" t="s">
        <v>310</v>
      </c>
    </row>
    <row r="51" spans="2:5" ht="76.5" customHeight="1" x14ac:dyDescent="0.25"/>
    <row r="53" spans="2:5" ht="21" x14ac:dyDescent="0.35">
      <c r="B53" s="93" t="s">
        <v>319</v>
      </c>
      <c r="C53" s="93" t="s">
        <v>320</v>
      </c>
      <c r="D53" s="434" t="s">
        <v>332</v>
      </c>
      <c r="E53" s="434"/>
    </row>
    <row r="54" spans="2:5" ht="30" customHeight="1" x14ac:dyDescent="0.35">
      <c r="B54" s="89" t="s">
        <v>16</v>
      </c>
      <c r="C54" s="90">
        <v>2</v>
      </c>
      <c r="D54" s="432">
        <v>2</v>
      </c>
      <c r="E54" s="432"/>
    </row>
    <row r="55" spans="2:5" ht="30" customHeight="1" x14ac:dyDescent="0.35">
      <c r="B55" s="89" t="s">
        <v>17</v>
      </c>
      <c r="C55" s="90">
        <v>1</v>
      </c>
      <c r="D55" s="432">
        <v>0</v>
      </c>
      <c r="E55" s="432"/>
    </row>
    <row r="56" spans="2:5" ht="30" customHeight="1" x14ac:dyDescent="0.35">
      <c r="B56" s="89" t="s">
        <v>18</v>
      </c>
      <c r="C56" s="90">
        <v>1</v>
      </c>
      <c r="D56" s="432">
        <v>0</v>
      </c>
      <c r="E56" s="432"/>
    </row>
    <row r="57" spans="2:5" ht="30" customHeight="1" x14ac:dyDescent="0.35">
      <c r="B57" s="89" t="s">
        <v>4</v>
      </c>
      <c r="C57" s="90">
        <v>5</v>
      </c>
      <c r="D57" s="432">
        <v>7</v>
      </c>
      <c r="E57" s="432"/>
    </row>
    <row r="58" spans="2:5" ht="30" customHeight="1" x14ac:dyDescent="0.35">
      <c r="B58" s="89" t="s">
        <v>15</v>
      </c>
      <c r="C58" s="90">
        <v>2</v>
      </c>
      <c r="D58" s="432">
        <v>2</v>
      </c>
      <c r="E58" s="432"/>
    </row>
    <row r="59" spans="2:5" ht="30" customHeight="1" x14ac:dyDescent="0.35">
      <c r="B59" s="89" t="s">
        <v>6</v>
      </c>
      <c r="C59" s="90">
        <v>1</v>
      </c>
      <c r="D59" s="432">
        <v>2</v>
      </c>
      <c r="E59" s="432"/>
    </row>
    <row r="60" spans="2:5" ht="30" customHeight="1" x14ac:dyDescent="0.35">
      <c r="B60" s="89" t="s">
        <v>1</v>
      </c>
      <c r="C60" s="90">
        <v>4</v>
      </c>
      <c r="D60" s="432">
        <v>0</v>
      </c>
      <c r="E60" s="432"/>
    </row>
    <row r="61" spans="2:5" ht="30" customHeight="1" x14ac:dyDescent="0.35">
      <c r="B61" s="89" t="s">
        <v>299</v>
      </c>
      <c r="C61" s="90">
        <v>4</v>
      </c>
      <c r="D61" s="432">
        <v>3</v>
      </c>
      <c r="E61" s="432"/>
    </row>
    <row r="62" spans="2:5" ht="30" customHeight="1" x14ac:dyDescent="0.35">
      <c r="B62" s="89" t="s">
        <v>22</v>
      </c>
      <c r="C62" s="90">
        <v>2</v>
      </c>
      <c r="D62" s="432">
        <v>1</v>
      </c>
      <c r="E62" s="432"/>
    </row>
    <row r="63" spans="2:5" ht="30" customHeight="1" x14ac:dyDescent="0.35">
      <c r="B63" s="89" t="s">
        <v>49</v>
      </c>
      <c r="C63" s="90">
        <v>2</v>
      </c>
      <c r="D63" s="432">
        <v>2</v>
      </c>
      <c r="E63" s="432"/>
    </row>
    <row r="64" spans="2:5" ht="30" customHeight="1" x14ac:dyDescent="0.35">
      <c r="B64" s="89"/>
      <c r="C64" s="95">
        <f>SUM(C54:C63)</f>
        <v>24</v>
      </c>
      <c r="D64" s="433">
        <f>SUM(D54:E63)</f>
        <v>19</v>
      </c>
      <c r="E64" s="433"/>
    </row>
    <row r="65" spans="2:4" ht="32.25" customHeight="1" x14ac:dyDescent="0.35">
      <c r="B65" s="94"/>
      <c r="C65" s="94"/>
      <c r="D65" s="94"/>
    </row>
    <row r="66" spans="2:4" ht="21" x14ac:dyDescent="0.35">
      <c r="B66" s="94"/>
      <c r="C66" s="94"/>
      <c r="D66" s="94"/>
    </row>
    <row r="67" spans="2:4" ht="21" x14ac:dyDescent="0.35">
      <c r="B67" s="94"/>
      <c r="C67" s="94"/>
      <c r="D67" s="94"/>
    </row>
    <row r="68" spans="2:4" ht="21" x14ac:dyDescent="0.35">
      <c r="B68" s="94"/>
      <c r="C68" s="94"/>
      <c r="D68" s="94"/>
    </row>
    <row r="69" spans="2:4" ht="21" x14ac:dyDescent="0.35">
      <c r="B69" s="93" t="s">
        <v>322</v>
      </c>
      <c r="C69" s="93" t="s">
        <v>320</v>
      </c>
      <c r="D69" s="94"/>
    </row>
    <row r="70" spans="2:4" ht="27" customHeight="1" x14ac:dyDescent="0.35">
      <c r="B70" s="89" t="s">
        <v>323</v>
      </c>
      <c r="C70" s="90">
        <v>5</v>
      </c>
      <c r="D70" s="94"/>
    </row>
    <row r="71" spans="2:4" ht="21" x14ac:dyDescent="0.35">
      <c r="B71" s="89" t="s">
        <v>730</v>
      </c>
      <c r="C71" s="90">
        <v>3</v>
      </c>
      <c r="D71" s="94"/>
    </row>
    <row r="72" spans="2:4" ht="21" x14ac:dyDescent="0.35">
      <c r="B72" s="89" t="s">
        <v>160</v>
      </c>
      <c r="C72" s="90">
        <v>0</v>
      </c>
      <c r="D72" s="94"/>
    </row>
    <row r="73" spans="2:4" ht="21" x14ac:dyDescent="0.35">
      <c r="B73" s="89" t="s">
        <v>149</v>
      </c>
      <c r="C73" s="90">
        <v>0</v>
      </c>
      <c r="D73" s="94"/>
    </row>
    <row r="74" spans="2:4" ht="21" x14ac:dyDescent="0.35">
      <c r="B74" s="89" t="s">
        <v>156</v>
      </c>
      <c r="C74" s="90">
        <v>0</v>
      </c>
      <c r="D74" s="94"/>
    </row>
    <row r="75" spans="2:4" ht="21" x14ac:dyDescent="0.35">
      <c r="B75" s="89" t="s">
        <v>294</v>
      </c>
      <c r="C75" s="90">
        <v>0</v>
      </c>
      <c r="D75" s="94"/>
    </row>
    <row r="76" spans="2:4" ht="21" x14ac:dyDescent="0.35">
      <c r="B76" s="89" t="s">
        <v>72</v>
      </c>
      <c r="C76" s="90">
        <v>2</v>
      </c>
      <c r="D76" s="94"/>
    </row>
    <row r="77" spans="2:4" ht="21" x14ac:dyDescent="0.35">
      <c r="B77" s="89" t="s">
        <v>5</v>
      </c>
      <c r="C77" s="90">
        <v>0</v>
      </c>
      <c r="D77" s="94"/>
    </row>
    <row r="78" spans="2:4" ht="21" x14ac:dyDescent="0.35">
      <c r="B78" s="89" t="s">
        <v>77</v>
      </c>
      <c r="C78" s="90">
        <v>0</v>
      </c>
      <c r="D78" s="94"/>
    </row>
    <row r="79" spans="2:4" ht="21" x14ac:dyDescent="0.35">
      <c r="B79" s="89" t="s">
        <v>2</v>
      </c>
      <c r="C79" s="90">
        <v>6</v>
      </c>
      <c r="D79" s="94"/>
    </row>
    <row r="80" spans="2:4" ht="21" x14ac:dyDescent="0.35">
      <c r="B80" s="89" t="s">
        <v>25</v>
      </c>
      <c r="C80" s="90">
        <v>0</v>
      </c>
      <c r="D80" s="94"/>
    </row>
    <row r="81" spans="2:4" ht="21" x14ac:dyDescent="0.35">
      <c r="B81" s="89" t="s">
        <v>87</v>
      </c>
      <c r="C81" s="90">
        <v>1</v>
      </c>
      <c r="D81" s="94"/>
    </row>
    <row r="82" spans="2:4" ht="21" x14ac:dyDescent="0.35">
      <c r="B82" s="94"/>
      <c r="C82" s="95">
        <f>SUM(C70:C81)</f>
        <v>17</v>
      </c>
      <c r="D82" s="94"/>
    </row>
    <row r="83" spans="2:4" ht="21" x14ac:dyDescent="0.35">
      <c r="D83" s="94"/>
    </row>
  </sheetData>
  <mergeCells count="200">
    <mergeCell ref="D59:E59"/>
    <mergeCell ref="D60:E60"/>
    <mergeCell ref="D61:E61"/>
    <mergeCell ref="D62:E62"/>
    <mergeCell ref="D63:E63"/>
    <mergeCell ref="D64:E64"/>
    <mergeCell ref="D53:E53"/>
    <mergeCell ref="D54:E54"/>
    <mergeCell ref="D55:E55"/>
    <mergeCell ref="D56:E56"/>
    <mergeCell ref="D57:E57"/>
    <mergeCell ref="D58:E58"/>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0:R20"/>
    <mergeCell ref="S20:T20"/>
    <mergeCell ref="U20:V20"/>
    <mergeCell ref="W20:X20"/>
    <mergeCell ref="Q18:R18"/>
    <mergeCell ref="S18:T18"/>
    <mergeCell ref="U18:V18"/>
    <mergeCell ref="W18:X18"/>
    <mergeCell ref="Q19:R19"/>
    <mergeCell ref="S19:T19"/>
    <mergeCell ref="U19:V19"/>
    <mergeCell ref="W19:X19"/>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2"/>
  <sheetViews>
    <sheetView topLeftCell="D1" zoomScale="80" zoomScaleNormal="80" zoomScaleSheetLayoutView="50" workbookViewId="0">
      <selection activeCell="S4" sqref="S4:T4"/>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P1" s="74" t="s">
        <v>272</v>
      </c>
      <c r="Q1" s="435" t="s">
        <v>271</v>
      </c>
      <c r="R1" s="435"/>
      <c r="S1" s="435"/>
      <c r="T1" s="435"/>
      <c r="U1" s="435"/>
      <c r="V1" s="435"/>
      <c r="W1" s="435"/>
      <c r="X1" s="435"/>
      <c r="Y1" s="435"/>
      <c r="Z1" s="435"/>
      <c r="AA1" s="435"/>
      <c r="AB1" s="435"/>
    </row>
    <row r="2" spans="2:28" ht="42.75" customHeight="1" x14ac:dyDescent="0.25">
      <c r="P2" s="74" t="s">
        <v>264</v>
      </c>
      <c r="Q2" s="436" t="s">
        <v>724</v>
      </c>
      <c r="R2" s="436"/>
      <c r="S2" s="436"/>
      <c r="T2" s="436"/>
      <c r="U2" s="436" t="s">
        <v>725</v>
      </c>
      <c r="V2" s="436"/>
      <c r="W2" s="436"/>
      <c r="X2" s="436"/>
      <c r="Y2" s="436" t="s">
        <v>233</v>
      </c>
      <c r="Z2" s="436"/>
      <c r="AA2" s="436"/>
      <c r="AB2" s="436"/>
    </row>
    <row r="3" spans="2:28" ht="73.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37" t="s">
        <v>257</v>
      </c>
      <c r="R3" s="438"/>
      <c r="S3" s="437" t="s">
        <v>708</v>
      </c>
      <c r="T3" s="438"/>
      <c r="U3" s="437" t="s">
        <v>257</v>
      </c>
      <c r="V3" s="438"/>
      <c r="W3" s="437" t="s">
        <v>708</v>
      </c>
      <c r="X3" s="438"/>
      <c r="Y3" s="437" t="s">
        <v>257</v>
      </c>
      <c r="Z3" s="438"/>
      <c r="AA3" s="437" t="s">
        <v>708</v>
      </c>
      <c r="AB3" s="438"/>
    </row>
    <row r="4" spans="2:28" ht="73.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42" t="s">
        <v>261</v>
      </c>
      <c r="R4" s="443"/>
      <c r="S4" s="441" t="s">
        <v>21</v>
      </c>
      <c r="T4" s="441"/>
      <c r="U4" s="442" t="s">
        <v>261</v>
      </c>
      <c r="V4" s="443"/>
      <c r="W4" s="441" t="s">
        <v>21</v>
      </c>
      <c r="X4" s="441"/>
      <c r="Y4" s="442" t="s">
        <v>261</v>
      </c>
      <c r="Z4" s="443"/>
      <c r="AA4" s="441" t="s">
        <v>21</v>
      </c>
      <c r="AB4" s="441"/>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39" t="s">
        <v>262</v>
      </c>
      <c r="R5" s="440"/>
      <c r="S5" s="441" t="s">
        <v>650</v>
      </c>
      <c r="T5" s="441"/>
      <c r="U5" s="439" t="s">
        <v>262</v>
      </c>
      <c r="V5" s="440"/>
      <c r="W5" s="441" t="s">
        <v>650</v>
      </c>
      <c r="X5" s="441"/>
      <c r="Y5" s="439" t="s">
        <v>262</v>
      </c>
      <c r="Z5" s="440"/>
      <c r="AA5" s="441" t="s">
        <v>659</v>
      </c>
      <c r="AB5" s="441"/>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42" t="s">
        <v>261</v>
      </c>
      <c r="R6" s="443"/>
      <c r="S6" s="444" t="s">
        <v>21</v>
      </c>
      <c r="T6" s="444"/>
      <c r="U6" s="439" t="s">
        <v>262</v>
      </c>
      <c r="V6" s="440"/>
      <c r="W6" s="427" t="s">
        <v>277</v>
      </c>
      <c r="X6" s="428"/>
      <c r="Y6" s="439" t="s">
        <v>262</v>
      </c>
      <c r="Z6" s="440"/>
      <c r="AA6" s="444" t="s">
        <v>717</v>
      </c>
      <c r="AB6" s="444"/>
    </row>
    <row r="7" spans="2:28" ht="73.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42" t="s">
        <v>261</v>
      </c>
      <c r="R7" s="443"/>
      <c r="S7" s="444" t="s">
        <v>21</v>
      </c>
      <c r="T7" s="444"/>
      <c r="U7" s="442" t="s">
        <v>261</v>
      </c>
      <c r="V7" s="443"/>
      <c r="W7" s="444" t="s">
        <v>21</v>
      </c>
      <c r="X7" s="444"/>
      <c r="Y7" s="442" t="s">
        <v>261</v>
      </c>
      <c r="Z7" s="443"/>
      <c r="AA7" s="444" t="s">
        <v>21</v>
      </c>
      <c r="AB7" s="444"/>
    </row>
    <row r="8" spans="2:28" ht="73.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39" t="s">
        <v>262</v>
      </c>
      <c r="R8" s="440"/>
      <c r="S8" s="441" t="s">
        <v>655</v>
      </c>
      <c r="T8" s="441"/>
      <c r="U8" s="439" t="s">
        <v>262</v>
      </c>
      <c r="V8" s="440"/>
      <c r="W8" s="441" t="s">
        <v>655</v>
      </c>
      <c r="X8" s="441"/>
      <c r="Y8" s="439" t="s">
        <v>262</v>
      </c>
      <c r="Z8" s="440"/>
      <c r="AA8" s="441" t="s">
        <v>715</v>
      </c>
      <c r="AB8" s="441"/>
    </row>
    <row r="9" spans="2:28" ht="73.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728</v>
      </c>
      <c r="Q9" s="442" t="s">
        <v>261</v>
      </c>
      <c r="R9" s="443"/>
      <c r="S9" s="444" t="s">
        <v>21</v>
      </c>
      <c r="T9" s="444"/>
      <c r="U9" s="442" t="s">
        <v>261</v>
      </c>
      <c r="V9" s="443"/>
      <c r="W9" s="444" t="s">
        <v>21</v>
      </c>
      <c r="X9" s="444"/>
      <c r="Y9" s="442" t="s">
        <v>261</v>
      </c>
      <c r="Z9" s="443"/>
      <c r="AA9" s="441" t="s">
        <v>21</v>
      </c>
      <c r="AB9" s="441"/>
    </row>
    <row r="10" spans="2:28" ht="73.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42" t="s">
        <v>261</v>
      </c>
      <c r="R10" s="443"/>
      <c r="S10" s="444" t="s">
        <v>21</v>
      </c>
      <c r="T10" s="444"/>
      <c r="U10" s="442" t="s">
        <v>261</v>
      </c>
      <c r="V10" s="443"/>
      <c r="W10" s="444" t="s">
        <v>21</v>
      </c>
      <c r="X10" s="444"/>
      <c r="Y10" s="439" t="s">
        <v>262</v>
      </c>
      <c r="Z10" s="440"/>
      <c r="AA10" s="444" t="s">
        <v>718</v>
      </c>
      <c r="AB10" s="444"/>
    </row>
    <row r="11" spans="2:28" ht="73.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714</v>
      </c>
      <c r="Q11" s="442" t="s">
        <v>261</v>
      </c>
      <c r="R11" s="443"/>
      <c r="S11" s="444" t="s">
        <v>21</v>
      </c>
      <c r="T11" s="444"/>
      <c r="U11" s="442" t="s">
        <v>261</v>
      </c>
      <c r="V11" s="443"/>
      <c r="W11" s="444" t="s">
        <v>21</v>
      </c>
      <c r="X11" s="444"/>
      <c r="Y11" s="442" t="s">
        <v>261</v>
      </c>
      <c r="Z11" s="443"/>
      <c r="AA11" s="441" t="s">
        <v>21</v>
      </c>
      <c r="AB11" s="441"/>
    </row>
    <row r="12" spans="2:28" ht="73.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39" t="s">
        <v>262</v>
      </c>
      <c r="R12" s="440"/>
      <c r="S12" s="445">
        <v>2018489</v>
      </c>
      <c r="T12" s="446"/>
      <c r="U12" s="439" t="s">
        <v>262</v>
      </c>
      <c r="V12" s="440"/>
      <c r="W12" s="445">
        <v>2018489</v>
      </c>
      <c r="X12" s="446"/>
      <c r="Y12" s="439" t="s">
        <v>262</v>
      </c>
      <c r="Z12" s="440"/>
      <c r="AA12" s="445" t="s">
        <v>716</v>
      </c>
      <c r="AB12" s="446"/>
    </row>
    <row r="13" spans="2:28" ht="73.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42" t="s">
        <v>261</v>
      </c>
      <c r="R13" s="443"/>
      <c r="S13" s="444" t="s">
        <v>21</v>
      </c>
      <c r="T13" s="444"/>
      <c r="U13" s="442" t="s">
        <v>261</v>
      </c>
      <c r="V13" s="443"/>
      <c r="W13" s="444" t="s">
        <v>21</v>
      </c>
      <c r="X13" s="444"/>
      <c r="Y13" s="442" t="s">
        <v>261</v>
      </c>
      <c r="Z13" s="443"/>
      <c r="AA13" s="441" t="s">
        <v>21</v>
      </c>
      <c r="AB13" s="441"/>
    </row>
    <row r="14" spans="2:28" ht="71.25" customHeight="1" x14ac:dyDescent="0.25">
      <c r="B14" s="82" t="s">
        <v>4</v>
      </c>
      <c r="C14" s="63" t="s">
        <v>10</v>
      </c>
      <c r="D14" s="63" t="s">
        <v>109</v>
      </c>
      <c r="E14" s="63" t="s">
        <v>187</v>
      </c>
      <c r="F14" s="63" t="s">
        <v>21</v>
      </c>
      <c r="G14" s="63" t="s">
        <v>21</v>
      </c>
      <c r="H14" s="30">
        <v>27</v>
      </c>
      <c r="I14" s="80" t="s">
        <v>291</v>
      </c>
      <c r="J14" s="32" t="s">
        <v>292</v>
      </c>
      <c r="K14" s="30" t="s">
        <v>32</v>
      </c>
      <c r="L14" s="32" t="s">
        <v>293</v>
      </c>
      <c r="M14" s="30" t="s">
        <v>163</v>
      </c>
      <c r="N14" s="30" t="s">
        <v>294</v>
      </c>
      <c r="O14" s="32" t="s">
        <v>12</v>
      </c>
      <c r="P14" s="130" t="s">
        <v>301</v>
      </c>
      <c r="Q14" s="442" t="s">
        <v>261</v>
      </c>
      <c r="R14" s="443"/>
      <c r="S14" s="76" t="s">
        <v>21</v>
      </c>
      <c r="T14" s="76"/>
      <c r="U14" s="442" t="s">
        <v>261</v>
      </c>
      <c r="V14" s="443"/>
      <c r="W14" s="427" t="s">
        <v>21</v>
      </c>
      <c r="X14" s="428"/>
      <c r="Y14" s="442" t="s">
        <v>261</v>
      </c>
      <c r="Z14" s="443"/>
      <c r="AA14" s="441" t="s">
        <v>21</v>
      </c>
      <c r="AB14" s="441"/>
    </row>
    <row r="15" spans="2:28" ht="126.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42" t="s">
        <v>261</v>
      </c>
      <c r="R15" s="443"/>
      <c r="S15" s="444" t="s">
        <v>21</v>
      </c>
      <c r="T15" s="444"/>
      <c r="U15" s="442" t="s">
        <v>261</v>
      </c>
      <c r="V15" s="443"/>
      <c r="W15" s="444" t="s">
        <v>21</v>
      </c>
      <c r="X15" s="444"/>
      <c r="Y15" s="442" t="s">
        <v>261</v>
      </c>
      <c r="Z15" s="443"/>
      <c r="AA15" s="441" t="s">
        <v>21</v>
      </c>
      <c r="AB15" s="441"/>
    </row>
    <row r="16" spans="2:28" ht="118.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42" t="s">
        <v>261</v>
      </c>
      <c r="R16" s="443"/>
      <c r="S16" s="444" t="s">
        <v>21</v>
      </c>
      <c r="T16" s="444"/>
      <c r="U16" s="439" t="s">
        <v>262</v>
      </c>
      <c r="V16" s="440"/>
      <c r="W16" s="444" t="s">
        <v>278</v>
      </c>
      <c r="X16" s="444"/>
      <c r="Y16" s="439" t="s">
        <v>262</v>
      </c>
      <c r="Z16" s="440"/>
      <c r="AA16" s="444" t="s">
        <v>719</v>
      </c>
      <c r="AB16" s="444"/>
    </row>
    <row r="17" spans="2:28" ht="73.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42" t="s">
        <v>261</v>
      </c>
      <c r="R17" s="443"/>
      <c r="S17" s="444" t="s">
        <v>21</v>
      </c>
      <c r="T17" s="444"/>
      <c r="U17" s="442" t="s">
        <v>261</v>
      </c>
      <c r="V17" s="443"/>
      <c r="W17" s="444" t="s">
        <v>21</v>
      </c>
      <c r="X17" s="444"/>
      <c r="Y17" s="442" t="s">
        <v>261</v>
      </c>
      <c r="Z17" s="443"/>
      <c r="AA17" s="441" t="s">
        <v>21</v>
      </c>
      <c r="AB17" s="441"/>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42" t="s">
        <v>261</v>
      </c>
      <c r="R18" s="443"/>
      <c r="S18" s="444" t="s">
        <v>21</v>
      </c>
      <c r="T18" s="444"/>
      <c r="U18" s="442" t="s">
        <v>261</v>
      </c>
      <c r="V18" s="443"/>
      <c r="W18" s="444" t="s">
        <v>21</v>
      </c>
      <c r="X18" s="444"/>
      <c r="Y18" s="442" t="s">
        <v>261</v>
      </c>
      <c r="Z18" s="443"/>
      <c r="AA18" s="441" t="s">
        <v>21</v>
      </c>
      <c r="AB18" s="441"/>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42" t="s">
        <v>261</v>
      </c>
      <c r="R19" s="443"/>
      <c r="S19" s="444" t="s">
        <v>21</v>
      </c>
      <c r="T19" s="444"/>
      <c r="U19" s="442" t="s">
        <v>261</v>
      </c>
      <c r="V19" s="443"/>
      <c r="W19" s="444" t="s">
        <v>21</v>
      </c>
      <c r="X19" s="444"/>
      <c r="Y19" s="442" t="s">
        <v>261</v>
      </c>
      <c r="Z19" s="443"/>
      <c r="AA19" s="441" t="s">
        <v>21</v>
      </c>
      <c r="AB19" s="441"/>
    </row>
    <row r="20" spans="2:28" ht="73.5" customHeight="1" x14ac:dyDescent="0.25">
      <c r="B20" s="20" t="s">
        <v>7</v>
      </c>
      <c r="C20" s="21" t="s">
        <v>177</v>
      </c>
      <c r="D20" s="21" t="s">
        <v>188</v>
      </c>
      <c r="E20" s="21" t="s">
        <v>187</v>
      </c>
      <c r="F20" s="24" t="s">
        <v>21</v>
      </c>
      <c r="G20" s="24" t="s">
        <v>21</v>
      </c>
      <c r="H20" s="21">
        <v>54</v>
      </c>
      <c r="I20" s="24" t="s">
        <v>295</v>
      </c>
      <c r="J20" s="81" t="s">
        <v>296</v>
      </c>
      <c r="K20" s="21" t="s">
        <v>298</v>
      </c>
      <c r="L20" s="23" t="s">
        <v>297</v>
      </c>
      <c r="M20" s="21" t="s">
        <v>123</v>
      </c>
      <c r="N20" s="21" t="s">
        <v>186</v>
      </c>
      <c r="O20" s="23" t="s">
        <v>12</v>
      </c>
      <c r="P20" s="152" t="s">
        <v>300</v>
      </c>
      <c r="Q20" s="442" t="s">
        <v>261</v>
      </c>
      <c r="R20" s="443"/>
      <c r="S20" s="427" t="s">
        <v>21</v>
      </c>
      <c r="T20" s="428"/>
      <c r="U20" s="442" t="s">
        <v>261</v>
      </c>
      <c r="V20" s="443"/>
      <c r="W20" s="427" t="s">
        <v>21</v>
      </c>
      <c r="X20" s="428"/>
      <c r="Y20" s="442" t="s">
        <v>261</v>
      </c>
      <c r="Z20" s="443"/>
      <c r="AA20" s="427" t="s">
        <v>21</v>
      </c>
      <c r="AB20" s="428"/>
    </row>
    <row r="21" spans="2:28" ht="73.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42" t="s">
        <v>261</v>
      </c>
      <c r="R21" s="443"/>
      <c r="S21" s="444" t="s">
        <v>21</v>
      </c>
      <c r="T21" s="444"/>
      <c r="U21" s="442" t="s">
        <v>261</v>
      </c>
      <c r="V21" s="443"/>
      <c r="W21" s="444" t="s">
        <v>21</v>
      </c>
      <c r="X21" s="444"/>
      <c r="Y21" s="442" t="s">
        <v>261</v>
      </c>
      <c r="Z21" s="443"/>
      <c r="AA21" s="441" t="s">
        <v>21</v>
      </c>
      <c r="AB21" s="441"/>
    </row>
    <row r="22" spans="2:28" ht="73.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42" t="s">
        <v>261</v>
      </c>
      <c r="R22" s="443"/>
      <c r="S22" s="444"/>
      <c r="T22" s="444"/>
      <c r="U22" s="442" t="s">
        <v>261</v>
      </c>
      <c r="V22" s="443"/>
      <c r="W22" s="444"/>
      <c r="X22" s="444"/>
      <c r="Y22" s="439" t="s">
        <v>262</v>
      </c>
      <c r="Z22" s="440"/>
      <c r="AA22" s="444">
        <v>2101417</v>
      </c>
      <c r="AB22" s="444"/>
    </row>
    <row r="23" spans="2:28" ht="73.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42" t="s">
        <v>261</v>
      </c>
      <c r="R23" s="443"/>
      <c r="S23" s="444" t="s">
        <v>21</v>
      </c>
      <c r="T23" s="444"/>
      <c r="U23" s="442" t="s">
        <v>261</v>
      </c>
      <c r="V23" s="443"/>
      <c r="W23" s="444" t="s">
        <v>21</v>
      </c>
      <c r="X23" s="444"/>
      <c r="Y23" s="442" t="s">
        <v>261</v>
      </c>
      <c r="Z23" s="443"/>
      <c r="AA23" s="441" t="s">
        <v>21</v>
      </c>
      <c r="AB23" s="441"/>
    </row>
    <row r="24" spans="2:28" ht="73.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42" t="s">
        <v>261</v>
      </c>
      <c r="R24" s="443"/>
      <c r="S24" s="444" t="s">
        <v>21</v>
      </c>
      <c r="T24" s="444"/>
      <c r="U24" s="442" t="s">
        <v>261</v>
      </c>
      <c r="V24" s="443"/>
      <c r="W24" s="444" t="s">
        <v>21</v>
      </c>
      <c r="X24" s="444"/>
      <c r="Y24" s="442" t="s">
        <v>261</v>
      </c>
      <c r="Z24" s="443"/>
      <c r="AA24" s="441" t="s">
        <v>21</v>
      </c>
      <c r="AB24" s="441"/>
    </row>
    <row r="25" spans="2:28" ht="73.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42" t="s">
        <v>261</v>
      </c>
      <c r="R25" s="443"/>
      <c r="S25" s="444" t="s">
        <v>21</v>
      </c>
      <c r="T25" s="444"/>
      <c r="U25" s="439" t="s">
        <v>262</v>
      </c>
      <c r="V25" s="440"/>
      <c r="W25" s="444" t="s">
        <v>651</v>
      </c>
      <c r="X25" s="444"/>
      <c r="Y25" s="439" t="s">
        <v>262</v>
      </c>
      <c r="Z25" s="440"/>
      <c r="AA25" s="444" t="s">
        <v>651</v>
      </c>
      <c r="AB25" s="444"/>
    </row>
    <row r="26" spans="2:28" ht="73.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42" t="s">
        <v>261</v>
      </c>
      <c r="R26" s="443"/>
      <c r="S26" s="444" t="s">
        <v>21</v>
      </c>
      <c r="T26" s="444"/>
      <c r="U26" s="439" t="s">
        <v>262</v>
      </c>
      <c r="V26" s="440"/>
      <c r="W26" s="444" t="s">
        <v>720</v>
      </c>
      <c r="X26" s="444"/>
      <c r="Y26" s="439" t="s">
        <v>262</v>
      </c>
      <c r="Z26" s="440"/>
      <c r="AA26" s="444" t="s">
        <v>720</v>
      </c>
      <c r="AB26" s="444"/>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727</v>
      </c>
      <c r="Q27" s="442" t="s">
        <v>261</v>
      </c>
      <c r="R27" s="443"/>
      <c r="S27" s="444" t="s">
        <v>21</v>
      </c>
      <c r="T27" s="444"/>
      <c r="U27" s="442" t="s">
        <v>261</v>
      </c>
      <c r="V27" s="443"/>
      <c r="W27" s="444" t="s">
        <v>21</v>
      </c>
      <c r="X27" s="444"/>
      <c r="Y27" s="442" t="s">
        <v>261</v>
      </c>
      <c r="Z27" s="443"/>
      <c r="AA27" s="441" t="s">
        <v>21</v>
      </c>
      <c r="AB27" s="441"/>
    </row>
    <row r="28" spans="2:28" ht="73.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42" t="s">
        <v>261</v>
      </c>
      <c r="R28" s="443"/>
      <c r="S28" s="444" t="s">
        <v>21</v>
      </c>
      <c r="T28" s="444"/>
      <c r="U28" s="442" t="s">
        <v>261</v>
      </c>
      <c r="V28" s="443"/>
      <c r="W28" s="444" t="s">
        <v>21</v>
      </c>
      <c r="X28" s="444"/>
      <c r="Y28" s="442" t="s">
        <v>261</v>
      </c>
      <c r="Z28" s="443"/>
      <c r="AA28" s="441" t="s">
        <v>21</v>
      </c>
      <c r="AB28" s="441"/>
    </row>
    <row r="29" spans="2:28" ht="73.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42" t="s">
        <v>261</v>
      </c>
      <c r="R29" s="443"/>
      <c r="S29" s="444" t="s">
        <v>21</v>
      </c>
      <c r="T29" s="444"/>
      <c r="U29" s="442" t="s">
        <v>261</v>
      </c>
      <c r="V29" s="443"/>
      <c r="W29" s="444" t="s">
        <v>21</v>
      </c>
      <c r="X29" s="444"/>
      <c r="Y29" s="442" t="s">
        <v>261</v>
      </c>
      <c r="Z29" s="443"/>
      <c r="AA29" s="441" t="s">
        <v>21</v>
      </c>
      <c r="AB29" s="441"/>
    </row>
    <row r="30" spans="2:28" ht="73.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42" t="s">
        <v>261</v>
      </c>
      <c r="R30" s="443"/>
      <c r="S30" s="444" t="s">
        <v>21</v>
      </c>
      <c r="T30" s="444"/>
      <c r="U30" s="442" t="s">
        <v>261</v>
      </c>
      <c r="V30" s="443"/>
      <c r="W30" s="444" t="s">
        <v>21</v>
      </c>
      <c r="X30" s="444"/>
      <c r="Y30" s="442" t="s">
        <v>261</v>
      </c>
      <c r="Z30" s="443"/>
      <c r="AA30" s="441" t="s">
        <v>21</v>
      </c>
      <c r="AB30" s="441"/>
    </row>
    <row r="31" spans="2:28" ht="73.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42" t="s">
        <v>261</v>
      </c>
      <c r="R31" s="443"/>
      <c r="S31" s="444" t="s">
        <v>21</v>
      </c>
      <c r="T31" s="444"/>
      <c r="U31" s="442" t="s">
        <v>261</v>
      </c>
      <c r="V31" s="443"/>
      <c r="W31" s="444" t="s">
        <v>21</v>
      </c>
      <c r="X31" s="444"/>
      <c r="Y31" s="442" t="s">
        <v>261</v>
      </c>
      <c r="Z31" s="443"/>
      <c r="AA31" s="441" t="s">
        <v>21</v>
      </c>
      <c r="AB31" s="441"/>
    </row>
    <row r="32" spans="2:28" ht="73.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42" t="s">
        <v>261</v>
      </c>
      <c r="R32" s="443"/>
      <c r="S32" s="444" t="s">
        <v>21</v>
      </c>
      <c r="T32" s="444"/>
      <c r="U32" s="442" t="s">
        <v>261</v>
      </c>
      <c r="V32" s="443"/>
      <c r="W32" s="444" t="s">
        <v>21</v>
      </c>
      <c r="X32" s="444"/>
      <c r="Y32" s="442" t="s">
        <v>261</v>
      </c>
      <c r="Z32" s="443"/>
      <c r="AA32" s="441" t="s">
        <v>21</v>
      </c>
      <c r="AB32" s="441"/>
    </row>
    <row r="33" spans="2:2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42" t="s">
        <v>261</v>
      </c>
      <c r="R33" s="443"/>
      <c r="S33" s="444" t="s">
        <v>21</v>
      </c>
      <c r="T33" s="444"/>
      <c r="U33" s="442" t="s">
        <v>261</v>
      </c>
      <c r="V33" s="443"/>
      <c r="W33" s="444" t="s">
        <v>21</v>
      </c>
      <c r="X33" s="444"/>
      <c r="Y33" s="442" t="s">
        <v>261</v>
      </c>
      <c r="Z33" s="443"/>
      <c r="AA33" s="441" t="s">
        <v>21</v>
      </c>
      <c r="AB33" s="441"/>
    </row>
    <row r="34" spans="2:28" ht="73.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42" t="s">
        <v>261</v>
      </c>
      <c r="R34" s="443"/>
      <c r="S34" s="444" t="s">
        <v>21</v>
      </c>
      <c r="T34" s="444"/>
      <c r="U34" s="442" t="s">
        <v>261</v>
      </c>
      <c r="V34" s="443"/>
      <c r="W34" s="444" t="s">
        <v>21</v>
      </c>
      <c r="X34" s="444"/>
      <c r="Y34" s="442" t="s">
        <v>261</v>
      </c>
      <c r="Z34" s="443"/>
      <c r="AA34" s="441" t="s">
        <v>21</v>
      </c>
      <c r="AB34" s="441"/>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47" t="s">
        <v>262</v>
      </c>
      <c r="R35" s="447"/>
      <c r="S35" s="444">
        <v>2101411</v>
      </c>
      <c r="T35" s="444"/>
      <c r="U35" s="447" t="s">
        <v>262</v>
      </c>
      <c r="V35" s="447"/>
      <c r="W35" s="444">
        <v>2101411</v>
      </c>
      <c r="X35" s="444"/>
      <c r="Y35" s="447" t="s">
        <v>262</v>
      </c>
      <c r="Z35" s="447"/>
      <c r="AA35" s="444" t="s">
        <v>667</v>
      </c>
      <c r="AB35" s="444"/>
    </row>
    <row r="36" spans="2:28" ht="73.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47" t="s">
        <v>262</v>
      </c>
      <c r="R36" s="447"/>
      <c r="S36" s="427" t="s">
        <v>276</v>
      </c>
      <c r="T36" s="428"/>
      <c r="U36" s="447" t="s">
        <v>262</v>
      </c>
      <c r="V36" s="447"/>
      <c r="W36" s="427" t="s">
        <v>276</v>
      </c>
      <c r="X36" s="428"/>
      <c r="Y36" s="447" t="s">
        <v>262</v>
      </c>
      <c r="Z36" s="447"/>
      <c r="AA36" s="444" t="s">
        <v>723</v>
      </c>
      <c r="AB36" s="444"/>
    </row>
    <row r="37" spans="2:28" ht="73.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270</v>
      </c>
      <c r="Q37" s="447" t="s">
        <v>262</v>
      </c>
      <c r="R37" s="447"/>
      <c r="S37" s="444" t="s">
        <v>275</v>
      </c>
      <c r="T37" s="444"/>
      <c r="U37" s="447" t="s">
        <v>262</v>
      </c>
      <c r="V37" s="447"/>
      <c r="W37" s="444" t="s">
        <v>275</v>
      </c>
      <c r="X37" s="444"/>
      <c r="Y37" s="447" t="s">
        <v>262</v>
      </c>
      <c r="Z37" s="447"/>
      <c r="AA37" s="444" t="s">
        <v>721</v>
      </c>
      <c r="AB37" s="444"/>
    </row>
    <row r="38" spans="2:28" ht="73.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47" t="s">
        <v>262</v>
      </c>
      <c r="R38" s="447"/>
      <c r="S38" s="444" t="s">
        <v>276</v>
      </c>
      <c r="T38" s="444"/>
      <c r="U38" s="447" t="s">
        <v>262</v>
      </c>
      <c r="V38" s="447"/>
      <c r="W38" s="444" t="s">
        <v>276</v>
      </c>
      <c r="X38" s="444"/>
      <c r="Y38" s="447" t="s">
        <v>262</v>
      </c>
      <c r="Z38" s="447"/>
      <c r="AA38" s="444" t="s">
        <v>672</v>
      </c>
      <c r="AB38" s="444"/>
    </row>
    <row r="39" spans="2:28" ht="73.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47" t="s">
        <v>262</v>
      </c>
      <c r="R39" s="447"/>
      <c r="S39" s="444" t="s">
        <v>275</v>
      </c>
      <c r="T39" s="444"/>
      <c r="U39" s="447" t="s">
        <v>262</v>
      </c>
      <c r="V39" s="447"/>
      <c r="W39" s="444" t="s">
        <v>275</v>
      </c>
      <c r="X39" s="444"/>
      <c r="Y39" s="447" t="s">
        <v>262</v>
      </c>
      <c r="Z39" s="447"/>
      <c r="AA39" s="444" t="s">
        <v>722</v>
      </c>
      <c r="AB39" s="444"/>
    </row>
    <row r="40" spans="2:28" ht="73.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47" t="s">
        <v>262</v>
      </c>
      <c r="R40" s="447"/>
      <c r="S40" s="444">
        <v>2026917</v>
      </c>
      <c r="T40" s="444"/>
      <c r="U40" s="447" t="s">
        <v>262</v>
      </c>
      <c r="V40" s="447"/>
      <c r="W40" s="444">
        <v>2026917</v>
      </c>
      <c r="X40" s="444"/>
      <c r="Y40" s="447" t="s">
        <v>262</v>
      </c>
      <c r="Z40" s="447"/>
      <c r="AA40" s="444">
        <v>2026917</v>
      </c>
      <c r="AB40" s="444"/>
    </row>
    <row r="41" spans="2:28" ht="73.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42" t="s">
        <v>261</v>
      </c>
      <c r="R41" s="443"/>
      <c r="S41" s="444" t="s">
        <v>21</v>
      </c>
      <c r="T41" s="444"/>
      <c r="U41" s="442" t="s">
        <v>261</v>
      </c>
      <c r="V41" s="443"/>
      <c r="W41" s="444" t="s">
        <v>21</v>
      </c>
      <c r="X41" s="444"/>
      <c r="Y41" s="442" t="s">
        <v>261</v>
      </c>
      <c r="Z41" s="443"/>
      <c r="AA41" s="441" t="s">
        <v>21</v>
      </c>
      <c r="AB41" s="441"/>
    </row>
    <row r="42" spans="2:28" ht="73.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42" t="s">
        <v>261</v>
      </c>
      <c r="R42" s="443"/>
      <c r="S42" s="444" t="s">
        <v>21</v>
      </c>
      <c r="T42" s="444"/>
      <c r="U42" s="442" t="s">
        <v>261</v>
      </c>
      <c r="V42" s="443"/>
      <c r="W42" s="444" t="s">
        <v>21</v>
      </c>
      <c r="X42" s="444"/>
      <c r="Y42" s="442" t="s">
        <v>261</v>
      </c>
      <c r="Z42" s="443"/>
      <c r="AA42" s="441" t="s">
        <v>21</v>
      </c>
      <c r="AB42" s="441"/>
    </row>
    <row r="43" spans="2:28" ht="73.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42" t="s">
        <v>261</v>
      </c>
      <c r="R43" s="443"/>
      <c r="S43" s="444" t="s">
        <v>21</v>
      </c>
      <c r="T43" s="444"/>
      <c r="U43" s="442" t="s">
        <v>261</v>
      </c>
      <c r="V43" s="443"/>
      <c r="W43" s="444" t="s">
        <v>21</v>
      </c>
      <c r="X43" s="444"/>
      <c r="Y43" s="442" t="s">
        <v>261</v>
      </c>
      <c r="Z43" s="443"/>
      <c r="AA43" s="441" t="s">
        <v>21</v>
      </c>
      <c r="AB43" s="441"/>
    </row>
    <row r="44" spans="2:28" ht="73.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42" t="s">
        <v>261</v>
      </c>
      <c r="R44" s="443"/>
      <c r="S44" s="444" t="s">
        <v>21</v>
      </c>
      <c r="T44" s="444"/>
      <c r="U44" s="442" t="s">
        <v>261</v>
      </c>
      <c r="V44" s="443"/>
      <c r="W44" s="444" t="s">
        <v>21</v>
      </c>
      <c r="X44" s="444"/>
      <c r="Y44" s="442" t="s">
        <v>261</v>
      </c>
      <c r="Z44" s="443"/>
      <c r="AA44" s="441" t="s">
        <v>21</v>
      </c>
      <c r="AB44" s="441"/>
    </row>
    <row r="45" spans="2:28" ht="7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726</v>
      </c>
      <c r="Q45" s="442" t="s">
        <v>261</v>
      </c>
      <c r="R45" s="443"/>
      <c r="S45" s="444" t="s">
        <v>21</v>
      </c>
      <c r="T45" s="444"/>
      <c r="U45" s="442" t="s">
        <v>261</v>
      </c>
      <c r="V45" s="443"/>
      <c r="W45" s="444" t="s">
        <v>21</v>
      </c>
      <c r="X45" s="444"/>
      <c r="Y45" s="442" t="s">
        <v>261</v>
      </c>
      <c r="Z45" s="443"/>
      <c r="AA45" s="441" t="s">
        <v>21</v>
      </c>
      <c r="AB45" s="441"/>
    </row>
    <row r="46" spans="2:28" ht="73.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42" t="s">
        <v>261</v>
      </c>
      <c r="R46" s="443"/>
      <c r="S46" s="444" t="s">
        <v>21</v>
      </c>
      <c r="T46" s="444"/>
      <c r="U46" s="442" t="s">
        <v>261</v>
      </c>
      <c r="V46" s="443"/>
      <c r="W46" s="444" t="s">
        <v>21</v>
      </c>
      <c r="X46" s="444"/>
      <c r="Y46" s="442" t="s">
        <v>261</v>
      </c>
      <c r="Z46" s="443"/>
      <c r="AA46" s="441" t="s">
        <v>21</v>
      </c>
      <c r="AB46" s="441"/>
    </row>
    <row r="48" spans="2:28" ht="73.5" customHeight="1" x14ac:dyDescent="0.25">
      <c r="B48" s="85" t="s">
        <v>272</v>
      </c>
      <c r="C48" s="91" t="s">
        <v>309</v>
      </c>
    </row>
    <row r="49" spans="2:12" ht="73.5" customHeight="1" x14ac:dyDescent="0.25">
      <c r="B49" s="85" t="s">
        <v>264</v>
      </c>
      <c r="C49" s="91" t="s">
        <v>310</v>
      </c>
    </row>
    <row r="51" spans="2:12" ht="23.25" customHeight="1" x14ac:dyDescent="0.25"/>
    <row r="52" spans="2:12" ht="23.25" customHeight="1" x14ac:dyDescent="0.35">
      <c r="B52" s="100" t="s">
        <v>324</v>
      </c>
      <c r="I52" s="100" t="s">
        <v>325</v>
      </c>
    </row>
    <row r="53" spans="2:12" ht="23.25" customHeight="1" x14ac:dyDescent="0.35">
      <c r="B53" s="93" t="s">
        <v>319</v>
      </c>
      <c r="C53" s="93" t="s">
        <v>320</v>
      </c>
      <c r="D53" s="93" t="s">
        <v>333</v>
      </c>
      <c r="E53" s="180"/>
      <c r="I53" s="93" t="s">
        <v>319</v>
      </c>
      <c r="J53" s="93" t="s">
        <v>320</v>
      </c>
      <c r="K53" s="93" t="s">
        <v>334</v>
      </c>
      <c r="L53" s="93" t="s">
        <v>321</v>
      </c>
    </row>
    <row r="54" spans="2:12" ht="23.25" customHeight="1" x14ac:dyDescent="0.35">
      <c r="B54" s="92" t="s">
        <v>16</v>
      </c>
      <c r="C54" s="97">
        <v>2</v>
      </c>
      <c r="D54" s="88">
        <v>2</v>
      </c>
      <c r="E54" s="181"/>
      <c r="I54" s="92" t="s">
        <v>16</v>
      </c>
      <c r="J54" s="97">
        <v>2</v>
      </c>
      <c r="K54" s="213">
        <v>2</v>
      </c>
      <c r="L54" s="97">
        <v>4</v>
      </c>
    </row>
    <row r="55" spans="2:12" ht="23.25" customHeight="1" x14ac:dyDescent="0.35">
      <c r="B55" s="92" t="s">
        <v>17</v>
      </c>
      <c r="C55" s="97">
        <v>0</v>
      </c>
      <c r="D55" s="88">
        <v>1</v>
      </c>
      <c r="E55" s="181"/>
      <c r="I55" s="92" t="s">
        <v>17</v>
      </c>
      <c r="J55" s="97">
        <v>0</v>
      </c>
      <c r="K55" s="97">
        <v>1</v>
      </c>
      <c r="L55" s="97">
        <v>1</v>
      </c>
    </row>
    <row r="56" spans="2:12" ht="23.25" customHeight="1" x14ac:dyDescent="0.35">
      <c r="B56" s="92" t="s">
        <v>18</v>
      </c>
      <c r="C56" s="97">
        <v>1</v>
      </c>
      <c r="D56" s="88">
        <v>0</v>
      </c>
      <c r="E56" s="181"/>
      <c r="I56" s="92" t="s">
        <v>18</v>
      </c>
      <c r="J56" s="97">
        <v>1</v>
      </c>
      <c r="K56" s="97">
        <v>0</v>
      </c>
      <c r="L56" s="97">
        <v>1</v>
      </c>
    </row>
    <row r="57" spans="2:12" ht="23.25" customHeight="1" x14ac:dyDescent="0.35">
      <c r="B57" s="92" t="s">
        <v>4</v>
      </c>
      <c r="C57" s="97">
        <v>1</v>
      </c>
      <c r="D57" s="88">
        <v>11</v>
      </c>
      <c r="E57" s="181"/>
      <c r="I57" s="92" t="s">
        <v>4</v>
      </c>
      <c r="J57" s="97">
        <v>2</v>
      </c>
      <c r="K57" s="97">
        <v>10</v>
      </c>
      <c r="L57" s="97">
        <v>12</v>
      </c>
    </row>
    <row r="58" spans="2:12" ht="23.25" customHeight="1" x14ac:dyDescent="0.35">
      <c r="B58" s="92" t="s">
        <v>15</v>
      </c>
      <c r="C58" s="97">
        <v>1</v>
      </c>
      <c r="D58" s="88">
        <v>3</v>
      </c>
      <c r="E58" s="181"/>
      <c r="I58" s="92" t="s">
        <v>15</v>
      </c>
      <c r="J58" s="97">
        <v>1</v>
      </c>
      <c r="K58" s="97">
        <v>3</v>
      </c>
      <c r="L58" s="97">
        <v>4</v>
      </c>
    </row>
    <row r="59" spans="2:12" ht="23.25" customHeight="1" x14ac:dyDescent="0.35">
      <c r="B59" s="92" t="s">
        <v>6</v>
      </c>
      <c r="C59" s="97">
        <v>1</v>
      </c>
      <c r="D59" s="88">
        <v>2</v>
      </c>
      <c r="E59" s="181"/>
      <c r="I59" s="92" t="s">
        <v>6</v>
      </c>
      <c r="J59" s="97">
        <v>1</v>
      </c>
      <c r="K59" s="97">
        <v>2</v>
      </c>
      <c r="L59" s="97">
        <v>4</v>
      </c>
    </row>
    <row r="60" spans="2:12" ht="23.25" customHeight="1" x14ac:dyDescent="0.35">
      <c r="B60" s="92" t="s">
        <v>1</v>
      </c>
      <c r="C60" s="97">
        <v>4</v>
      </c>
      <c r="D60" s="88">
        <v>0</v>
      </c>
      <c r="E60" s="181"/>
      <c r="I60" s="92" t="s">
        <v>1</v>
      </c>
      <c r="J60" s="97">
        <v>4</v>
      </c>
      <c r="K60" s="97">
        <v>0</v>
      </c>
      <c r="L60" s="97">
        <v>4</v>
      </c>
    </row>
    <row r="61" spans="2:12" ht="23.25" customHeight="1" x14ac:dyDescent="0.35">
      <c r="B61" s="92" t="s">
        <v>299</v>
      </c>
      <c r="C61" s="97">
        <v>1</v>
      </c>
      <c r="D61" s="88">
        <v>6</v>
      </c>
      <c r="E61" s="181"/>
      <c r="I61" s="92" t="s">
        <v>299</v>
      </c>
      <c r="J61" s="97">
        <v>2</v>
      </c>
      <c r="K61" s="97">
        <v>5</v>
      </c>
      <c r="L61" s="97">
        <v>7</v>
      </c>
    </row>
    <row r="62" spans="2:12" ht="23.25" customHeight="1" x14ac:dyDescent="0.35">
      <c r="B62" s="92" t="s">
        <v>22</v>
      </c>
      <c r="C62" s="97">
        <v>0</v>
      </c>
      <c r="D62" s="88">
        <v>3</v>
      </c>
      <c r="E62" s="181"/>
      <c r="I62" s="92" t="s">
        <v>22</v>
      </c>
      <c r="J62" s="97">
        <v>0</v>
      </c>
      <c r="K62" s="97">
        <v>3</v>
      </c>
      <c r="L62" s="97">
        <v>3</v>
      </c>
    </row>
    <row r="63" spans="2:12" ht="23.25" customHeight="1" x14ac:dyDescent="0.35">
      <c r="B63" s="92" t="s">
        <v>49</v>
      </c>
      <c r="C63" s="97">
        <v>2</v>
      </c>
      <c r="D63" s="88">
        <v>2</v>
      </c>
      <c r="E63" s="181"/>
      <c r="I63" s="92" t="s">
        <v>49</v>
      </c>
      <c r="J63" s="97">
        <v>2</v>
      </c>
      <c r="K63" s="97">
        <v>2</v>
      </c>
      <c r="L63" s="97">
        <v>4</v>
      </c>
    </row>
    <row r="64" spans="2:12" ht="23.25" customHeight="1" x14ac:dyDescent="0.35">
      <c r="B64" s="98"/>
      <c r="C64" s="99">
        <f>SUM(C54:C63)</f>
        <v>13</v>
      </c>
      <c r="D64" s="99">
        <f>SUM(D54:D63)</f>
        <v>30</v>
      </c>
      <c r="I64" s="98"/>
      <c r="J64" s="99">
        <f>SUM(J54:J63)</f>
        <v>15</v>
      </c>
      <c r="K64" s="99">
        <f>SUM(K54:K63)</f>
        <v>28</v>
      </c>
      <c r="L64" s="99">
        <f>SUM(L54:L63)</f>
        <v>44</v>
      </c>
    </row>
    <row r="65" spans="2:13" ht="23.25" customHeight="1" x14ac:dyDescent="0.35">
      <c r="B65" s="98"/>
      <c r="C65" s="98"/>
      <c r="D65" s="98"/>
      <c r="I65" s="98"/>
      <c r="J65" s="98"/>
      <c r="K65" s="98"/>
    </row>
    <row r="66" spans="2:13" ht="23.25" customHeight="1" x14ac:dyDescent="0.35">
      <c r="B66" s="98"/>
      <c r="C66" s="98"/>
      <c r="D66" s="98"/>
      <c r="I66" s="98"/>
      <c r="J66" s="98"/>
      <c r="K66" s="98"/>
    </row>
    <row r="67" spans="2:13" ht="23.25" customHeight="1" x14ac:dyDescent="0.35">
      <c r="B67" s="96" t="s">
        <v>322</v>
      </c>
      <c r="C67" s="96" t="s">
        <v>320</v>
      </c>
      <c r="D67" s="98"/>
      <c r="I67" s="96" t="s">
        <v>322</v>
      </c>
      <c r="J67" s="96" t="s">
        <v>320</v>
      </c>
      <c r="K67" s="98"/>
    </row>
    <row r="68" spans="2:13" ht="23.25" customHeight="1" x14ac:dyDescent="0.35">
      <c r="B68" s="92" t="s">
        <v>323</v>
      </c>
      <c r="C68" s="97">
        <v>4</v>
      </c>
      <c r="D68" s="98"/>
      <c r="I68" s="92" t="s">
        <v>323</v>
      </c>
      <c r="J68" s="97">
        <v>4</v>
      </c>
      <c r="K68" s="448" t="s">
        <v>326</v>
      </c>
      <c r="L68" s="449"/>
      <c r="M68" s="449"/>
    </row>
    <row r="69" spans="2:13" ht="23.25" customHeight="1" x14ac:dyDescent="0.35">
      <c r="B69" s="92" t="s">
        <v>730</v>
      </c>
      <c r="C69" s="97">
        <v>0</v>
      </c>
      <c r="D69" s="98"/>
      <c r="I69" s="92" t="s">
        <v>730</v>
      </c>
      <c r="J69" s="97">
        <v>0</v>
      </c>
      <c r="K69" s="448"/>
      <c r="L69" s="449"/>
      <c r="M69" s="449"/>
    </row>
    <row r="70" spans="2:13" ht="23.25" customHeight="1" x14ac:dyDescent="0.35">
      <c r="B70" s="92" t="s">
        <v>160</v>
      </c>
      <c r="C70" s="97">
        <v>0</v>
      </c>
      <c r="D70" s="98"/>
      <c r="I70" s="92" t="s">
        <v>160</v>
      </c>
      <c r="J70" s="97">
        <v>0</v>
      </c>
      <c r="K70" s="448"/>
      <c r="L70" s="449"/>
      <c r="M70" s="449"/>
    </row>
    <row r="71" spans="2:13" ht="23.25" customHeight="1" x14ac:dyDescent="0.35">
      <c r="B71" s="92" t="s">
        <v>149</v>
      </c>
      <c r="C71" s="97">
        <v>0</v>
      </c>
      <c r="D71" s="98"/>
      <c r="I71" s="92" t="s">
        <v>149</v>
      </c>
      <c r="J71" s="97">
        <v>0</v>
      </c>
      <c r="K71" s="448"/>
      <c r="L71" s="449"/>
      <c r="M71" s="449"/>
    </row>
    <row r="72" spans="2:13" ht="23.25" customHeight="1" x14ac:dyDescent="0.35">
      <c r="B72" s="92" t="s">
        <v>156</v>
      </c>
      <c r="C72" s="97">
        <v>0</v>
      </c>
      <c r="D72" s="98"/>
      <c r="I72" s="92" t="s">
        <v>156</v>
      </c>
      <c r="J72" s="97">
        <v>0</v>
      </c>
      <c r="K72" s="448"/>
      <c r="L72" s="449"/>
      <c r="M72" s="449"/>
    </row>
    <row r="73" spans="2:13" ht="23.25" customHeight="1" x14ac:dyDescent="0.35">
      <c r="B73" s="92" t="s">
        <v>294</v>
      </c>
      <c r="C73" s="97">
        <v>0</v>
      </c>
      <c r="D73" s="98"/>
      <c r="I73" s="92" t="s">
        <v>294</v>
      </c>
      <c r="J73" s="97">
        <v>0</v>
      </c>
      <c r="K73" s="98"/>
    </row>
    <row r="74" spans="2:13" ht="23.25" customHeight="1" x14ac:dyDescent="0.35">
      <c r="B74" s="92" t="s">
        <v>72</v>
      </c>
      <c r="C74" s="97">
        <v>1</v>
      </c>
      <c r="D74" s="98"/>
      <c r="I74" s="92" t="s">
        <v>72</v>
      </c>
      <c r="J74" s="97">
        <v>2</v>
      </c>
      <c r="K74" s="98"/>
    </row>
    <row r="75" spans="2:13" ht="23.25" customHeight="1" x14ac:dyDescent="0.35">
      <c r="B75" s="92" t="s">
        <v>5</v>
      </c>
      <c r="C75" s="97">
        <v>0</v>
      </c>
      <c r="D75" s="98"/>
      <c r="I75" s="92" t="s">
        <v>5</v>
      </c>
      <c r="J75" s="97">
        <v>0</v>
      </c>
      <c r="K75" s="98"/>
    </row>
    <row r="76" spans="2:13" ht="23.25" customHeight="1" x14ac:dyDescent="0.35">
      <c r="B76" s="92" t="s">
        <v>77</v>
      </c>
      <c r="C76" s="97">
        <v>0</v>
      </c>
      <c r="D76" s="98"/>
      <c r="I76" s="92" t="s">
        <v>77</v>
      </c>
      <c r="J76" s="97">
        <v>0</v>
      </c>
      <c r="K76" s="98"/>
    </row>
    <row r="77" spans="2:13" ht="23.25" customHeight="1" x14ac:dyDescent="0.35">
      <c r="B77" s="92" t="s">
        <v>2</v>
      </c>
      <c r="C77" s="97">
        <v>0</v>
      </c>
      <c r="D77" s="98"/>
      <c r="I77" s="92" t="s">
        <v>2</v>
      </c>
      <c r="J77" s="97">
        <v>0</v>
      </c>
      <c r="K77" s="98"/>
    </row>
    <row r="78" spans="2:13" ht="23.25" customHeight="1" x14ac:dyDescent="0.35">
      <c r="B78" s="92" t="s">
        <v>25</v>
      </c>
      <c r="C78" s="97">
        <v>1</v>
      </c>
      <c r="D78" s="98"/>
      <c r="I78" s="92" t="s">
        <v>25</v>
      </c>
      <c r="J78" s="97">
        <v>1</v>
      </c>
      <c r="K78" s="98"/>
    </row>
    <row r="79" spans="2:13" ht="23.25" customHeight="1" x14ac:dyDescent="0.35">
      <c r="B79" s="92" t="s">
        <v>87</v>
      </c>
      <c r="C79" s="97">
        <v>0</v>
      </c>
      <c r="D79" s="98"/>
      <c r="I79" s="92" t="s">
        <v>87</v>
      </c>
      <c r="J79" s="97">
        <v>0</v>
      </c>
      <c r="K79" s="98"/>
    </row>
    <row r="80" spans="2:13" ht="23.25" customHeight="1" x14ac:dyDescent="0.35">
      <c r="B80" s="98"/>
      <c r="C80" s="99">
        <f>SUM(C68:C79)</f>
        <v>6</v>
      </c>
      <c r="D80" s="98"/>
      <c r="I80" s="98"/>
      <c r="J80" s="99">
        <v>7</v>
      </c>
      <c r="K80" s="98"/>
    </row>
    <row r="81" spans="4:11" ht="23.25" customHeight="1" x14ac:dyDescent="0.35">
      <c r="D81" s="98"/>
      <c r="K81" s="98"/>
    </row>
    <row r="82" spans="4:11" ht="23.25" customHeight="1" x14ac:dyDescent="0.25"/>
  </sheetData>
  <mergeCells count="268">
    <mergeCell ref="K68:M72"/>
    <mergeCell ref="Q46:R46"/>
    <mergeCell ref="S46:T46"/>
    <mergeCell ref="U46:V46"/>
    <mergeCell ref="W46:X46"/>
    <mergeCell ref="Y46:Z46"/>
    <mergeCell ref="AA46:AB46"/>
    <mergeCell ref="Q45:R45"/>
    <mergeCell ref="S45:T45"/>
    <mergeCell ref="U45:V45"/>
    <mergeCell ref="W45:X45"/>
    <mergeCell ref="Y45:Z45"/>
    <mergeCell ref="AA45:AB45"/>
    <mergeCell ref="Q44:R44"/>
    <mergeCell ref="S44:T44"/>
    <mergeCell ref="U44:V44"/>
    <mergeCell ref="W44:X44"/>
    <mergeCell ref="Y44:Z44"/>
    <mergeCell ref="AA44:AB44"/>
    <mergeCell ref="Q43:R43"/>
    <mergeCell ref="S43:T43"/>
    <mergeCell ref="U43:V43"/>
    <mergeCell ref="W43:X43"/>
    <mergeCell ref="Y43:Z43"/>
    <mergeCell ref="AA43:AB43"/>
    <mergeCell ref="Q42:R42"/>
    <mergeCell ref="S42:T42"/>
    <mergeCell ref="U42:V42"/>
    <mergeCell ref="W42:X42"/>
    <mergeCell ref="Y42:Z42"/>
    <mergeCell ref="AA42:AB42"/>
    <mergeCell ref="Q41:R41"/>
    <mergeCell ref="S41:T41"/>
    <mergeCell ref="U41:V41"/>
    <mergeCell ref="W41:X41"/>
    <mergeCell ref="Y41:Z41"/>
    <mergeCell ref="AA41:AB41"/>
    <mergeCell ref="Q40:R40"/>
    <mergeCell ref="S40:T40"/>
    <mergeCell ref="U40:V40"/>
    <mergeCell ref="W40:X40"/>
    <mergeCell ref="Y40:Z40"/>
    <mergeCell ref="AA40:AB40"/>
    <mergeCell ref="Q39:R39"/>
    <mergeCell ref="S39:T39"/>
    <mergeCell ref="U39:V39"/>
    <mergeCell ref="W39:X39"/>
    <mergeCell ref="Y39:Z39"/>
    <mergeCell ref="AA39:AB39"/>
    <mergeCell ref="Q38:R38"/>
    <mergeCell ref="S38:T38"/>
    <mergeCell ref="U38:V38"/>
    <mergeCell ref="W38:X38"/>
    <mergeCell ref="Y38:Z38"/>
    <mergeCell ref="AA38:AB38"/>
    <mergeCell ref="Q37:R37"/>
    <mergeCell ref="S37:T37"/>
    <mergeCell ref="U37:V37"/>
    <mergeCell ref="W37:X37"/>
    <mergeCell ref="Y37:Z37"/>
    <mergeCell ref="AA37:AB37"/>
    <mergeCell ref="Q36:R36"/>
    <mergeCell ref="S36:T36"/>
    <mergeCell ref="U36:V36"/>
    <mergeCell ref="W36:X36"/>
    <mergeCell ref="Y36:Z36"/>
    <mergeCell ref="AA36:AB36"/>
    <mergeCell ref="Q35:R35"/>
    <mergeCell ref="S35:T35"/>
    <mergeCell ref="U35:V35"/>
    <mergeCell ref="W35:X35"/>
    <mergeCell ref="Y35:Z35"/>
    <mergeCell ref="AA35:AB35"/>
    <mergeCell ref="Q34:R34"/>
    <mergeCell ref="S34:T34"/>
    <mergeCell ref="U34:V34"/>
    <mergeCell ref="W34:X34"/>
    <mergeCell ref="Y34:Z34"/>
    <mergeCell ref="AA34:AB34"/>
    <mergeCell ref="Q33:R33"/>
    <mergeCell ref="S33:T33"/>
    <mergeCell ref="U33:V33"/>
    <mergeCell ref="W33:X33"/>
    <mergeCell ref="Y33:Z33"/>
    <mergeCell ref="AA33:AB33"/>
    <mergeCell ref="Q32:R32"/>
    <mergeCell ref="S32:T32"/>
    <mergeCell ref="U32:V32"/>
    <mergeCell ref="W32:X32"/>
    <mergeCell ref="Y32:Z32"/>
    <mergeCell ref="AA32:AB32"/>
    <mergeCell ref="Q31:R31"/>
    <mergeCell ref="S31:T31"/>
    <mergeCell ref="U31:V31"/>
    <mergeCell ref="W31:X31"/>
    <mergeCell ref="Y31:Z31"/>
    <mergeCell ref="AA31:AB31"/>
    <mergeCell ref="Q30:R30"/>
    <mergeCell ref="S30:T30"/>
    <mergeCell ref="U30:V30"/>
    <mergeCell ref="W30:X30"/>
    <mergeCell ref="Y30:Z30"/>
    <mergeCell ref="AA30:AB30"/>
    <mergeCell ref="Q29:R29"/>
    <mergeCell ref="S29:T29"/>
    <mergeCell ref="U29:V29"/>
    <mergeCell ref="W29:X29"/>
    <mergeCell ref="Y29:Z29"/>
    <mergeCell ref="AA29:AB29"/>
    <mergeCell ref="Q28:R28"/>
    <mergeCell ref="S28:T28"/>
    <mergeCell ref="U28:V28"/>
    <mergeCell ref="W28:X28"/>
    <mergeCell ref="Y28:Z28"/>
    <mergeCell ref="AA28:AB28"/>
    <mergeCell ref="Q27:R27"/>
    <mergeCell ref="S27:T27"/>
    <mergeCell ref="U27:V27"/>
    <mergeCell ref="W27:X27"/>
    <mergeCell ref="Y27:Z27"/>
    <mergeCell ref="AA27:AB27"/>
    <mergeCell ref="Q26:R26"/>
    <mergeCell ref="S26:T26"/>
    <mergeCell ref="U26:V26"/>
    <mergeCell ref="W26:X26"/>
    <mergeCell ref="Y26:Z26"/>
    <mergeCell ref="AA26:AB26"/>
    <mergeCell ref="Q25:R25"/>
    <mergeCell ref="S25:T25"/>
    <mergeCell ref="U25:V25"/>
    <mergeCell ref="W25:X25"/>
    <mergeCell ref="Y25:Z25"/>
    <mergeCell ref="AA25:AB25"/>
    <mergeCell ref="Q24:R24"/>
    <mergeCell ref="S24:T24"/>
    <mergeCell ref="U24:V24"/>
    <mergeCell ref="W24:X24"/>
    <mergeCell ref="Y24:Z24"/>
    <mergeCell ref="AA24:AB24"/>
    <mergeCell ref="Q23:R23"/>
    <mergeCell ref="S23:T23"/>
    <mergeCell ref="U23:V23"/>
    <mergeCell ref="W23:X23"/>
    <mergeCell ref="Y23:Z23"/>
    <mergeCell ref="AA23:AB23"/>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19:R19"/>
    <mergeCell ref="S19:T19"/>
    <mergeCell ref="U19:V19"/>
    <mergeCell ref="W19:X19"/>
    <mergeCell ref="Y19:Z19"/>
    <mergeCell ref="AA19:AB19"/>
    <mergeCell ref="Q18:R18"/>
    <mergeCell ref="S18:T18"/>
    <mergeCell ref="U18:V18"/>
    <mergeCell ref="W18:X18"/>
    <mergeCell ref="Y18:Z18"/>
    <mergeCell ref="AA18:AB18"/>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4:R14"/>
    <mergeCell ref="U14:V14"/>
    <mergeCell ref="W14:X14"/>
    <mergeCell ref="Y14:Z14"/>
    <mergeCell ref="AA14:AB14"/>
    <mergeCell ref="Q15:R15"/>
    <mergeCell ref="S15:T15"/>
    <mergeCell ref="U15:V15"/>
    <mergeCell ref="W15:X15"/>
    <mergeCell ref="Y15:Z15"/>
    <mergeCell ref="Q13:R13"/>
    <mergeCell ref="S13:T13"/>
    <mergeCell ref="U13:V13"/>
    <mergeCell ref="W13:X13"/>
    <mergeCell ref="Y13:Z13"/>
    <mergeCell ref="AA13:AB13"/>
    <mergeCell ref="Q12:R12"/>
    <mergeCell ref="S12:T12"/>
    <mergeCell ref="U12:V12"/>
    <mergeCell ref="W12:X12"/>
    <mergeCell ref="Y12:Z12"/>
    <mergeCell ref="AA12:AB12"/>
    <mergeCell ref="Q11:R11"/>
    <mergeCell ref="S11:T11"/>
    <mergeCell ref="U11:V11"/>
    <mergeCell ref="W11:X11"/>
    <mergeCell ref="Y11:Z11"/>
    <mergeCell ref="AA11:AB11"/>
    <mergeCell ref="Q10:R10"/>
    <mergeCell ref="S10:T10"/>
    <mergeCell ref="U10:V10"/>
    <mergeCell ref="W10:X10"/>
    <mergeCell ref="Y10:Z10"/>
    <mergeCell ref="AA10:AB10"/>
    <mergeCell ref="Q9:R9"/>
    <mergeCell ref="S9:T9"/>
    <mergeCell ref="U9:V9"/>
    <mergeCell ref="W9:X9"/>
    <mergeCell ref="Y9:Z9"/>
    <mergeCell ref="AA9:AB9"/>
    <mergeCell ref="Q8:R8"/>
    <mergeCell ref="S8:T8"/>
    <mergeCell ref="U8:V8"/>
    <mergeCell ref="W8:X8"/>
    <mergeCell ref="Y8:Z8"/>
    <mergeCell ref="AA8:AB8"/>
    <mergeCell ref="Q7:R7"/>
    <mergeCell ref="S7:T7"/>
    <mergeCell ref="U7:V7"/>
    <mergeCell ref="W7:X7"/>
    <mergeCell ref="Y7:Z7"/>
    <mergeCell ref="AA7:AB7"/>
    <mergeCell ref="Q6:R6"/>
    <mergeCell ref="S6:T6"/>
    <mergeCell ref="U6:V6"/>
    <mergeCell ref="W6:X6"/>
    <mergeCell ref="Y6:Z6"/>
    <mergeCell ref="AA6:AB6"/>
    <mergeCell ref="Q5:R5"/>
    <mergeCell ref="S5:T5"/>
    <mergeCell ref="U5:V5"/>
    <mergeCell ref="W5:X5"/>
    <mergeCell ref="Y5:Z5"/>
    <mergeCell ref="AA5:AB5"/>
    <mergeCell ref="Q4:R4"/>
    <mergeCell ref="S4:T4"/>
    <mergeCell ref="U4:V4"/>
    <mergeCell ref="W4:X4"/>
    <mergeCell ref="Y4:Z4"/>
    <mergeCell ref="AA4:AB4"/>
    <mergeCell ref="Q1:AB1"/>
    <mergeCell ref="Q2:T2"/>
    <mergeCell ref="U2:X2"/>
    <mergeCell ref="Y2:AB2"/>
    <mergeCell ref="Q3:R3"/>
    <mergeCell ref="S3:T3"/>
    <mergeCell ref="U3:V3"/>
    <mergeCell ref="W3:X3"/>
    <mergeCell ref="Y3:Z3"/>
    <mergeCell ref="AA3:AB3"/>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zoomScale="70" zoomScaleNormal="70" workbookViewId="0">
      <selection activeCell="E71" sqref="E71"/>
    </sheetView>
  </sheetViews>
  <sheetFormatPr baseColWidth="10" defaultRowHeight="15" x14ac:dyDescent="0.25"/>
  <cols>
    <col min="2" max="2" width="45.140625" customWidth="1"/>
    <col min="3" max="3" width="47" customWidth="1"/>
    <col min="4" max="4" width="30.7109375" customWidth="1"/>
    <col min="5" max="5" width="17.57031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450" t="s">
        <v>283</v>
      </c>
      <c r="R1" s="451"/>
    </row>
    <row r="2" spans="2:20" x14ac:dyDescent="0.25">
      <c r="Q2" s="452" t="s">
        <v>284</v>
      </c>
      <c r="R2" s="453"/>
      <c r="T2" s="77"/>
    </row>
    <row r="3" spans="2:20" ht="31.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75" t="s">
        <v>257</v>
      </c>
      <c r="R3" s="75" t="s">
        <v>263</v>
      </c>
      <c r="T3" s="78"/>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72" t="s">
        <v>261</v>
      </c>
      <c r="R4" s="51"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72" t="s">
        <v>261</v>
      </c>
      <c r="R5" s="51"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72" t="s">
        <v>261</v>
      </c>
      <c r="R6" s="51" t="s">
        <v>21</v>
      </c>
    </row>
    <row r="7" spans="2:20" ht="76.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72" t="s">
        <v>261</v>
      </c>
      <c r="R7" s="51" t="s">
        <v>21</v>
      </c>
    </row>
    <row r="8" spans="2:20" ht="48.7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72" t="s">
        <v>261</v>
      </c>
      <c r="R8" s="51" t="s">
        <v>21</v>
      </c>
    </row>
    <row r="9" spans="2:20" ht="54"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728</v>
      </c>
      <c r="Q9" s="83" t="s">
        <v>308</v>
      </c>
      <c r="R9" s="212" t="s">
        <v>307</v>
      </c>
    </row>
    <row r="10" spans="2:20" ht="5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72" t="s">
        <v>261</v>
      </c>
      <c r="R10" s="51" t="s">
        <v>21</v>
      </c>
    </row>
    <row r="11" spans="2:20" ht="97.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714</v>
      </c>
      <c r="Q11" s="72" t="s">
        <v>261</v>
      </c>
      <c r="R11" s="51" t="s">
        <v>21</v>
      </c>
    </row>
    <row r="12" spans="2:20" ht="51"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72" t="s">
        <v>261</v>
      </c>
      <c r="R12" s="51" t="s">
        <v>21</v>
      </c>
    </row>
    <row r="13" spans="2:20" ht="58.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72" t="s">
        <v>261</v>
      </c>
      <c r="R13" s="51" t="s">
        <v>21</v>
      </c>
    </row>
    <row r="14" spans="2:20" ht="51" customHeight="1" x14ac:dyDescent="0.25">
      <c r="B14" s="82" t="s">
        <v>4</v>
      </c>
      <c r="C14" s="63" t="s">
        <v>10</v>
      </c>
      <c r="D14" s="63" t="s">
        <v>109</v>
      </c>
      <c r="E14" s="63" t="s">
        <v>187</v>
      </c>
      <c r="F14" s="63" t="s">
        <v>21</v>
      </c>
      <c r="G14" s="63" t="s">
        <v>21</v>
      </c>
      <c r="H14" s="30">
        <v>27</v>
      </c>
      <c r="I14" s="80" t="s">
        <v>291</v>
      </c>
      <c r="J14" s="32" t="s">
        <v>292</v>
      </c>
      <c r="K14" s="30" t="s">
        <v>32</v>
      </c>
      <c r="L14" s="32" t="s">
        <v>293</v>
      </c>
      <c r="M14" s="30" t="s">
        <v>163</v>
      </c>
      <c r="N14" s="30" t="s">
        <v>294</v>
      </c>
      <c r="O14" s="32" t="s">
        <v>12</v>
      </c>
      <c r="P14" s="130" t="s">
        <v>301</v>
      </c>
      <c r="Q14" s="72" t="s">
        <v>261</v>
      </c>
      <c r="R14" s="51" t="s">
        <v>21</v>
      </c>
    </row>
    <row r="15" spans="2:20" ht="48.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79" t="s">
        <v>262</v>
      </c>
      <c r="R15" s="51" t="s">
        <v>285</v>
      </c>
    </row>
    <row r="16" spans="2:20" ht="71.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72" t="s">
        <v>261</v>
      </c>
      <c r="R16" s="51" t="s">
        <v>21</v>
      </c>
    </row>
    <row r="17" spans="2:18" ht="69"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72" t="s">
        <v>261</v>
      </c>
      <c r="R17" s="51"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72" t="s">
        <v>261</v>
      </c>
      <c r="R18" s="51"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79" t="s">
        <v>262</v>
      </c>
      <c r="R19" s="198" t="s">
        <v>729</v>
      </c>
    </row>
    <row r="20" spans="2:18" ht="47.25" customHeight="1" x14ac:dyDescent="0.25">
      <c r="B20" s="20" t="s">
        <v>7</v>
      </c>
      <c r="C20" s="21" t="s">
        <v>177</v>
      </c>
      <c r="D20" s="21" t="s">
        <v>188</v>
      </c>
      <c r="E20" s="21" t="s">
        <v>187</v>
      </c>
      <c r="F20" s="24" t="s">
        <v>21</v>
      </c>
      <c r="G20" s="24" t="s">
        <v>21</v>
      </c>
      <c r="H20" s="21">
        <v>54</v>
      </c>
      <c r="I20" s="24" t="s">
        <v>295</v>
      </c>
      <c r="J20" s="81" t="s">
        <v>296</v>
      </c>
      <c r="K20" s="21" t="s">
        <v>298</v>
      </c>
      <c r="L20" s="23" t="s">
        <v>297</v>
      </c>
      <c r="M20" s="21" t="s">
        <v>123</v>
      </c>
      <c r="N20" s="21" t="s">
        <v>186</v>
      </c>
      <c r="O20" s="23" t="s">
        <v>12</v>
      </c>
      <c r="P20" s="152" t="s">
        <v>300</v>
      </c>
      <c r="Q20" s="79" t="s">
        <v>262</v>
      </c>
      <c r="R20" s="51" t="s">
        <v>304</v>
      </c>
    </row>
    <row r="21" spans="2:18" ht="81"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72" t="s">
        <v>261</v>
      </c>
      <c r="R21" s="51" t="s">
        <v>21</v>
      </c>
    </row>
    <row r="22" spans="2:18" ht="48.7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72" t="s">
        <v>261</v>
      </c>
      <c r="R22" s="51" t="s">
        <v>21</v>
      </c>
    </row>
    <row r="23" spans="2:18" ht="51"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72" t="s">
        <v>261</v>
      </c>
      <c r="R23" s="51" t="s">
        <v>21</v>
      </c>
    </row>
    <row r="24" spans="2:18" ht="41.2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72" t="s">
        <v>261</v>
      </c>
      <c r="R24" s="51" t="s">
        <v>21</v>
      </c>
    </row>
    <row r="25" spans="2:18" ht="61.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72" t="s">
        <v>261</v>
      </c>
      <c r="R25" s="51" t="s">
        <v>21</v>
      </c>
    </row>
    <row r="26" spans="2:18" ht="52.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72" t="s">
        <v>261</v>
      </c>
      <c r="R26" s="51"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727</v>
      </c>
      <c r="Q27" s="79" t="s">
        <v>262</v>
      </c>
      <c r="R27" s="51" t="s">
        <v>701</v>
      </c>
    </row>
    <row r="28" spans="2:18" ht="63.7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72" t="s">
        <v>261</v>
      </c>
      <c r="R28" s="51" t="s">
        <v>21</v>
      </c>
    </row>
    <row r="29" spans="2:18" ht="52.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79" t="s">
        <v>262</v>
      </c>
      <c r="R29" s="51" t="s">
        <v>286</v>
      </c>
    </row>
    <row r="30" spans="2:18" ht="58.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79" t="s">
        <v>262</v>
      </c>
      <c r="R30" s="48">
        <v>1111006</v>
      </c>
    </row>
    <row r="31" spans="2:18" ht="4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79" t="s">
        <v>262</v>
      </c>
      <c r="R31" s="48">
        <v>1111006</v>
      </c>
    </row>
    <row r="32" spans="2:18" ht="119.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79" t="s">
        <v>262</v>
      </c>
      <c r="R32" s="51" t="s">
        <v>289</v>
      </c>
    </row>
    <row r="33" spans="2:1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79" t="s">
        <v>262</v>
      </c>
      <c r="R33" s="51" t="s">
        <v>287</v>
      </c>
    </row>
    <row r="34" spans="2:18" ht="65.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79" t="s">
        <v>262</v>
      </c>
      <c r="R34" s="48" t="s">
        <v>290</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72" t="s">
        <v>261</v>
      </c>
      <c r="R35" s="51" t="s">
        <v>21</v>
      </c>
    </row>
    <row r="36" spans="2:18" ht="48.7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79" t="s">
        <v>262</v>
      </c>
      <c r="R36" s="51" t="s">
        <v>288</v>
      </c>
    </row>
    <row r="37" spans="2:18" ht="56.2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270</v>
      </c>
      <c r="Q37" s="79" t="s">
        <v>262</v>
      </c>
      <c r="R37" s="51" t="s">
        <v>288</v>
      </c>
    </row>
    <row r="38" spans="2:18" ht="54.7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79" t="s">
        <v>262</v>
      </c>
      <c r="R38" s="51">
        <v>1111202</v>
      </c>
    </row>
    <row r="39" spans="2:18" ht="48.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72" t="s">
        <v>261</v>
      </c>
      <c r="R39" s="51" t="s">
        <v>21</v>
      </c>
    </row>
    <row r="40" spans="2:18" ht="78.7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72" t="s">
        <v>261</v>
      </c>
      <c r="R40" s="51" t="s">
        <v>21</v>
      </c>
    </row>
    <row r="41" spans="2:18" ht="65.2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72" t="s">
        <v>261</v>
      </c>
      <c r="R41" s="51" t="s">
        <v>21</v>
      </c>
    </row>
    <row r="42" spans="2:18" ht="57.7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79" t="s">
        <v>262</v>
      </c>
      <c r="R42" s="48">
        <v>1111007</v>
      </c>
    </row>
    <row r="43" spans="2:18" ht="61.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79" t="s">
        <v>262</v>
      </c>
      <c r="R43" s="48">
        <v>1111006</v>
      </c>
    </row>
    <row r="44" spans="2:18" ht="57.7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72" t="s">
        <v>261</v>
      </c>
      <c r="R44" s="51" t="s">
        <v>21</v>
      </c>
    </row>
    <row r="45" spans="2:18" ht="4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726</v>
      </c>
      <c r="Q45" s="79" t="s">
        <v>262</v>
      </c>
      <c r="R45" s="51">
        <v>1111202</v>
      </c>
    </row>
    <row r="46" spans="2:18" ht="4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79" t="s">
        <v>262</v>
      </c>
      <c r="R46" s="51">
        <v>1111202</v>
      </c>
    </row>
    <row r="49" spans="2:5" ht="23.25" x14ac:dyDescent="0.25">
      <c r="B49" s="85" t="s">
        <v>272</v>
      </c>
      <c r="C49" s="19" t="s">
        <v>309</v>
      </c>
    </row>
    <row r="50" spans="2:5" ht="44.25" customHeight="1" x14ac:dyDescent="0.25">
      <c r="B50" s="85" t="s">
        <v>264</v>
      </c>
      <c r="C50" s="19" t="s">
        <v>310</v>
      </c>
    </row>
    <row r="51" spans="2:5" ht="55.5" customHeight="1" x14ac:dyDescent="0.25">
      <c r="B51" s="84" t="s">
        <v>306</v>
      </c>
      <c r="C51" s="30" t="s">
        <v>305</v>
      </c>
    </row>
    <row r="52" spans="2:5" ht="114" customHeight="1" x14ac:dyDescent="0.25"/>
    <row r="55" spans="2:5" ht="21" x14ac:dyDescent="0.35">
      <c r="B55" s="93" t="s">
        <v>319</v>
      </c>
      <c r="C55" s="93" t="s">
        <v>320</v>
      </c>
      <c r="D55" s="93" t="s">
        <v>333</v>
      </c>
      <c r="E55" s="93" t="s">
        <v>321</v>
      </c>
    </row>
    <row r="56" spans="2:5" ht="23.25" x14ac:dyDescent="0.35">
      <c r="B56" s="89" t="s">
        <v>16</v>
      </c>
      <c r="C56" s="90">
        <v>1</v>
      </c>
      <c r="D56" s="97">
        <v>3</v>
      </c>
      <c r="E56" s="90">
        <v>4</v>
      </c>
    </row>
    <row r="57" spans="2:5" ht="23.25" x14ac:dyDescent="0.35">
      <c r="B57" s="89" t="s">
        <v>17</v>
      </c>
      <c r="C57" s="90">
        <v>0</v>
      </c>
      <c r="D57" s="97">
        <v>1</v>
      </c>
      <c r="E57" s="90">
        <v>1</v>
      </c>
    </row>
    <row r="58" spans="2:5" ht="23.25" x14ac:dyDescent="0.35">
      <c r="B58" s="89" t="s">
        <v>18</v>
      </c>
      <c r="C58" s="90">
        <v>0</v>
      </c>
      <c r="D58" s="97">
        <v>1</v>
      </c>
      <c r="E58" s="90">
        <v>1</v>
      </c>
    </row>
    <row r="59" spans="2:5" ht="23.25" x14ac:dyDescent="0.35">
      <c r="B59" s="89" t="s">
        <v>4</v>
      </c>
      <c r="C59" s="90">
        <v>6</v>
      </c>
      <c r="D59" s="97">
        <v>6</v>
      </c>
      <c r="E59" s="90">
        <v>12</v>
      </c>
    </row>
    <row r="60" spans="2:5" ht="23.25" x14ac:dyDescent="0.35">
      <c r="B60" s="89" t="s">
        <v>15</v>
      </c>
      <c r="C60" s="90">
        <v>2</v>
      </c>
      <c r="D60" s="97">
        <v>2</v>
      </c>
      <c r="E60" s="90">
        <v>4</v>
      </c>
    </row>
    <row r="61" spans="2:5" ht="23.25" x14ac:dyDescent="0.35">
      <c r="B61" s="89" t="s">
        <v>6</v>
      </c>
      <c r="C61" s="90">
        <v>1</v>
      </c>
      <c r="D61" s="97">
        <v>2</v>
      </c>
      <c r="E61" s="90">
        <v>3</v>
      </c>
    </row>
    <row r="62" spans="2:5" ht="23.25" x14ac:dyDescent="0.35">
      <c r="B62" s="89" t="s">
        <v>1</v>
      </c>
      <c r="C62" s="90">
        <v>3</v>
      </c>
      <c r="D62" s="97">
        <v>1</v>
      </c>
      <c r="E62" s="90">
        <v>4</v>
      </c>
    </row>
    <row r="63" spans="2:5" ht="23.25" x14ac:dyDescent="0.35">
      <c r="B63" s="89" t="s">
        <v>299</v>
      </c>
      <c r="C63" s="90">
        <v>2</v>
      </c>
      <c r="D63" s="97">
        <v>5</v>
      </c>
      <c r="E63" s="90">
        <v>7</v>
      </c>
    </row>
    <row r="64" spans="2:5" ht="23.25" x14ac:dyDescent="0.35">
      <c r="B64" s="89" t="s">
        <v>22</v>
      </c>
      <c r="C64" s="90">
        <v>1</v>
      </c>
      <c r="D64" s="97">
        <v>2</v>
      </c>
      <c r="E64" s="90">
        <v>3</v>
      </c>
    </row>
    <row r="65" spans="2:5" ht="23.25" x14ac:dyDescent="0.35">
      <c r="B65" s="89" t="s">
        <v>49</v>
      </c>
      <c r="C65" s="90">
        <v>2</v>
      </c>
      <c r="D65" s="97">
        <v>2</v>
      </c>
      <c r="E65" s="90">
        <v>4</v>
      </c>
    </row>
    <row r="66" spans="2:5" ht="21" x14ac:dyDescent="0.35">
      <c r="B66" s="94"/>
      <c r="C66" s="95">
        <f>SUM(C56:C65)</f>
        <v>18</v>
      </c>
      <c r="D66" s="95">
        <f>SUM(D56:D65)</f>
        <v>25</v>
      </c>
      <c r="E66" s="95">
        <f>SUM(E56:E65)</f>
        <v>43</v>
      </c>
    </row>
    <row r="67" spans="2:5" ht="21" x14ac:dyDescent="0.35">
      <c r="B67" s="94"/>
      <c r="C67" s="94"/>
      <c r="D67" s="94"/>
    </row>
    <row r="68" spans="2:5" ht="21" x14ac:dyDescent="0.35">
      <c r="B68" s="94"/>
      <c r="C68" s="94"/>
      <c r="D68" s="94"/>
    </row>
    <row r="69" spans="2:5" ht="21" x14ac:dyDescent="0.35">
      <c r="B69" s="94"/>
      <c r="C69" s="94"/>
      <c r="D69" s="94"/>
    </row>
    <row r="70" spans="2:5" ht="21" x14ac:dyDescent="0.35">
      <c r="B70" s="94"/>
      <c r="C70" s="94"/>
      <c r="D70" s="94"/>
    </row>
    <row r="71" spans="2:5" ht="21" x14ac:dyDescent="0.35">
      <c r="B71" s="93" t="s">
        <v>322</v>
      </c>
      <c r="C71" s="93" t="s">
        <v>320</v>
      </c>
      <c r="D71" s="94"/>
    </row>
    <row r="72" spans="2:5" ht="21" x14ac:dyDescent="0.35">
      <c r="B72" s="89" t="s">
        <v>323</v>
      </c>
      <c r="C72" s="90">
        <v>0</v>
      </c>
      <c r="D72" s="94"/>
    </row>
    <row r="73" spans="2:5" ht="21" x14ac:dyDescent="0.35">
      <c r="B73" s="89" t="s">
        <v>730</v>
      </c>
      <c r="C73" s="90">
        <v>0</v>
      </c>
      <c r="D73" s="94"/>
    </row>
    <row r="74" spans="2:5" ht="21" x14ac:dyDescent="0.35">
      <c r="B74" s="89" t="s">
        <v>160</v>
      </c>
      <c r="C74" s="90">
        <v>2</v>
      </c>
      <c r="D74" s="94"/>
    </row>
    <row r="75" spans="2:5" ht="21" x14ac:dyDescent="0.35">
      <c r="B75" s="89" t="s">
        <v>149</v>
      </c>
      <c r="C75" s="90">
        <v>0</v>
      </c>
      <c r="D75" s="94"/>
    </row>
    <row r="76" spans="2:5" ht="21" x14ac:dyDescent="0.35">
      <c r="B76" s="89" t="s">
        <v>156</v>
      </c>
      <c r="C76" s="90">
        <v>0</v>
      </c>
      <c r="D76" s="94"/>
    </row>
    <row r="77" spans="2:5" ht="21" x14ac:dyDescent="0.35">
      <c r="B77" s="89" t="s">
        <v>294</v>
      </c>
      <c r="C77" s="90">
        <v>1</v>
      </c>
      <c r="D77" s="94"/>
    </row>
    <row r="78" spans="2:5" ht="21" x14ac:dyDescent="0.35">
      <c r="B78" s="89" t="s">
        <v>72</v>
      </c>
      <c r="C78" s="90">
        <v>2</v>
      </c>
      <c r="D78" s="94"/>
    </row>
    <row r="79" spans="2:5" ht="21" x14ac:dyDescent="0.35">
      <c r="B79" s="89" t="s">
        <v>5</v>
      </c>
      <c r="C79" s="90">
        <v>0</v>
      </c>
      <c r="D79" s="94"/>
    </row>
    <row r="80" spans="2:5" ht="21" x14ac:dyDescent="0.35">
      <c r="B80" s="89" t="s">
        <v>77</v>
      </c>
      <c r="C80" s="90">
        <v>5</v>
      </c>
      <c r="D80" s="94"/>
    </row>
    <row r="81" spans="2:4" ht="21" x14ac:dyDescent="0.35">
      <c r="B81" s="89" t="s">
        <v>2</v>
      </c>
      <c r="C81" s="90">
        <v>6</v>
      </c>
      <c r="D81" s="94"/>
    </row>
    <row r="82" spans="2:4" ht="21" x14ac:dyDescent="0.35">
      <c r="B82" s="89" t="s">
        <v>25</v>
      </c>
      <c r="C82" s="90">
        <v>0</v>
      </c>
      <c r="D82" s="94"/>
    </row>
    <row r="83" spans="2:4" ht="21" x14ac:dyDescent="0.35">
      <c r="B83" s="89" t="s">
        <v>87</v>
      </c>
      <c r="C83" s="90">
        <v>0</v>
      </c>
      <c r="D83" s="94"/>
    </row>
    <row r="84" spans="2:4" ht="21" x14ac:dyDescent="0.35">
      <c r="B84" s="94"/>
      <c r="C84" s="95">
        <f>SUM(C72:C83)</f>
        <v>16</v>
      </c>
      <c r="D84" s="94"/>
    </row>
    <row r="85" spans="2:4" ht="21" x14ac:dyDescent="0.35">
      <c r="D85" s="94"/>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1"/>
  <sheetViews>
    <sheetView zoomScale="70" zoomScaleNormal="70" workbookViewId="0">
      <selection activeCell="Q15" sqref="Q15"/>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22.1406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35" customWidth="1"/>
    <col min="17" max="17" width="24.28515625" customWidth="1"/>
  </cols>
  <sheetData>
    <row r="4" spans="2:17" ht="36" customHeight="1" x14ac:dyDescent="0.35">
      <c r="B4" s="454" t="s">
        <v>327</v>
      </c>
      <c r="C4" s="454"/>
      <c r="D4" s="454"/>
      <c r="E4" s="454"/>
    </row>
    <row r="5" spans="2:17" ht="36" customHeight="1" x14ac:dyDescent="0.25">
      <c r="B5" s="101" t="s">
        <v>95</v>
      </c>
      <c r="C5" s="102" t="s">
        <v>100</v>
      </c>
      <c r="D5" s="102" t="s">
        <v>101</v>
      </c>
      <c r="E5" s="102" t="s">
        <v>102</v>
      </c>
      <c r="F5" s="102" t="s">
        <v>103</v>
      </c>
      <c r="G5" s="102" t="s">
        <v>190</v>
      </c>
      <c r="H5" s="102" t="s">
        <v>56</v>
      </c>
      <c r="I5" s="102" t="s">
        <v>27</v>
      </c>
      <c r="J5" s="102" t="s">
        <v>30</v>
      </c>
      <c r="K5" s="102" t="s">
        <v>28</v>
      </c>
      <c r="L5" s="102" t="s">
        <v>29</v>
      </c>
      <c r="M5" s="102" t="s">
        <v>28</v>
      </c>
      <c r="N5" s="102" t="s">
        <v>20</v>
      </c>
      <c r="O5" s="102" t="s">
        <v>12</v>
      </c>
      <c r="P5" s="102" t="s">
        <v>104</v>
      </c>
      <c r="Q5" s="102" t="s">
        <v>329</v>
      </c>
    </row>
    <row r="6" spans="2:17" ht="36" customHeight="1" x14ac:dyDescent="0.25">
      <c r="B6" s="103" t="s">
        <v>16</v>
      </c>
      <c r="C6" s="104" t="s">
        <v>26</v>
      </c>
      <c r="D6" s="104" t="s">
        <v>105</v>
      </c>
      <c r="E6" s="104" t="s">
        <v>187</v>
      </c>
      <c r="F6" s="105" t="s">
        <v>21</v>
      </c>
      <c r="G6" s="106" t="s">
        <v>15</v>
      </c>
      <c r="H6" s="104">
        <v>3</v>
      </c>
      <c r="I6" s="105" t="s">
        <v>61</v>
      </c>
      <c r="J6" s="104" t="s">
        <v>121</v>
      </c>
      <c r="K6" s="104" t="s">
        <v>122</v>
      </c>
      <c r="L6" s="107" t="s">
        <v>52</v>
      </c>
      <c r="M6" s="104" t="s">
        <v>34</v>
      </c>
      <c r="N6" s="104" t="s">
        <v>33</v>
      </c>
      <c r="O6" s="108" t="s">
        <v>12</v>
      </c>
      <c r="P6" s="105" t="s">
        <v>191</v>
      </c>
      <c r="Q6" s="72" t="s">
        <v>261</v>
      </c>
    </row>
    <row r="7" spans="2:17" ht="36" customHeight="1" x14ac:dyDescent="0.25">
      <c r="B7" s="103" t="s">
        <v>16</v>
      </c>
      <c r="C7" s="104" t="s">
        <v>26</v>
      </c>
      <c r="D7" s="104" t="s">
        <v>105</v>
      </c>
      <c r="E7" s="104" t="s">
        <v>187</v>
      </c>
      <c r="F7" s="105" t="s">
        <v>21</v>
      </c>
      <c r="G7" s="106" t="s">
        <v>15</v>
      </c>
      <c r="H7" s="104">
        <v>6</v>
      </c>
      <c r="I7" s="109" t="s">
        <v>53</v>
      </c>
      <c r="J7" s="108" t="s">
        <v>125</v>
      </c>
      <c r="K7" s="104" t="s">
        <v>126</v>
      </c>
      <c r="L7" s="108" t="s">
        <v>54</v>
      </c>
      <c r="M7" s="104" t="s">
        <v>34</v>
      </c>
      <c r="N7" s="104" t="s">
        <v>55</v>
      </c>
      <c r="O7" s="108" t="s">
        <v>12</v>
      </c>
      <c r="P7" s="105" t="s">
        <v>192</v>
      </c>
      <c r="Q7" s="79" t="s">
        <v>262</v>
      </c>
    </row>
    <row r="8" spans="2:17" ht="36" customHeight="1" x14ac:dyDescent="0.25">
      <c r="B8" s="110" t="s">
        <v>16</v>
      </c>
      <c r="C8" s="105" t="s">
        <v>78</v>
      </c>
      <c r="D8" s="104" t="s">
        <v>106</v>
      </c>
      <c r="E8" s="104" t="s">
        <v>187</v>
      </c>
      <c r="F8" s="105" t="s">
        <v>21</v>
      </c>
      <c r="G8" s="105" t="s">
        <v>21</v>
      </c>
      <c r="H8" s="104">
        <v>7</v>
      </c>
      <c r="I8" s="109" t="s">
        <v>161</v>
      </c>
      <c r="J8" s="108" t="s">
        <v>145</v>
      </c>
      <c r="K8" s="104" t="s">
        <v>134</v>
      </c>
      <c r="L8" s="108" t="s">
        <v>151</v>
      </c>
      <c r="M8" s="104" t="s">
        <v>134</v>
      </c>
      <c r="N8" s="105" t="s">
        <v>147</v>
      </c>
      <c r="O8" s="107" t="s">
        <v>12</v>
      </c>
      <c r="P8" s="105" t="s">
        <v>193</v>
      </c>
      <c r="Q8" s="79" t="s">
        <v>262</v>
      </c>
    </row>
    <row r="9" spans="2:17" ht="36" customHeight="1" x14ac:dyDescent="0.25">
      <c r="B9" s="111" t="s">
        <v>17</v>
      </c>
      <c r="C9" s="112" t="s">
        <v>46</v>
      </c>
      <c r="D9" s="112" t="s">
        <v>107</v>
      </c>
      <c r="E9" s="112" t="s">
        <v>187</v>
      </c>
      <c r="F9" s="112" t="s">
        <v>21</v>
      </c>
      <c r="G9" s="113" t="s">
        <v>19</v>
      </c>
      <c r="H9" s="112">
        <v>8</v>
      </c>
      <c r="I9" s="112" t="s">
        <v>175</v>
      </c>
      <c r="J9" s="114" t="s">
        <v>171</v>
      </c>
      <c r="K9" s="112" t="s">
        <v>163</v>
      </c>
      <c r="L9" s="114" t="s">
        <v>172</v>
      </c>
      <c r="M9" s="112" t="s">
        <v>122</v>
      </c>
      <c r="N9" s="112" t="s">
        <v>176</v>
      </c>
      <c r="O9" s="114" t="s">
        <v>12</v>
      </c>
      <c r="P9" s="112" t="s">
        <v>194</v>
      </c>
      <c r="Q9" s="79" t="s">
        <v>262</v>
      </c>
    </row>
    <row r="10" spans="2:17" ht="36" customHeight="1" x14ac:dyDescent="0.25">
      <c r="B10" s="115" t="s">
        <v>18</v>
      </c>
      <c r="C10" s="116" t="s">
        <v>127</v>
      </c>
      <c r="D10" s="116" t="s">
        <v>110</v>
      </c>
      <c r="E10" s="116" t="s">
        <v>187</v>
      </c>
      <c r="F10" s="117" t="s">
        <v>21</v>
      </c>
      <c r="G10" s="117" t="s">
        <v>21</v>
      </c>
      <c r="H10" s="116">
        <v>10</v>
      </c>
      <c r="I10" s="118" t="s">
        <v>128</v>
      </c>
      <c r="J10" s="117" t="s">
        <v>129</v>
      </c>
      <c r="K10" s="116" t="s">
        <v>124</v>
      </c>
      <c r="L10" s="119" t="s">
        <v>130</v>
      </c>
      <c r="M10" s="116" t="s">
        <v>62</v>
      </c>
      <c r="N10" s="116" t="s">
        <v>131</v>
      </c>
      <c r="O10" s="119" t="s">
        <v>12</v>
      </c>
      <c r="P10" s="120" t="s">
        <v>210</v>
      </c>
      <c r="Q10" s="79" t="s">
        <v>262</v>
      </c>
    </row>
    <row r="11" spans="2:17" ht="36" customHeight="1" x14ac:dyDescent="0.25">
      <c r="B11" s="121" t="s">
        <v>4</v>
      </c>
      <c r="C11" s="122" t="s">
        <v>139</v>
      </c>
      <c r="D11" s="122" t="s">
        <v>108</v>
      </c>
      <c r="E11" s="122" t="s">
        <v>187</v>
      </c>
      <c r="F11" s="123" t="s">
        <v>21</v>
      </c>
      <c r="G11" s="123" t="s">
        <v>21</v>
      </c>
      <c r="H11" s="122">
        <v>14</v>
      </c>
      <c r="I11" s="123" t="s">
        <v>140</v>
      </c>
      <c r="J11" s="124" t="s">
        <v>141</v>
      </c>
      <c r="K11" s="122" t="s">
        <v>134</v>
      </c>
      <c r="L11" s="124" t="s">
        <v>142</v>
      </c>
      <c r="M11" s="122" t="s">
        <v>123</v>
      </c>
      <c r="N11" s="122" t="s">
        <v>143</v>
      </c>
      <c r="O11" s="126" t="s">
        <v>12</v>
      </c>
      <c r="P11" s="123" t="s">
        <v>728</v>
      </c>
      <c r="Q11" s="79" t="s">
        <v>262</v>
      </c>
    </row>
    <row r="12" spans="2:17" ht="36" customHeight="1" x14ac:dyDescent="0.25">
      <c r="B12" s="121" t="s">
        <v>4</v>
      </c>
      <c r="C12" s="122" t="s">
        <v>139</v>
      </c>
      <c r="D12" s="122" t="s">
        <v>108</v>
      </c>
      <c r="E12" s="122" t="s">
        <v>187</v>
      </c>
      <c r="F12" s="123" t="s">
        <v>21</v>
      </c>
      <c r="G12" s="123" t="s">
        <v>21</v>
      </c>
      <c r="H12" s="122">
        <v>15</v>
      </c>
      <c r="I12" s="123" t="s">
        <v>144</v>
      </c>
      <c r="J12" s="124" t="s">
        <v>145</v>
      </c>
      <c r="K12" s="122" t="s">
        <v>134</v>
      </c>
      <c r="L12" s="124" t="s">
        <v>146</v>
      </c>
      <c r="M12" s="122" t="s">
        <v>123</v>
      </c>
      <c r="N12" s="122" t="s">
        <v>147</v>
      </c>
      <c r="O12" s="126" t="s">
        <v>12</v>
      </c>
      <c r="P12" s="123" t="s">
        <v>195</v>
      </c>
      <c r="Q12" s="79" t="s">
        <v>262</v>
      </c>
    </row>
    <row r="13" spans="2:17" ht="36" customHeight="1" x14ac:dyDescent="0.25">
      <c r="B13" s="121" t="s">
        <v>4</v>
      </c>
      <c r="C13" s="122" t="s">
        <v>10</v>
      </c>
      <c r="D13" s="122" t="s">
        <v>109</v>
      </c>
      <c r="E13" s="122" t="s">
        <v>187</v>
      </c>
      <c r="F13" s="123" t="s">
        <v>21</v>
      </c>
      <c r="G13" s="123" t="s">
        <v>21</v>
      </c>
      <c r="H13" s="122">
        <v>18</v>
      </c>
      <c r="I13" s="123" t="s">
        <v>148</v>
      </c>
      <c r="J13" s="124" t="s">
        <v>180</v>
      </c>
      <c r="K13" s="122" t="s">
        <v>163</v>
      </c>
      <c r="L13" s="124" t="s">
        <v>181</v>
      </c>
      <c r="M13" s="122" t="s">
        <v>123</v>
      </c>
      <c r="N13" s="122" t="s">
        <v>149</v>
      </c>
      <c r="O13" s="126" t="s">
        <v>12</v>
      </c>
      <c r="P13" s="123" t="s">
        <v>714</v>
      </c>
      <c r="Q13" s="72" t="s">
        <v>261</v>
      </c>
    </row>
    <row r="14" spans="2:17" ht="36" customHeight="1" x14ac:dyDescent="0.25">
      <c r="B14" s="121" t="s">
        <v>4</v>
      </c>
      <c r="C14" s="122" t="s">
        <v>10</v>
      </c>
      <c r="D14" s="122" t="s">
        <v>109</v>
      </c>
      <c r="E14" s="122" t="s">
        <v>187</v>
      </c>
      <c r="F14" s="123" t="s">
        <v>21</v>
      </c>
      <c r="G14" s="123" t="s">
        <v>21</v>
      </c>
      <c r="H14" s="122">
        <v>19</v>
      </c>
      <c r="I14" s="123" t="s">
        <v>132</v>
      </c>
      <c r="J14" s="124" t="s">
        <v>133</v>
      </c>
      <c r="K14" s="122" t="s">
        <v>134</v>
      </c>
      <c r="L14" s="124" t="s">
        <v>182</v>
      </c>
      <c r="M14" s="122" t="s">
        <v>123</v>
      </c>
      <c r="N14" s="122" t="s">
        <v>135</v>
      </c>
      <c r="O14" s="126" t="s">
        <v>12</v>
      </c>
      <c r="P14" s="123" t="s">
        <v>196</v>
      </c>
      <c r="Q14" s="79" t="s">
        <v>262</v>
      </c>
    </row>
    <row r="15" spans="2:17" ht="36" customHeight="1" thickBot="1" x14ac:dyDescent="0.3">
      <c r="B15" s="127" t="s">
        <v>4</v>
      </c>
      <c r="C15" s="122" t="s">
        <v>10</v>
      </c>
      <c r="D15" s="122" t="s">
        <v>109</v>
      </c>
      <c r="E15" s="122" t="s">
        <v>187</v>
      </c>
      <c r="F15" s="123" t="s">
        <v>21</v>
      </c>
      <c r="G15" s="123" t="s">
        <v>21</v>
      </c>
      <c r="H15" s="122">
        <v>19</v>
      </c>
      <c r="I15" s="123" t="s">
        <v>59</v>
      </c>
      <c r="J15" s="124" t="s">
        <v>133</v>
      </c>
      <c r="K15" s="122" t="s">
        <v>136</v>
      </c>
      <c r="L15" s="124" t="s">
        <v>137</v>
      </c>
      <c r="M15" s="122" t="s">
        <v>123</v>
      </c>
      <c r="N15" s="122" t="s">
        <v>135</v>
      </c>
      <c r="O15" s="126" t="s">
        <v>12</v>
      </c>
      <c r="P15" s="123" t="s">
        <v>197</v>
      </c>
      <c r="Q15" s="72" t="s">
        <v>261</v>
      </c>
    </row>
    <row r="16" spans="2:17" ht="36" customHeight="1" x14ac:dyDescent="0.25">
      <c r="B16" s="128" t="s">
        <v>4</v>
      </c>
      <c r="C16" s="123" t="s">
        <v>10</v>
      </c>
      <c r="D16" s="123" t="s">
        <v>109</v>
      </c>
      <c r="E16" s="123" t="s">
        <v>187</v>
      </c>
      <c r="F16" s="123" t="s">
        <v>21</v>
      </c>
      <c r="G16" s="123" t="s">
        <v>21</v>
      </c>
      <c r="H16" s="123">
        <v>27</v>
      </c>
      <c r="I16" s="129" t="s">
        <v>291</v>
      </c>
      <c r="J16" s="126" t="s">
        <v>292</v>
      </c>
      <c r="K16" s="123" t="s">
        <v>32</v>
      </c>
      <c r="L16" s="126" t="s">
        <v>293</v>
      </c>
      <c r="M16" s="123" t="s">
        <v>163</v>
      </c>
      <c r="N16" s="123" t="s">
        <v>294</v>
      </c>
      <c r="O16" s="126" t="s">
        <v>12</v>
      </c>
      <c r="P16" s="130" t="s">
        <v>301</v>
      </c>
      <c r="Q16" s="79" t="s">
        <v>262</v>
      </c>
    </row>
    <row r="17" spans="2:17" ht="36" customHeight="1" x14ac:dyDescent="0.25">
      <c r="B17" s="131" t="s">
        <v>4</v>
      </c>
      <c r="C17" s="123" t="s">
        <v>10</v>
      </c>
      <c r="D17" s="123" t="s">
        <v>109</v>
      </c>
      <c r="E17" s="122" t="s">
        <v>187</v>
      </c>
      <c r="F17" s="123" t="s">
        <v>21</v>
      </c>
      <c r="G17" s="123" t="s">
        <v>21</v>
      </c>
      <c r="H17" s="123">
        <v>17</v>
      </c>
      <c r="I17" s="123" t="s">
        <v>178</v>
      </c>
      <c r="J17" s="125" t="s">
        <v>171</v>
      </c>
      <c r="K17" s="123" t="s">
        <v>136</v>
      </c>
      <c r="L17" s="126" t="s">
        <v>179</v>
      </c>
      <c r="M17" s="123" t="s">
        <v>123</v>
      </c>
      <c r="N17" s="123" t="s">
        <v>189</v>
      </c>
      <c r="O17" s="126" t="s">
        <v>12</v>
      </c>
      <c r="P17" s="132" t="s">
        <v>198</v>
      </c>
      <c r="Q17" s="79" t="s">
        <v>262</v>
      </c>
    </row>
    <row r="18" spans="2:17" ht="36" customHeight="1" x14ac:dyDescent="0.25">
      <c r="B18" s="133" t="s">
        <v>15</v>
      </c>
      <c r="C18" s="134" t="s">
        <v>38</v>
      </c>
      <c r="D18" s="134" t="s">
        <v>111</v>
      </c>
      <c r="E18" s="134" t="s">
        <v>187</v>
      </c>
      <c r="F18" s="135" t="s">
        <v>21</v>
      </c>
      <c r="G18" s="135" t="s">
        <v>21</v>
      </c>
      <c r="H18" s="134">
        <v>31</v>
      </c>
      <c r="I18" s="136" t="s">
        <v>150</v>
      </c>
      <c r="J18" s="137" t="s">
        <v>145</v>
      </c>
      <c r="K18" s="134" t="s">
        <v>134</v>
      </c>
      <c r="L18" s="137" t="s">
        <v>184</v>
      </c>
      <c r="M18" s="134" t="s">
        <v>134</v>
      </c>
      <c r="N18" s="134" t="s">
        <v>147</v>
      </c>
      <c r="O18" s="137" t="s">
        <v>12</v>
      </c>
      <c r="P18" s="135" t="s">
        <v>199</v>
      </c>
      <c r="Q18" s="79" t="s">
        <v>262</v>
      </c>
    </row>
    <row r="19" spans="2:17" ht="36" customHeight="1" x14ac:dyDescent="0.25">
      <c r="B19" s="138" t="s">
        <v>15</v>
      </c>
      <c r="C19" s="134" t="s">
        <v>24</v>
      </c>
      <c r="D19" s="134" t="s">
        <v>112</v>
      </c>
      <c r="E19" s="134" t="s">
        <v>187</v>
      </c>
      <c r="F19" s="135" t="s">
        <v>21</v>
      </c>
      <c r="G19" s="139" t="s">
        <v>16</v>
      </c>
      <c r="H19" s="134">
        <v>32</v>
      </c>
      <c r="I19" s="135" t="s">
        <v>152</v>
      </c>
      <c r="J19" s="137" t="s">
        <v>180</v>
      </c>
      <c r="K19" s="134" t="s">
        <v>163</v>
      </c>
      <c r="L19" s="137" t="s">
        <v>183</v>
      </c>
      <c r="M19" s="134" t="s">
        <v>62</v>
      </c>
      <c r="N19" s="134" t="s">
        <v>149</v>
      </c>
      <c r="O19" s="140" t="s">
        <v>12</v>
      </c>
      <c r="P19" s="135" t="s">
        <v>200</v>
      </c>
      <c r="Q19" s="72" t="s">
        <v>261</v>
      </c>
    </row>
    <row r="20" spans="2:17" ht="36" customHeight="1" x14ac:dyDescent="0.25">
      <c r="B20" s="141" t="s">
        <v>6</v>
      </c>
      <c r="C20" s="142" t="s">
        <v>39</v>
      </c>
      <c r="D20" s="142" t="s">
        <v>115</v>
      </c>
      <c r="E20" s="142" t="s">
        <v>187</v>
      </c>
      <c r="F20" s="143" t="s">
        <v>21</v>
      </c>
      <c r="G20" s="143" t="s">
        <v>21</v>
      </c>
      <c r="H20" s="142">
        <v>40</v>
      </c>
      <c r="I20" s="144" t="s">
        <v>154</v>
      </c>
      <c r="J20" s="145" t="s">
        <v>138</v>
      </c>
      <c r="K20" s="142" t="s">
        <v>185</v>
      </c>
      <c r="L20" s="145" t="s">
        <v>155</v>
      </c>
      <c r="M20" s="142" t="s">
        <v>124</v>
      </c>
      <c r="N20" s="142" t="s">
        <v>156</v>
      </c>
      <c r="O20" s="145" t="s">
        <v>12</v>
      </c>
      <c r="P20" s="143" t="s">
        <v>201</v>
      </c>
      <c r="Q20" s="72" t="s">
        <v>261</v>
      </c>
    </row>
    <row r="21" spans="2:17" ht="36" customHeight="1" x14ac:dyDescent="0.25">
      <c r="B21" s="141" t="s">
        <v>6</v>
      </c>
      <c r="C21" s="142" t="s">
        <v>157</v>
      </c>
      <c r="D21" s="142" t="s">
        <v>113</v>
      </c>
      <c r="E21" s="142" t="s">
        <v>187</v>
      </c>
      <c r="F21" s="143" t="s">
        <v>21</v>
      </c>
      <c r="G21" s="143" t="s">
        <v>21</v>
      </c>
      <c r="H21" s="142">
        <v>42</v>
      </c>
      <c r="I21" s="144" t="s">
        <v>158</v>
      </c>
      <c r="J21" s="145" t="s">
        <v>141</v>
      </c>
      <c r="K21" s="142" t="s">
        <v>136</v>
      </c>
      <c r="L21" s="145" t="s">
        <v>159</v>
      </c>
      <c r="M21" s="142" t="s">
        <v>62</v>
      </c>
      <c r="N21" s="142" t="s">
        <v>160</v>
      </c>
      <c r="O21" s="145" t="s">
        <v>12</v>
      </c>
      <c r="P21" s="143" t="s">
        <v>211</v>
      </c>
      <c r="Q21" s="79" t="s">
        <v>262</v>
      </c>
    </row>
    <row r="22" spans="2:17" ht="36" customHeight="1" x14ac:dyDescent="0.25">
      <c r="B22" s="146" t="s">
        <v>7</v>
      </c>
      <c r="C22" s="147" t="s">
        <v>177</v>
      </c>
      <c r="D22" s="147" t="s">
        <v>188</v>
      </c>
      <c r="E22" s="147" t="s">
        <v>187</v>
      </c>
      <c r="F22" s="147" t="s">
        <v>21</v>
      </c>
      <c r="G22" s="147" t="s">
        <v>21</v>
      </c>
      <c r="H22" s="147">
        <v>54</v>
      </c>
      <c r="I22" s="147" t="s">
        <v>295</v>
      </c>
      <c r="J22" s="148" t="s">
        <v>296</v>
      </c>
      <c r="K22" s="149" t="s">
        <v>298</v>
      </c>
      <c r="L22" s="151" t="s">
        <v>297</v>
      </c>
      <c r="M22" s="147" t="s">
        <v>123</v>
      </c>
      <c r="N22" s="147" t="s">
        <v>186</v>
      </c>
      <c r="O22" s="151" t="s">
        <v>12</v>
      </c>
      <c r="P22" s="152" t="s">
        <v>300</v>
      </c>
      <c r="Q22" s="79" t="s">
        <v>262</v>
      </c>
    </row>
    <row r="23" spans="2:17" ht="36" customHeight="1" x14ac:dyDescent="0.25">
      <c r="B23" s="146" t="s">
        <v>7</v>
      </c>
      <c r="C23" s="153" t="s">
        <v>8</v>
      </c>
      <c r="D23" s="153" t="s">
        <v>117</v>
      </c>
      <c r="E23" s="153" t="s">
        <v>187</v>
      </c>
      <c r="F23" s="147" t="s">
        <v>21</v>
      </c>
      <c r="G23" s="147" t="s">
        <v>21</v>
      </c>
      <c r="H23" s="153">
        <v>57</v>
      </c>
      <c r="I23" s="147" t="s">
        <v>162</v>
      </c>
      <c r="J23" s="154" t="s">
        <v>153</v>
      </c>
      <c r="K23" s="153" t="s">
        <v>163</v>
      </c>
      <c r="L23" s="151" t="s">
        <v>164</v>
      </c>
      <c r="M23" s="147" t="s">
        <v>163</v>
      </c>
      <c r="N23" s="147" t="s">
        <v>135</v>
      </c>
      <c r="O23" s="151" t="s">
        <v>12</v>
      </c>
      <c r="P23" s="147" t="s">
        <v>202</v>
      </c>
      <c r="Q23" s="72" t="s">
        <v>261</v>
      </c>
    </row>
    <row r="24" spans="2:17" ht="36" customHeight="1" x14ac:dyDescent="0.25">
      <c r="B24" s="146" t="s">
        <v>7</v>
      </c>
      <c r="C24" s="147" t="s">
        <v>11</v>
      </c>
      <c r="D24" s="147" t="s">
        <v>118</v>
      </c>
      <c r="E24" s="153" t="s">
        <v>187</v>
      </c>
      <c r="F24" s="147" t="s">
        <v>21</v>
      </c>
      <c r="G24" s="147" t="s">
        <v>21</v>
      </c>
      <c r="H24" s="147">
        <v>63</v>
      </c>
      <c r="I24" s="147" t="s">
        <v>165</v>
      </c>
      <c r="J24" s="151" t="s">
        <v>166</v>
      </c>
      <c r="K24" s="147" t="s">
        <v>167</v>
      </c>
      <c r="L24" s="151" t="s">
        <v>328</v>
      </c>
      <c r="M24" s="147" t="s">
        <v>123</v>
      </c>
      <c r="N24" s="147" t="s">
        <v>72</v>
      </c>
      <c r="O24" s="151" t="s">
        <v>12</v>
      </c>
      <c r="P24" s="147" t="s">
        <v>203</v>
      </c>
      <c r="Q24" s="79" t="s">
        <v>262</v>
      </c>
    </row>
    <row r="25" spans="2:17" ht="36" customHeight="1" x14ac:dyDescent="0.25">
      <c r="B25" s="155" t="s">
        <v>7</v>
      </c>
      <c r="C25" s="153" t="s">
        <v>11</v>
      </c>
      <c r="D25" s="147" t="s">
        <v>118</v>
      </c>
      <c r="E25" s="153" t="s">
        <v>187</v>
      </c>
      <c r="F25" s="147" t="s">
        <v>21</v>
      </c>
      <c r="G25" s="147" t="s">
        <v>21</v>
      </c>
      <c r="H25" s="153">
        <v>64</v>
      </c>
      <c r="I25" s="156" t="s">
        <v>58</v>
      </c>
      <c r="J25" s="158" t="s">
        <v>50</v>
      </c>
      <c r="K25" s="153" t="s">
        <v>31</v>
      </c>
      <c r="L25" s="158" t="s">
        <v>169</v>
      </c>
      <c r="M25" s="153" t="s">
        <v>45</v>
      </c>
      <c r="N25" s="153" t="s">
        <v>5</v>
      </c>
      <c r="O25" s="158" t="s">
        <v>12</v>
      </c>
      <c r="P25" s="147" t="s">
        <v>204</v>
      </c>
      <c r="Q25" s="72" t="s">
        <v>261</v>
      </c>
    </row>
    <row r="26" spans="2:17" ht="36" customHeight="1" x14ac:dyDescent="0.25">
      <c r="B26" s="159" t="s">
        <v>22</v>
      </c>
      <c r="C26" s="160" t="s">
        <v>23</v>
      </c>
      <c r="D26" s="160" t="s">
        <v>119</v>
      </c>
      <c r="E26" s="161" t="s">
        <v>187</v>
      </c>
      <c r="F26" s="160" t="s">
        <v>21</v>
      </c>
      <c r="G26" s="160" t="s">
        <v>21</v>
      </c>
      <c r="H26" s="160">
        <v>70</v>
      </c>
      <c r="I26" s="162" t="s">
        <v>170</v>
      </c>
      <c r="J26" s="163" t="s">
        <v>171</v>
      </c>
      <c r="K26" s="160" t="s">
        <v>36</v>
      </c>
      <c r="L26" s="163" t="s">
        <v>172</v>
      </c>
      <c r="M26" s="160" t="s">
        <v>43</v>
      </c>
      <c r="N26" s="160" t="s">
        <v>186</v>
      </c>
      <c r="O26" s="164" t="s">
        <v>12</v>
      </c>
      <c r="P26" s="165" t="s">
        <v>205</v>
      </c>
      <c r="Q26" s="79" t="s">
        <v>262</v>
      </c>
    </row>
    <row r="27" spans="2:17" ht="36" customHeight="1" x14ac:dyDescent="0.25">
      <c r="B27" s="166" t="s">
        <v>49</v>
      </c>
      <c r="C27" s="167" t="s">
        <v>51</v>
      </c>
      <c r="D27" s="167" t="s">
        <v>114</v>
      </c>
      <c r="E27" s="167" t="s">
        <v>187</v>
      </c>
      <c r="F27" s="168" t="s">
        <v>21</v>
      </c>
      <c r="G27" s="168" t="s">
        <v>21</v>
      </c>
      <c r="H27" s="167">
        <v>77</v>
      </c>
      <c r="I27" s="169" t="s">
        <v>173</v>
      </c>
      <c r="J27" s="170" t="s">
        <v>145</v>
      </c>
      <c r="K27" s="167" t="s">
        <v>134</v>
      </c>
      <c r="L27" s="170" t="s">
        <v>151</v>
      </c>
      <c r="M27" s="167" t="s">
        <v>134</v>
      </c>
      <c r="N27" s="167" t="s">
        <v>147</v>
      </c>
      <c r="O27" s="170" t="s">
        <v>12</v>
      </c>
      <c r="P27" s="171" t="s">
        <v>206</v>
      </c>
      <c r="Q27" s="79" t="s">
        <v>262</v>
      </c>
    </row>
    <row r="28" spans="2:17" ht="36" customHeight="1" x14ac:dyDescent="0.25">
      <c r="B28" s="172" t="s">
        <v>49</v>
      </c>
      <c r="C28" s="167" t="s">
        <v>91</v>
      </c>
      <c r="D28" s="167" t="s">
        <v>120</v>
      </c>
      <c r="E28" s="167" t="s">
        <v>187</v>
      </c>
      <c r="F28" s="168" t="s">
        <v>21</v>
      </c>
      <c r="G28" s="168" t="s">
        <v>21</v>
      </c>
      <c r="H28" s="167">
        <v>83</v>
      </c>
      <c r="I28" s="169" t="s">
        <v>174</v>
      </c>
      <c r="J28" s="170" t="s">
        <v>145</v>
      </c>
      <c r="K28" s="167" t="s">
        <v>134</v>
      </c>
      <c r="L28" s="170" t="s">
        <v>151</v>
      </c>
      <c r="M28" s="167" t="s">
        <v>134</v>
      </c>
      <c r="N28" s="167" t="s">
        <v>147</v>
      </c>
      <c r="O28" s="170" t="s">
        <v>12</v>
      </c>
      <c r="P28" s="171" t="s">
        <v>207</v>
      </c>
      <c r="Q28" s="79" t="s">
        <v>262</v>
      </c>
    </row>
    <row r="29" spans="2:17" ht="36" customHeight="1" x14ac:dyDescent="0.25">
      <c r="B29" s="110" t="s">
        <v>16</v>
      </c>
      <c r="C29" s="105" t="s">
        <v>78</v>
      </c>
      <c r="D29" s="105" t="s">
        <v>106</v>
      </c>
      <c r="E29" s="105" t="s">
        <v>187</v>
      </c>
      <c r="F29" s="105" t="s">
        <v>21</v>
      </c>
      <c r="G29" s="104" t="s">
        <v>21</v>
      </c>
      <c r="H29" s="104">
        <v>7</v>
      </c>
      <c r="I29" s="109" t="s">
        <v>82</v>
      </c>
      <c r="J29" s="108" t="s">
        <v>81</v>
      </c>
      <c r="K29" s="104" t="s">
        <v>36</v>
      </c>
      <c r="L29" s="108" t="s">
        <v>80</v>
      </c>
      <c r="M29" s="104" t="s">
        <v>36</v>
      </c>
      <c r="N29" s="105" t="s">
        <v>77</v>
      </c>
      <c r="O29" s="107" t="s">
        <v>12</v>
      </c>
      <c r="P29" s="105" t="s">
        <v>727</v>
      </c>
      <c r="Q29" s="79" t="s">
        <v>262</v>
      </c>
    </row>
    <row r="30" spans="2:17" ht="36" customHeight="1" x14ac:dyDescent="0.25">
      <c r="B30" s="121" t="s">
        <v>4</v>
      </c>
      <c r="C30" s="123" t="s">
        <v>3</v>
      </c>
      <c r="D30" s="123" t="s">
        <v>108</v>
      </c>
      <c r="E30" s="123" t="s">
        <v>187</v>
      </c>
      <c r="F30" s="122" t="s">
        <v>21</v>
      </c>
      <c r="G30" s="122" t="s">
        <v>21</v>
      </c>
      <c r="H30" s="122">
        <v>11</v>
      </c>
      <c r="I30" s="123" t="s">
        <v>74</v>
      </c>
      <c r="J30" s="126" t="s">
        <v>63</v>
      </c>
      <c r="K30" s="123" t="s">
        <v>36</v>
      </c>
      <c r="L30" s="126" t="s">
        <v>47</v>
      </c>
      <c r="M30" s="123" t="s">
        <v>34</v>
      </c>
      <c r="N30" s="123" t="s">
        <v>5</v>
      </c>
      <c r="O30" s="126" t="s">
        <v>13</v>
      </c>
      <c r="P30" s="123" t="s">
        <v>213</v>
      </c>
      <c r="Q30" s="72" t="s">
        <v>261</v>
      </c>
    </row>
    <row r="31" spans="2:17" ht="36" customHeight="1" x14ac:dyDescent="0.25">
      <c r="B31" s="121" t="s">
        <v>4</v>
      </c>
      <c r="C31" s="123" t="s">
        <v>3</v>
      </c>
      <c r="D31" s="123" t="s">
        <v>108</v>
      </c>
      <c r="E31" s="123" t="s">
        <v>187</v>
      </c>
      <c r="F31" s="122" t="s">
        <v>21</v>
      </c>
      <c r="G31" s="122" t="s">
        <v>21</v>
      </c>
      <c r="H31" s="122">
        <v>11</v>
      </c>
      <c r="I31" s="123" t="s">
        <v>75</v>
      </c>
      <c r="J31" s="126" t="s">
        <v>9</v>
      </c>
      <c r="K31" s="123" t="s">
        <v>34</v>
      </c>
      <c r="L31" s="126" t="s">
        <v>48</v>
      </c>
      <c r="M31" s="123" t="s">
        <v>34</v>
      </c>
      <c r="N31" s="123" t="s">
        <v>2</v>
      </c>
      <c r="O31" s="125" t="s">
        <v>13</v>
      </c>
      <c r="P31" s="123" t="s">
        <v>214</v>
      </c>
      <c r="Q31" s="79" t="s">
        <v>262</v>
      </c>
    </row>
    <row r="32" spans="2:17" ht="36" customHeight="1" x14ac:dyDescent="0.25">
      <c r="B32" s="121" t="s">
        <v>4</v>
      </c>
      <c r="C32" s="123" t="s">
        <v>3</v>
      </c>
      <c r="D32" s="123" t="s">
        <v>108</v>
      </c>
      <c r="E32" s="123" t="s">
        <v>187</v>
      </c>
      <c r="F32" s="122" t="s">
        <v>21</v>
      </c>
      <c r="G32" s="122" t="s">
        <v>21</v>
      </c>
      <c r="H32" s="122">
        <v>11</v>
      </c>
      <c r="I32" s="123" t="s">
        <v>76</v>
      </c>
      <c r="J32" s="126" t="s">
        <v>9</v>
      </c>
      <c r="K32" s="123" t="s">
        <v>34</v>
      </c>
      <c r="L32" s="126" t="s">
        <v>92</v>
      </c>
      <c r="M32" s="123" t="s">
        <v>34</v>
      </c>
      <c r="N32" s="123" t="s">
        <v>2</v>
      </c>
      <c r="O32" s="126" t="s">
        <v>14</v>
      </c>
      <c r="P32" s="123" t="s">
        <v>215</v>
      </c>
      <c r="Q32" s="79" t="s">
        <v>262</v>
      </c>
    </row>
    <row r="33" spans="2:17" ht="36" customHeight="1" x14ac:dyDescent="0.25">
      <c r="B33" s="127" t="s">
        <v>4</v>
      </c>
      <c r="C33" s="122" t="s">
        <v>10</v>
      </c>
      <c r="D33" s="122" t="s">
        <v>109</v>
      </c>
      <c r="E33" s="123" t="s">
        <v>187</v>
      </c>
      <c r="F33" s="122" t="s">
        <v>21</v>
      </c>
      <c r="G33" s="122" t="s">
        <v>21</v>
      </c>
      <c r="H33" s="122">
        <v>21</v>
      </c>
      <c r="I33" s="123" t="s">
        <v>60</v>
      </c>
      <c r="J33" s="126" t="s">
        <v>9</v>
      </c>
      <c r="K33" s="123" t="s">
        <v>34</v>
      </c>
      <c r="L33" s="126" t="s">
        <v>35</v>
      </c>
      <c r="M33" s="123" t="s">
        <v>34</v>
      </c>
      <c r="N33" s="123" t="s">
        <v>2</v>
      </c>
      <c r="O33" s="126" t="s">
        <v>12</v>
      </c>
      <c r="P33" s="123" t="s">
        <v>217</v>
      </c>
      <c r="Q33" s="79" t="s">
        <v>262</v>
      </c>
    </row>
    <row r="34" spans="2:17" ht="36" customHeight="1" x14ac:dyDescent="0.25">
      <c r="B34" s="127" t="s">
        <v>4</v>
      </c>
      <c r="C34" s="122" t="s">
        <v>10</v>
      </c>
      <c r="D34" s="122" t="s">
        <v>109</v>
      </c>
      <c r="E34" s="123" t="s">
        <v>187</v>
      </c>
      <c r="F34" s="122" t="s">
        <v>21</v>
      </c>
      <c r="G34" s="122" t="s">
        <v>21</v>
      </c>
      <c r="H34" s="122">
        <v>27</v>
      </c>
      <c r="I34" s="123" t="s">
        <v>90</v>
      </c>
      <c r="J34" s="124" t="s">
        <v>81</v>
      </c>
      <c r="K34" s="122" t="s">
        <v>36</v>
      </c>
      <c r="L34" s="124" t="s">
        <v>80</v>
      </c>
      <c r="M34" s="122" t="s">
        <v>36</v>
      </c>
      <c r="N34" s="122" t="s">
        <v>79</v>
      </c>
      <c r="O34" s="126" t="s">
        <v>12</v>
      </c>
      <c r="P34" s="123" t="s">
        <v>216</v>
      </c>
      <c r="Q34" s="79" t="s">
        <v>262</v>
      </c>
    </row>
    <row r="35" spans="2:17" ht="36" customHeight="1" x14ac:dyDescent="0.25">
      <c r="B35" s="133" t="s">
        <v>15</v>
      </c>
      <c r="C35" s="134" t="s">
        <v>38</v>
      </c>
      <c r="D35" s="134" t="s">
        <v>111</v>
      </c>
      <c r="E35" s="134" t="s">
        <v>187</v>
      </c>
      <c r="F35" s="135" t="s">
        <v>21</v>
      </c>
      <c r="G35" s="135" t="s">
        <v>21</v>
      </c>
      <c r="H35" s="134">
        <v>39</v>
      </c>
      <c r="I35" s="135" t="s">
        <v>66</v>
      </c>
      <c r="J35" s="137" t="s">
        <v>81</v>
      </c>
      <c r="K35" s="134" t="s">
        <v>36</v>
      </c>
      <c r="L35" s="137" t="s">
        <v>80</v>
      </c>
      <c r="M35" s="134" t="s">
        <v>36</v>
      </c>
      <c r="N35" s="134" t="s">
        <v>79</v>
      </c>
      <c r="O35" s="140" t="s">
        <v>12</v>
      </c>
      <c r="P35" s="135" t="s">
        <v>218</v>
      </c>
      <c r="Q35" s="79" t="s">
        <v>262</v>
      </c>
    </row>
    <row r="36" spans="2:17" ht="36" customHeight="1" x14ac:dyDescent="0.25">
      <c r="B36" s="138" t="s">
        <v>15</v>
      </c>
      <c r="C36" s="135" t="s">
        <v>38</v>
      </c>
      <c r="D36" s="135" t="s">
        <v>111</v>
      </c>
      <c r="E36" s="135" t="s">
        <v>187</v>
      </c>
      <c r="F36" s="134" t="s">
        <v>21</v>
      </c>
      <c r="G36" s="134" t="s">
        <v>21</v>
      </c>
      <c r="H36" s="134">
        <v>39</v>
      </c>
      <c r="I36" s="135" t="s">
        <v>66</v>
      </c>
      <c r="J36" s="140" t="s">
        <v>9</v>
      </c>
      <c r="K36" s="135" t="s">
        <v>34</v>
      </c>
      <c r="L36" s="140" t="s">
        <v>67</v>
      </c>
      <c r="M36" s="135" t="s">
        <v>45</v>
      </c>
      <c r="N36" s="135" t="s">
        <v>2</v>
      </c>
      <c r="O36" s="140" t="s">
        <v>12</v>
      </c>
      <c r="P36" s="135" t="s">
        <v>219</v>
      </c>
      <c r="Q36" s="79" t="s">
        <v>262</v>
      </c>
    </row>
    <row r="37" spans="2:17" ht="36" customHeight="1" x14ac:dyDescent="0.25">
      <c r="B37" s="141" t="s">
        <v>6</v>
      </c>
      <c r="C37" s="142" t="s">
        <v>39</v>
      </c>
      <c r="D37" s="142" t="s">
        <v>115</v>
      </c>
      <c r="E37" s="143" t="s">
        <v>187</v>
      </c>
      <c r="F37" s="142" t="s">
        <v>21</v>
      </c>
      <c r="G37" s="142" t="s">
        <v>21</v>
      </c>
      <c r="H37" s="142">
        <v>47</v>
      </c>
      <c r="I37" s="143" t="s">
        <v>73</v>
      </c>
      <c r="J37" s="145" t="s">
        <v>50</v>
      </c>
      <c r="K37" s="142" t="s">
        <v>31</v>
      </c>
      <c r="L37" s="145" t="s">
        <v>70</v>
      </c>
      <c r="M37" s="142" t="s">
        <v>34</v>
      </c>
      <c r="N37" s="142" t="s">
        <v>72</v>
      </c>
      <c r="O37" s="145" t="s">
        <v>12</v>
      </c>
      <c r="P37" s="143" t="s">
        <v>220</v>
      </c>
      <c r="Q37" s="79" t="s">
        <v>262</v>
      </c>
    </row>
    <row r="38" spans="2:17" ht="36" customHeight="1" x14ac:dyDescent="0.25">
      <c r="B38" s="173" t="s">
        <v>1</v>
      </c>
      <c r="C38" s="174" t="s">
        <v>0</v>
      </c>
      <c r="D38" s="174" t="s">
        <v>116</v>
      </c>
      <c r="E38" s="174" t="s">
        <v>187</v>
      </c>
      <c r="F38" s="175" t="s">
        <v>21</v>
      </c>
      <c r="G38" s="175" t="s">
        <v>21</v>
      </c>
      <c r="H38" s="175">
        <v>48</v>
      </c>
      <c r="I38" s="174" t="s">
        <v>93</v>
      </c>
      <c r="J38" s="176" t="s">
        <v>68</v>
      </c>
      <c r="K38" s="174" t="s">
        <v>41</v>
      </c>
      <c r="L38" s="177" t="s">
        <v>69</v>
      </c>
      <c r="M38" s="174" t="s">
        <v>34</v>
      </c>
      <c r="N38" s="174" t="s">
        <v>37</v>
      </c>
      <c r="O38" s="177" t="s">
        <v>12</v>
      </c>
      <c r="P38" s="174" t="s">
        <v>221</v>
      </c>
      <c r="Q38" s="79" t="s">
        <v>262</v>
      </c>
    </row>
    <row r="39" spans="2:17" ht="36" customHeight="1" x14ac:dyDescent="0.25">
      <c r="B39" s="173" t="s">
        <v>1</v>
      </c>
      <c r="C39" s="174" t="s">
        <v>0</v>
      </c>
      <c r="D39" s="174" t="s">
        <v>116</v>
      </c>
      <c r="E39" s="174" t="s">
        <v>187</v>
      </c>
      <c r="F39" s="175" t="s">
        <v>21</v>
      </c>
      <c r="G39" s="175" t="s">
        <v>21</v>
      </c>
      <c r="H39" s="175">
        <v>48</v>
      </c>
      <c r="I39" s="174" t="s">
        <v>93</v>
      </c>
      <c r="J39" s="177" t="s">
        <v>98</v>
      </c>
      <c r="K39" s="174" t="s">
        <v>96</v>
      </c>
      <c r="L39" s="177" t="s">
        <v>99</v>
      </c>
      <c r="M39" s="174" t="s">
        <v>34</v>
      </c>
      <c r="N39" s="174" t="s">
        <v>40</v>
      </c>
      <c r="O39" s="177" t="s">
        <v>12</v>
      </c>
      <c r="P39" s="174" t="s">
        <v>270</v>
      </c>
      <c r="Q39" s="79" t="s">
        <v>262</v>
      </c>
    </row>
    <row r="40" spans="2:17" ht="36" customHeight="1" x14ac:dyDescent="0.25">
      <c r="B40" s="173" t="s">
        <v>1</v>
      </c>
      <c r="C40" s="174" t="s">
        <v>0</v>
      </c>
      <c r="D40" s="174" t="s">
        <v>116</v>
      </c>
      <c r="E40" s="174" t="s">
        <v>187</v>
      </c>
      <c r="F40" s="175" t="s">
        <v>21</v>
      </c>
      <c r="G40" s="175" t="s">
        <v>21</v>
      </c>
      <c r="H40" s="175">
        <v>48</v>
      </c>
      <c r="I40" s="174" t="s">
        <v>94</v>
      </c>
      <c r="J40" s="176" t="s">
        <v>68</v>
      </c>
      <c r="K40" s="174" t="s">
        <v>41</v>
      </c>
      <c r="L40" s="177" t="s">
        <v>69</v>
      </c>
      <c r="M40" s="174" t="s">
        <v>34</v>
      </c>
      <c r="N40" s="174" t="s">
        <v>37</v>
      </c>
      <c r="O40" s="177" t="s">
        <v>12</v>
      </c>
      <c r="P40" s="174" t="s">
        <v>222</v>
      </c>
      <c r="Q40" s="79" t="s">
        <v>262</v>
      </c>
    </row>
    <row r="41" spans="2:17" ht="36" customHeight="1" x14ac:dyDescent="0.25">
      <c r="B41" s="173" t="s">
        <v>1</v>
      </c>
      <c r="C41" s="174" t="s">
        <v>0</v>
      </c>
      <c r="D41" s="174" t="s">
        <v>116</v>
      </c>
      <c r="E41" s="174" t="s">
        <v>187</v>
      </c>
      <c r="F41" s="175" t="s">
        <v>21</v>
      </c>
      <c r="G41" s="175" t="s">
        <v>21</v>
      </c>
      <c r="H41" s="175">
        <v>48</v>
      </c>
      <c r="I41" s="174" t="s">
        <v>97</v>
      </c>
      <c r="J41" s="177" t="s">
        <v>98</v>
      </c>
      <c r="K41" s="174" t="s">
        <v>96</v>
      </c>
      <c r="L41" s="177" t="s">
        <v>99</v>
      </c>
      <c r="M41" s="174" t="s">
        <v>34</v>
      </c>
      <c r="N41" s="174" t="s">
        <v>40</v>
      </c>
      <c r="O41" s="177" t="s">
        <v>12</v>
      </c>
      <c r="P41" s="174" t="s">
        <v>223</v>
      </c>
      <c r="Q41" s="79" t="s">
        <v>262</v>
      </c>
    </row>
    <row r="42" spans="2:17" ht="36" customHeight="1" x14ac:dyDescent="0.25">
      <c r="B42" s="155" t="s">
        <v>7</v>
      </c>
      <c r="C42" s="153" t="s">
        <v>8</v>
      </c>
      <c r="D42" s="153" t="s">
        <v>117</v>
      </c>
      <c r="E42" s="147" t="s">
        <v>187</v>
      </c>
      <c r="F42" s="153" t="s">
        <v>21</v>
      </c>
      <c r="G42" s="153" t="s">
        <v>21</v>
      </c>
      <c r="H42" s="153">
        <v>59</v>
      </c>
      <c r="I42" s="147" t="s">
        <v>85</v>
      </c>
      <c r="J42" s="157" t="s">
        <v>89</v>
      </c>
      <c r="K42" s="153" t="s">
        <v>31</v>
      </c>
      <c r="L42" s="157" t="s">
        <v>42</v>
      </c>
      <c r="M42" s="153" t="s">
        <v>43</v>
      </c>
      <c r="N42" s="153" t="s">
        <v>25</v>
      </c>
      <c r="O42" s="158" t="s">
        <v>12</v>
      </c>
      <c r="P42" s="147" t="s">
        <v>224</v>
      </c>
      <c r="Q42" s="79" t="s">
        <v>262</v>
      </c>
    </row>
    <row r="43" spans="2:17" ht="36" customHeight="1" x14ac:dyDescent="0.25">
      <c r="B43" s="155" t="s">
        <v>7</v>
      </c>
      <c r="C43" s="153" t="s">
        <v>11</v>
      </c>
      <c r="D43" s="153" t="s">
        <v>118</v>
      </c>
      <c r="E43" s="147" t="s">
        <v>187</v>
      </c>
      <c r="F43" s="153" t="s">
        <v>21</v>
      </c>
      <c r="G43" s="153" t="s">
        <v>21</v>
      </c>
      <c r="H43" s="153">
        <v>68</v>
      </c>
      <c r="I43" s="147" t="s">
        <v>86</v>
      </c>
      <c r="J43" s="157" t="s">
        <v>89</v>
      </c>
      <c r="K43" s="153" t="s">
        <v>31</v>
      </c>
      <c r="L43" s="150" t="s">
        <v>88</v>
      </c>
      <c r="M43" s="153" t="s">
        <v>43</v>
      </c>
      <c r="N43" s="153" t="s">
        <v>87</v>
      </c>
      <c r="O43" s="158" t="s">
        <v>12</v>
      </c>
      <c r="P43" s="147" t="s">
        <v>225</v>
      </c>
      <c r="Q43" s="79" t="s">
        <v>262</v>
      </c>
    </row>
    <row r="44" spans="2:17" ht="36" customHeight="1" x14ac:dyDescent="0.25">
      <c r="B44" s="155" t="s">
        <v>7</v>
      </c>
      <c r="C44" s="153" t="s">
        <v>11</v>
      </c>
      <c r="D44" s="153" t="s">
        <v>118</v>
      </c>
      <c r="E44" s="147" t="s">
        <v>187</v>
      </c>
      <c r="F44" s="153" t="s">
        <v>21</v>
      </c>
      <c r="G44" s="153" t="s">
        <v>21</v>
      </c>
      <c r="H44" s="153">
        <v>65</v>
      </c>
      <c r="I44" s="147" t="s">
        <v>71</v>
      </c>
      <c r="J44" s="158" t="s">
        <v>9</v>
      </c>
      <c r="K44" s="153" t="s">
        <v>34</v>
      </c>
      <c r="L44" s="158" t="s">
        <v>44</v>
      </c>
      <c r="M44" s="153" t="s">
        <v>43</v>
      </c>
      <c r="N44" s="147" t="s">
        <v>2</v>
      </c>
      <c r="O44" s="158" t="s">
        <v>12</v>
      </c>
      <c r="P44" s="147" t="s">
        <v>226</v>
      </c>
      <c r="Q44" s="79" t="s">
        <v>262</v>
      </c>
    </row>
    <row r="45" spans="2:17" ht="36" customHeight="1" x14ac:dyDescent="0.25">
      <c r="B45" s="178" t="s">
        <v>22</v>
      </c>
      <c r="C45" s="165" t="s">
        <v>23</v>
      </c>
      <c r="D45" s="165" t="s">
        <v>119</v>
      </c>
      <c r="E45" s="165" t="s">
        <v>187</v>
      </c>
      <c r="F45" s="161" t="s">
        <v>21</v>
      </c>
      <c r="G45" s="161" t="s">
        <v>21</v>
      </c>
      <c r="H45" s="161">
        <v>69</v>
      </c>
      <c r="I45" s="165" t="s">
        <v>57</v>
      </c>
      <c r="J45" s="163" t="s">
        <v>9</v>
      </c>
      <c r="K45" s="165" t="s">
        <v>43</v>
      </c>
      <c r="L45" s="163" t="s">
        <v>44</v>
      </c>
      <c r="M45" s="165" t="s">
        <v>43</v>
      </c>
      <c r="N45" s="165" t="s">
        <v>2</v>
      </c>
      <c r="O45" s="163" t="s">
        <v>12</v>
      </c>
      <c r="P45" s="165" t="s">
        <v>227</v>
      </c>
      <c r="Q45" s="79" t="s">
        <v>262</v>
      </c>
    </row>
    <row r="46" spans="2:17" ht="36" customHeight="1" x14ac:dyDescent="0.25">
      <c r="B46" s="178" t="s">
        <v>22</v>
      </c>
      <c r="C46" s="161" t="s">
        <v>23</v>
      </c>
      <c r="D46" s="165" t="s">
        <v>119</v>
      </c>
      <c r="E46" s="165" t="s">
        <v>187</v>
      </c>
      <c r="F46" s="161" t="s">
        <v>21</v>
      </c>
      <c r="G46" s="161" t="s">
        <v>21</v>
      </c>
      <c r="H46" s="161">
        <v>71</v>
      </c>
      <c r="I46" s="165" t="s">
        <v>64</v>
      </c>
      <c r="J46" s="163" t="s">
        <v>63</v>
      </c>
      <c r="K46" s="165" t="s">
        <v>36</v>
      </c>
      <c r="L46" s="163" t="s">
        <v>65</v>
      </c>
      <c r="M46" s="165" t="s">
        <v>43</v>
      </c>
      <c r="N46" s="165" t="s">
        <v>5</v>
      </c>
      <c r="O46" s="163" t="s">
        <v>12</v>
      </c>
      <c r="P46" s="165" t="s">
        <v>228</v>
      </c>
      <c r="Q46" s="72" t="s">
        <v>261</v>
      </c>
    </row>
    <row r="47" spans="2:17" ht="36" customHeight="1" x14ac:dyDescent="0.25">
      <c r="B47" s="172" t="s">
        <v>49</v>
      </c>
      <c r="C47" s="167" t="s">
        <v>51</v>
      </c>
      <c r="D47" s="167" t="s">
        <v>114</v>
      </c>
      <c r="E47" s="168" t="s">
        <v>187</v>
      </c>
      <c r="F47" s="167" t="s">
        <v>21</v>
      </c>
      <c r="G47" s="167" t="s">
        <v>21</v>
      </c>
      <c r="H47" s="167">
        <v>82</v>
      </c>
      <c r="I47" s="168" t="s">
        <v>84</v>
      </c>
      <c r="J47" s="170" t="s">
        <v>81</v>
      </c>
      <c r="K47" s="167" t="s">
        <v>36</v>
      </c>
      <c r="L47" s="170" t="s">
        <v>80</v>
      </c>
      <c r="M47" s="167" t="s">
        <v>36</v>
      </c>
      <c r="N47" s="167" t="s">
        <v>79</v>
      </c>
      <c r="O47" s="179" t="s">
        <v>12</v>
      </c>
      <c r="P47" s="168" t="s">
        <v>726</v>
      </c>
      <c r="Q47" s="79" t="s">
        <v>262</v>
      </c>
    </row>
    <row r="48" spans="2:17" ht="36" customHeight="1" x14ac:dyDescent="0.25">
      <c r="B48" s="172" t="s">
        <v>49</v>
      </c>
      <c r="C48" s="167" t="s">
        <v>91</v>
      </c>
      <c r="D48" s="168" t="s">
        <v>120</v>
      </c>
      <c r="E48" s="168" t="s">
        <v>187</v>
      </c>
      <c r="F48" s="167" t="s">
        <v>21</v>
      </c>
      <c r="G48" s="167" t="s">
        <v>21</v>
      </c>
      <c r="H48" s="167">
        <v>84</v>
      </c>
      <c r="I48" s="168" t="s">
        <v>83</v>
      </c>
      <c r="J48" s="170" t="s">
        <v>81</v>
      </c>
      <c r="K48" s="167" t="s">
        <v>36</v>
      </c>
      <c r="L48" s="170" t="s">
        <v>80</v>
      </c>
      <c r="M48" s="167" t="s">
        <v>36</v>
      </c>
      <c r="N48" s="167" t="s">
        <v>79</v>
      </c>
      <c r="O48" s="179" t="s">
        <v>12</v>
      </c>
      <c r="P48" s="168" t="s">
        <v>229</v>
      </c>
      <c r="Q48" s="79" t="s">
        <v>262</v>
      </c>
    </row>
    <row r="51" spans="2:9" ht="36" customHeight="1" x14ac:dyDescent="0.35">
      <c r="B51" s="93" t="s">
        <v>319</v>
      </c>
      <c r="C51" s="93" t="s">
        <v>320</v>
      </c>
      <c r="D51" s="93" t="s">
        <v>333</v>
      </c>
      <c r="E51" s="93" t="s">
        <v>321</v>
      </c>
    </row>
    <row r="52" spans="2:9" ht="36" customHeight="1" x14ac:dyDescent="0.35">
      <c r="B52" s="89" t="s">
        <v>16</v>
      </c>
      <c r="C52" s="90">
        <v>3</v>
      </c>
      <c r="D52" s="76">
        <v>1</v>
      </c>
      <c r="E52" s="90">
        <v>4</v>
      </c>
    </row>
    <row r="53" spans="2:9" ht="36" customHeight="1" x14ac:dyDescent="0.35">
      <c r="B53" s="89" t="s">
        <v>17</v>
      </c>
      <c r="C53" s="90">
        <v>1</v>
      </c>
      <c r="D53" s="76">
        <v>0</v>
      </c>
      <c r="E53" s="90">
        <v>1</v>
      </c>
    </row>
    <row r="54" spans="2:9" ht="36" customHeight="1" x14ac:dyDescent="0.35">
      <c r="B54" s="89" t="s">
        <v>18</v>
      </c>
      <c r="C54" s="90">
        <v>1</v>
      </c>
      <c r="D54" s="76">
        <v>0</v>
      </c>
      <c r="E54" s="90">
        <v>1</v>
      </c>
    </row>
    <row r="55" spans="2:9" ht="36" customHeight="1" x14ac:dyDescent="0.35">
      <c r="B55" s="89" t="s">
        <v>4</v>
      </c>
      <c r="C55" s="90">
        <v>9</v>
      </c>
      <c r="D55" s="76">
        <v>3</v>
      </c>
      <c r="E55" s="90">
        <v>12</v>
      </c>
      <c r="F55" s="455" t="s">
        <v>330</v>
      </c>
      <c r="G55" s="456"/>
      <c r="H55" s="456"/>
      <c r="I55" s="456"/>
    </row>
    <row r="56" spans="2:9" ht="36" customHeight="1" x14ac:dyDescent="0.35">
      <c r="B56" s="89" t="s">
        <v>15</v>
      </c>
      <c r="C56" s="90">
        <v>3</v>
      </c>
      <c r="D56" s="76">
        <v>1</v>
      </c>
      <c r="E56" s="90">
        <v>4</v>
      </c>
      <c r="F56" s="455"/>
      <c r="G56" s="456"/>
      <c r="H56" s="456"/>
      <c r="I56" s="456"/>
    </row>
    <row r="57" spans="2:9" ht="36" customHeight="1" x14ac:dyDescent="0.35">
      <c r="B57" s="89" t="s">
        <v>6</v>
      </c>
      <c r="C57" s="90">
        <v>2</v>
      </c>
      <c r="D57" s="76">
        <v>1</v>
      </c>
      <c r="E57" s="90">
        <v>4</v>
      </c>
      <c r="F57" s="9"/>
      <c r="G57" s="9"/>
      <c r="H57" s="9"/>
      <c r="I57" s="9"/>
    </row>
    <row r="58" spans="2:9" ht="36" customHeight="1" x14ac:dyDescent="0.35">
      <c r="B58" s="89" t="s">
        <v>1</v>
      </c>
      <c r="C58" s="90">
        <v>4</v>
      </c>
      <c r="D58" s="76">
        <v>0</v>
      </c>
      <c r="E58" s="90">
        <v>4</v>
      </c>
      <c r="F58" s="9"/>
      <c r="G58" s="9"/>
      <c r="H58" s="9"/>
      <c r="I58" s="9"/>
    </row>
    <row r="59" spans="2:9" ht="36" customHeight="1" x14ac:dyDescent="0.35">
      <c r="B59" s="89" t="s">
        <v>299</v>
      </c>
      <c r="C59" s="90">
        <v>5</v>
      </c>
      <c r="D59" s="76">
        <v>2</v>
      </c>
      <c r="E59" s="90">
        <v>7</v>
      </c>
    </row>
    <row r="60" spans="2:9" ht="36" customHeight="1" x14ac:dyDescent="0.35">
      <c r="B60" s="89" t="s">
        <v>22</v>
      </c>
      <c r="C60" s="90">
        <v>2</v>
      </c>
      <c r="D60" s="76">
        <v>1</v>
      </c>
      <c r="E60" s="90">
        <v>3</v>
      </c>
    </row>
    <row r="61" spans="2:9" ht="36" customHeight="1" x14ac:dyDescent="0.35">
      <c r="B61" s="89" t="s">
        <v>49</v>
      </c>
      <c r="C61" s="90">
        <v>4</v>
      </c>
      <c r="D61" s="76">
        <v>0</v>
      </c>
      <c r="E61" s="90">
        <v>4</v>
      </c>
    </row>
    <row r="62" spans="2:9" ht="36" customHeight="1" x14ac:dyDescent="0.35">
      <c r="B62" s="94"/>
      <c r="C62" s="95">
        <f>SUM(C52:C61)</f>
        <v>34</v>
      </c>
      <c r="D62" s="95">
        <f>SUM(D52:D61)</f>
        <v>9</v>
      </c>
      <c r="E62" s="95">
        <f>SUM(E52:E61)</f>
        <v>44</v>
      </c>
    </row>
    <row r="63" spans="2:9" ht="36" customHeight="1" x14ac:dyDescent="0.35">
      <c r="B63" s="94"/>
      <c r="C63" s="94"/>
      <c r="D63" s="94"/>
    </row>
    <row r="64" spans="2:9" ht="36" customHeight="1" x14ac:dyDescent="0.35">
      <c r="B64" s="94"/>
      <c r="C64" s="94"/>
      <c r="D64" s="94"/>
    </row>
    <row r="65" spans="2:4" ht="36" customHeight="1" x14ac:dyDescent="0.35">
      <c r="B65" s="94"/>
      <c r="C65" s="94"/>
      <c r="D65" s="94"/>
    </row>
    <row r="66" spans="2:4" ht="36" customHeight="1" x14ac:dyDescent="0.35">
      <c r="B66" s="94"/>
      <c r="C66" s="94"/>
      <c r="D66" s="94"/>
    </row>
    <row r="67" spans="2:4" ht="36" customHeight="1" x14ac:dyDescent="0.35">
      <c r="B67" s="93" t="s">
        <v>322</v>
      </c>
      <c r="C67" s="93" t="s">
        <v>320</v>
      </c>
      <c r="D67" s="94"/>
    </row>
    <row r="68" spans="2:4" ht="36" customHeight="1" x14ac:dyDescent="0.35">
      <c r="B68" s="89" t="s">
        <v>323</v>
      </c>
      <c r="C68" s="90">
        <v>5</v>
      </c>
      <c r="D68" s="94"/>
    </row>
    <row r="69" spans="2:4" ht="36" customHeight="1" x14ac:dyDescent="0.35">
      <c r="B69" s="89" t="s">
        <v>730</v>
      </c>
      <c r="C69" s="90">
        <v>4</v>
      </c>
      <c r="D69" s="94"/>
    </row>
    <row r="70" spans="2:4" ht="36" customHeight="1" x14ac:dyDescent="0.35">
      <c r="B70" s="89" t="s">
        <v>160</v>
      </c>
      <c r="C70" s="90">
        <v>2</v>
      </c>
      <c r="D70" s="94"/>
    </row>
    <row r="71" spans="2:4" ht="36" customHeight="1" x14ac:dyDescent="0.35">
      <c r="B71" s="89" t="s">
        <v>149</v>
      </c>
      <c r="C71" s="90">
        <v>0</v>
      </c>
      <c r="D71" s="94"/>
    </row>
    <row r="72" spans="2:4" ht="36" customHeight="1" x14ac:dyDescent="0.35">
      <c r="B72" s="89" t="s">
        <v>156</v>
      </c>
      <c r="C72" s="90">
        <v>0</v>
      </c>
      <c r="D72" s="94" t="s">
        <v>331</v>
      </c>
    </row>
    <row r="73" spans="2:4" ht="36" customHeight="1" x14ac:dyDescent="0.35">
      <c r="B73" s="89" t="s">
        <v>294</v>
      </c>
      <c r="C73" s="90">
        <v>1</v>
      </c>
      <c r="D73" s="94"/>
    </row>
    <row r="74" spans="2:4" ht="36" customHeight="1" x14ac:dyDescent="0.35">
      <c r="B74" s="89" t="s">
        <v>72</v>
      </c>
      <c r="C74" s="90">
        <v>2</v>
      </c>
      <c r="D74" s="94"/>
    </row>
    <row r="75" spans="2:4" ht="36" customHeight="1" x14ac:dyDescent="0.35">
      <c r="B75" s="89" t="s">
        <v>5</v>
      </c>
      <c r="C75" s="90">
        <v>0</v>
      </c>
      <c r="D75" s="94"/>
    </row>
    <row r="76" spans="2:4" ht="36" customHeight="1" x14ac:dyDescent="0.35">
      <c r="B76" s="89" t="s">
        <v>77</v>
      </c>
      <c r="C76" s="90">
        <v>5</v>
      </c>
      <c r="D76" s="94"/>
    </row>
    <row r="77" spans="2:4" ht="36" customHeight="1" x14ac:dyDescent="0.35">
      <c r="B77" s="89" t="s">
        <v>2</v>
      </c>
      <c r="C77" s="90">
        <v>6</v>
      </c>
      <c r="D77" s="94"/>
    </row>
    <row r="78" spans="2:4" ht="36" customHeight="1" x14ac:dyDescent="0.35">
      <c r="B78" s="89" t="s">
        <v>25</v>
      </c>
      <c r="C78" s="90">
        <v>1</v>
      </c>
      <c r="D78" s="94"/>
    </row>
    <row r="79" spans="2:4" ht="36" customHeight="1" x14ac:dyDescent="0.35">
      <c r="B79" s="89" t="s">
        <v>87</v>
      </c>
      <c r="C79" s="90">
        <v>1</v>
      </c>
      <c r="D79" s="94"/>
    </row>
    <row r="80" spans="2:4" ht="36" customHeight="1" x14ac:dyDescent="0.35">
      <c r="B80" s="94"/>
      <c r="C80" s="95">
        <f>SUM(C68:C79)</f>
        <v>27</v>
      </c>
      <c r="D80" s="94"/>
    </row>
    <row r="81" spans="4:4" ht="36" customHeight="1" x14ac:dyDescent="0.35">
      <c r="D81" s="94"/>
    </row>
  </sheetData>
  <mergeCells count="2">
    <mergeCell ref="B4:E4"/>
    <mergeCell ref="F55:I56"/>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Referencias</vt:lpstr>
      <vt:lpstr>Reglas Utilizadas</vt:lpstr>
      <vt:lpstr>Resultados-&gt; Cap.Deteccion</vt:lpstr>
      <vt:lpstr>Detección_Ataques-&gt;SIDs </vt:lpstr>
      <vt:lpstr>Deteccion_Trafico_Legitimo</vt:lpstr>
      <vt:lpstr>Resultados_Snort_TALOS</vt:lpstr>
      <vt:lpstr>Resultados_Snort_ETopen</vt:lpstr>
      <vt:lpstr>Resultados_Snort_QuickDraw</vt:lpstr>
      <vt:lpstr>Resultados_Snort_Conjunto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2024-08-29T20:55:31Z</dcterms:modified>
</cp:coreProperties>
</file>