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<sst xmlns="http://schemas.openxmlformats.org/spreadsheetml/2006/main" count="57" uniqueCount="44">
  <si>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</si>
  <si>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</si>
  <si>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</si>
  <si>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</si>
  <si>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</si>
  <si>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</si>
  <si>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</si>
  <si>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</si>
  <si>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</si>
  <si>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</si>
  <si>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</si>
  <si>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</si>
  <si>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</si>
  <si>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</si>
  <si>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Pop-Up Avaliação: Mudar campos de dia e mês para ComboBox com valor fixo</t>
  </si>
  <si>
    <t>Amanda</t>
  </si>
  <si>
    <t>Pop-Up Avaliação: Mostrar Sala Atual a qual a avaliação será cadastrada</t>
  </si>
  <si>
    <t xml:space="preserve">Jean </t>
  </si>
  <si>
    <t>Pop-Up Avaliação: Ao cadastrar, verificar se já não existe avaliação com o mesmo nome para aquela sala</t>
  </si>
  <si>
    <t>Tela Principal: Função de Atualizar Data de Entrega e Notas</t>
  </si>
  <si>
    <t>Alexandre</t>
  </si>
  <si>
    <t>Tela Principal: Função para exibir rendimento geral da sala</t>
  </si>
  <si>
    <t>Jonas</t>
  </si>
  <si>
    <t>Tela Principal: Opção para ordenar a lista de avaliações a partir da avaliação mais antiga</t>
  </si>
  <si>
    <t>Tela Cadastro: Protótipo para nova versão que permite cadastrar e atualizar vários alunos e horários</t>
  </si>
  <si>
    <t>Vitor</t>
  </si>
  <si>
    <t>Tela Cadastro: Visual da tela no Java</t>
  </si>
  <si>
    <t>Alita</t>
  </si>
  <si>
    <t>Tela Cadastro: Leitura de Horários e Alunos do banco</t>
  </si>
  <si>
    <t>Jean</t>
  </si>
  <si>
    <t>Tela Cadastro: Função para deletar horário</t>
  </si>
  <si>
    <t>Tela Cadastro: Função para deletar aluno</t>
  </si>
  <si>
    <t>Tela Cadastro: Função para Inserir  e atualizar (n) horário(s)</t>
  </si>
  <si>
    <t>Tela Cadastro: Função para Inserir e atualizar (n) aluno(s)</t>
  </si>
  <si>
    <t>Tela Cadastro Aluno: Ao cadastrar, verificar se já existe aluno com o mesmo nome para aquela sala</t>
  </si>
  <si>
    <t>Tela Cadastro Aluno: Ao inserir um aluno novo, inserir AlunoAvaliacao para todas as avaliações daquela sala</t>
  </si>
  <si>
    <t>Michael</t>
  </si>
  <si>
    <t>Tela Principal: Ajustar formatação das datas</t>
  </si>
  <si>
    <t>Tela Principal: Mostrar Status da avaliação (Encerrado/Aberto) na lista de Avaliações</t>
  </si>
  <si>
    <t>Tela Principal: Radio Button para ordenar lista de AlunoAvaliacao por Nome de aluno ou Data de Entrega</t>
  </si>
  <si>
    <t>Ao trocar de telas, manter a mesma sala no combo</t>
  </si>
  <si>
    <t>Bug: Tabela AlunoAvaliacao mostra status incorreto de atrasado</t>
  </si>
  <si>
    <t>04/24/2023</t>
  </si>
  <si>
    <t>Bug: Ao minimizar tela, sistema para de exibir informações relacionadas a Avaliação selecionada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</si>
</sst>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/M/YY"/>
  </numFmts>
  <fonts count="7">
    <font>
      <sz val="10.0"/>
      <color rgb="FF000000"/>
      <name val="Arial"/>
      <scheme val="minor"/>
    </font>
    <font>
      <b/>
      <sz val="10.0"/>
      <color rgb="FF000000"/>
      <name val="Fira Sans"/>
    </font>
    <font>
      <sz val="10.0"/>
      <color rgb="FF000000"/>
      <name val="Fira Sans"/>
    </font>
    <font/>
    <font>
      <sz val="10.0"/>
      <color rgb="FF000000"/>
      <name val="Arial"/>
    </font>
    <font>
      <color rgb="FF000000"/>
      <name val="&quot;docs-Fira Sans&quot;"/>
    </font>
    <font>
      <color rgb="FF000000"/>
      <name val="Fira Sans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3" fontId="5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6" numFmtId="164" xfId="0" applyAlignment="1" applyFont="1" applyNumberFormat="1">
      <alignment horizontal="center" readingOrder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numFmt numFmtId="0" formatCode=""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Sheet1!$E$5:$E$25</c:f>
              <c:numCache/>
            </c:numRef>
          </c:val>
          <c:smooth val="0"/>
        </c:ser>
        <c:axId val="2970991"/>
        <c:axId val="1598230643"/>
      </c:lineChart>
      <c:catAx>
        <c:axId val="297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98230643"/>
      </c:catAx>
      <c:valAx>
        <c:axId val="1598230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97099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0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</xdr:row>
      <xdr:rowOff>104775</xdr:rowOff>
    </xdr:from>
    <xdr:ext cx="6810375" cy="4362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4.5"/>
    <col customWidth="1" min="13" max="26" width="8.63"/>
  </cols>
  <sheetData>
    <row r="1" ht="15.75" customHeight="1">
      <c r="A1" s="1" t="s">
        <v>0</v>
      </c>
      <c r="B1" s="2">
        <v>45040.0</v>
      </c>
      <c r="C1" s="3"/>
      <c r="D1" s="1" t="s">
        <v>1</v>
      </c>
      <c r="E1" s="4">
        <f>TODAY()</f>
        <v>45049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5">
        <v>21.0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>
        <v>1.0</v>
      </c>
      <c r="B5" s="9">
        <f>B1</f>
        <v>45040</v>
      </c>
      <c r="C5" s="8">
        <f>SUM(J29:J939)</f>
        <v>74</v>
      </c>
      <c r="D5" s="8">
        <f t="shared" ref="D5:D25" si="1">SUMIF($K$29:$K$939,B5,$J$29:$J$939)</f>
        <v>0</v>
      </c>
      <c r="E5" s="8">
        <f>C5-D5</f>
        <v>74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>
        <v>2.0</v>
      </c>
      <c r="B6" s="9">
        <f t="shared" ref="B6:B25" si="2">B5+1</f>
        <v>45041</v>
      </c>
      <c r="C6" s="8">
        <f t="shared" ref="C6:C25" si="3">C5-$C$5/($B$2-1)</f>
        <v>70.3</v>
      </c>
      <c r="D6" s="8">
        <f t="shared" si="1"/>
        <v>0</v>
      </c>
      <c r="E6" s="8">
        <f t="shared" ref="E6:E25" si="4">IF(B6&lt;=$E$1,E5-D6,)</f>
        <v>74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>
        <v>3.0</v>
      </c>
      <c r="B7" s="9">
        <f t="shared" si="2"/>
        <v>45042</v>
      </c>
      <c r="C7" s="8">
        <f t="shared" si="3"/>
        <v>66.6</v>
      </c>
      <c r="D7" s="8">
        <f t="shared" si="1"/>
        <v>1</v>
      </c>
      <c r="E7" s="8">
        <f t="shared" si="4"/>
        <v>73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>
        <v>4.0</v>
      </c>
      <c r="B8" s="9">
        <f t="shared" si="2"/>
        <v>45043</v>
      </c>
      <c r="C8" s="8">
        <f t="shared" si="3"/>
        <v>62.9</v>
      </c>
      <c r="D8" s="8">
        <f t="shared" si="1"/>
        <v>0</v>
      </c>
      <c r="E8" s="8">
        <f t="shared" si="4"/>
        <v>73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>
        <v>5.0</v>
      </c>
      <c r="B9" s="9">
        <f t="shared" si="2"/>
        <v>45044</v>
      </c>
      <c r="C9" s="8">
        <f t="shared" si="3"/>
        <v>59.2</v>
      </c>
      <c r="D9" s="8">
        <f t="shared" si="1"/>
        <v>0</v>
      </c>
      <c r="E9" s="8">
        <f t="shared" si="4"/>
        <v>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>
        <v>6.0</v>
      </c>
      <c r="B10" s="9">
        <f t="shared" si="2"/>
        <v>45045</v>
      </c>
      <c r="C10" s="8">
        <f t="shared" si="3"/>
        <v>55.5</v>
      </c>
      <c r="D10" s="8">
        <f t="shared" si="1"/>
        <v>0</v>
      </c>
      <c r="E10" s="8">
        <f t="shared" si="4"/>
        <v>73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>
        <v>7.0</v>
      </c>
      <c r="B11" s="9">
        <f t="shared" si="2"/>
        <v>45046</v>
      </c>
      <c r="C11" s="8">
        <f t="shared" si="3"/>
        <v>51.8</v>
      </c>
      <c r="D11" s="8">
        <f t="shared" si="1"/>
        <v>5</v>
      </c>
      <c r="E11" s="8">
        <f t="shared" si="4"/>
        <v>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>
        <v>8.0</v>
      </c>
      <c r="B12" s="9">
        <f t="shared" si="2"/>
        <v>45047</v>
      </c>
      <c r="C12" s="8">
        <f t="shared" si="3"/>
        <v>48.1</v>
      </c>
      <c r="D12" s="8">
        <f t="shared" si="1"/>
        <v>0</v>
      </c>
      <c r="E12" s="8">
        <f t="shared" si="4"/>
        <v>68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>
        <v>9.0</v>
      </c>
      <c r="B13" s="9">
        <f t="shared" si="2"/>
        <v>45048</v>
      </c>
      <c r="C13" s="8">
        <f t="shared" si="3"/>
        <v>44.4</v>
      </c>
      <c r="D13" s="8">
        <f t="shared" si="1"/>
        <v>8</v>
      </c>
      <c r="E13" s="8">
        <f t="shared" si="4"/>
        <v>60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>
        <v>10.0</v>
      </c>
      <c r="B14" s="9">
        <f t="shared" si="2"/>
        <v>45049</v>
      </c>
      <c r="C14" s="8">
        <f t="shared" si="3"/>
        <v>40.7</v>
      </c>
      <c r="D14" s="8">
        <f t="shared" si="1"/>
        <v>5</v>
      </c>
      <c r="E14" s="8">
        <f t="shared" si="4"/>
        <v>55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>
        <v>11.0</v>
      </c>
      <c r="B15" s="9">
        <f t="shared" si="2"/>
        <v>45050</v>
      </c>
      <c r="C15" s="8">
        <f t="shared" si="3"/>
        <v>37</v>
      </c>
      <c r="D15" s="8">
        <f t="shared" si="1"/>
        <v>0</v>
      </c>
      <c r="E15" s="8" t="str">
        <f t="shared" si="4"/>
        <v/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>
        <v>12.0</v>
      </c>
      <c r="B16" s="9">
        <f t="shared" si="2"/>
        <v>45051</v>
      </c>
      <c r="C16" s="8">
        <f t="shared" si="3"/>
        <v>33.3</v>
      </c>
      <c r="D16" s="8">
        <f t="shared" si="1"/>
        <v>0</v>
      </c>
      <c r="E16" s="8" t="str">
        <f t="shared" si="4"/>
        <v/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>
        <v>13.0</v>
      </c>
      <c r="B17" s="9">
        <f t="shared" si="2"/>
        <v>45052</v>
      </c>
      <c r="C17" s="8">
        <f t="shared" si="3"/>
        <v>29.6</v>
      </c>
      <c r="D17" s="8">
        <f t="shared" si="1"/>
        <v>0</v>
      </c>
      <c r="E17" s="8" t="str">
        <f t="shared" si="4"/>
        <v/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>
        <v>14.0</v>
      </c>
      <c r="B18" s="9">
        <f t="shared" si="2"/>
        <v>45053</v>
      </c>
      <c r="C18" s="8">
        <f t="shared" si="3"/>
        <v>25.9</v>
      </c>
      <c r="D18" s="8">
        <f t="shared" si="1"/>
        <v>0</v>
      </c>
      <c r="E18" s="8" t="str">
        <f t="shared" si="4"/>
        <v/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>
        <v>15.0</v>
      </c>
      <c r="B19" s="9">
        <f t="shared" si="2"/>
        <v>45054</v>
      </c>
      <c r="C19" s="8">
        <f t="shared" si="3"/>
        <v>22.2</v>
      </c>
      <c r="D19" s="8">
        <f t="shared" si="1"/>
        <v>0</v>
      </c>
      <c r="E19" s="8" t="str">
        <f t="shared" si="4"/>
        <v/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>
        <v>16.0</v>
      </c>
      <c r="B20" s="9">
        <f t="shared" si="2"/>
        <v>45055</v>
      </c>
      <c r="C20" s="8">
        <f t="shared" si="3"/>
        <v>18.5</v>
      </c>
      <c r="D20" s="8">
        <f t="shared" si="1"/>
        <v>0</v>
      </c>
      <c r="E20" s="8" t="str">
        <f t="shared" si="4"/>
        <v/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>
        <v>17.0</v>
      </c>
      <c r="B21" s="9">
        <f t="shared" si="2"/>
        <v>45056</v>
      </c>
      <c r="C21" s="8">
        <f t="shared" si="3"/>
        <v>14.8</v>
      </c>
      <c r="D21" s="8">
        <f t="shared" si="1"/>
        <v>0</v>
      </c>
      <c r="E21" s="8" t="str">
        <f t="shared" si="4"/>
        <v/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>
        <v>18.0</v>
      </c>
      <c r="B22" s="9">
        <f t="shared" si="2"/>
        <v>45057</v>
      </c>
      <c r="C22" s="8">
        <f t="shared" si="3"/>
        <v>11.1</v>
      </c>
      <c r="D22" s="8">
        <f t="shared" si="1"/>
        <v>0</v>
      </c>
      <c r="E22" s="8" t="str">
        <f t="shared" si="4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8">
        <v>19.0</v>
      </c>
      <c r="B23" s="9">
        <f t="shared" si="2"/>
        <v>45058</v>
      </c>
      <c r="C23" s="8">
        <f t="shared" si="3"/>
        <v>7.4</v>
      </c>
      <c r="D23" s="8">
        <f t="shared" si="1"/>
        <v>0</v>
      </c>
      <c r="E23" s="8" t="str">
        <f t="shared" si="4"/>
        <v/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>
        <v>20.0</v>
      </c>
      <c r="B24" s="9">
        <f t="shared" si="2"/>
        <v>45059</v>
      </c>
      <c r="C24" s="8">
        <f t="shared" si="3"/>
        <v>3.7</v>
      </c>
      <c r="D24" s="8">
        <f t="shared" si="1"/>
        <v>0</v>
      </c>
      <c r="E24" s="8" t="str">
        <f t="shared" si="4"/>
        <v/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8">
        <v>21.0</v>
      </c>
      <c r="B25" s="9">
        <f t="shared" si="2"/>
        <v>45060</v>
      </c>
      <c r="C25" s="8">
        <f t="shared" si="3"/>
        <v>0</v>
      </c>
      <c r="D25" s="8">
        <f t="shared" si="1"/>
        <v>0</v>
      </c>
      <c r="E25" s="8" t="str">
        <f t="shared" si="4"/>
        <v/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0" t="s">
        <v>8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9</v>
      </c>
      <c r="B28" s="11"/>
      <c r="C28" s="11"/>
      <c r="D28" s="11"/>
      <c r="E28" s="11"/>
      <c r="F28" s="11"/>
      <c r="G28" s="12"/>
      <c r="H28" s="7" t="s">
        <v>10</v>
      </c>
      <c r="I28" s="7" t="s">
        <v>11</v>
      </c>
      <c r="J28" s="7" t="s">
        <v>12</v>
      </c>
      <c r="K28" s="7" t="s">
        <v>13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/>
      <c r="B29" s="11"/>
      <c r="C29" s="11"/>
      <c r="D29" s="11"/>
      <c r="E29" s="11"/>
      <c r="F29" s="11"/>
      <c r="G29" s="12"/>
      <c r="H29" s="15"/>
      <c r="I29" s="16"/>
      <c r="J29" s="16"/>
      <c r="K29" s="17"/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14</v>
      </c>
      <c r="H30" s="19">
        <v>45040.0</v>
      </c>
      <c r="I30" s="20" t="s">
        <v>15</v>
      </c>
      <c r="J30" s="20">
        <v>1.0</v>
      </c>
      <c r="K30" s="21">
        <v>45042.0</v>
      </c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 t="s">
        <v>16</v>
      </c>
      <c r="H31" s="19">
        <v>45040.0</v>
      </c>
      <c r="I31" s="20" t="s">
        <v>17</v>
      </c>
      <c r="J31" s="20">
        <v>2.0</v>
      </c>
      <c r="K31" s="17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3" t="s">
        <v>18</v>
      </c>
      <c r="B32" s="11"/>
      <c r="C32" s="11"/>
      <c r="D32" s="11"/>
      <c r="E32" s="11"/>
      <c r="F32" s="11"/>
      <c r="G32" s="12"/>
      <c r="H32" s="19">
        <v>45040.0</v>
      </c>
      <c r="I32" s="20" t="s">
        <v>15</v>
      </c>
      <c r="J32" s="20">
        <v>3.0</v>
      </c>
      <c r="K32" s="21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11"/>
      <c r="C33" s="11"/>
      <c r="D33" s="11"/>
      <c r="E33" s="11"/>
      <c r="F33" s="11"/>
      <c r="G33" s="12"/>
      <c r="H33" s="25"/>
      <c r="I33" s="20"/>
      <c r="J33" s="20"/>
      <c r="K33" s="21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 t="s">
        <v>19</v>
      </c>
      <c r="B34" s="11"/>
      <c r="C34" s="11"/>
      <c r="D34" s="11"/>
      <c r="E34" s="11"/>
      <c r="F34" s="11"/>
      <c r="G34" s="12"/>
      <c r="H34" s="19">
        <v>45040.0</v>
      </c>
      <c r="I34" s="20" t="s">
        <v>20</v>
      </c>
      <c r="J34" s="26">
        <v>5.0</v>
      </c>
      <c r="K34" s="21">
        <v>45046.0</v>
      </c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 t="s">
        <v>21</v>
      </c>
      <c r="B35" s="11"/>
      <c r="C35" s="11"/>
      <c r="D35" s="11"/>
      <c r="E35" s="11"/>
      <c r="F35" s="11"/>
      <c r="G35" s="12"/>
      <c r="H35" s="27">
        <v>45040.0</v>
      </c>
      <c r="I35" s="20" t="s">
        <v>22</v>
      </c>
      <c r="J35" s="20">
        <v>3.0</v>
      </c>
      <c r="K35" s="21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3" t="s">
        <v>23</v>
      </c>
      <c r="B36" s="11"/>
      <c r="C36" s="11"/>
      <c r="D36" s="11"/>
      <c r="E36" s="11"/>
      <c r="F36" s="11"/>
      <c r="G36" s="12"/>
      <c r="H36" s="19">
        <v>45040.0</v>
      </c>
      <c r="I36" s="20" t="s">
        <v>15</v>
      </c>
      <c r="J36" s="20">
        <v>2.0</v>
      </c>
      <c r="K36" s="21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11"/>
      <c r="C37" s="11"/>
      <c r="D37" s="11"/>
      <c r="E37" s="11"/>
      <c r="F37" s="11"/>
      <c r="G37" s="12"/>
      <c r="H37" s="15"/>
      <c r="I37" s="16"/>
      <c r="J37" s="16"/>
      <c r="K37" s="17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 t="s">
        <v>24</v>
      </c>
      <c r="B38" s="11"/>
      <c r="C38" s="11"/>
      <c r="D38" s="11"/>
      <c r="E38" s="11"/>
      <c r="F38" s="11"/>
      <c r="G38" s="12"/>
      <c r="H38" s="25">
        <v>45040.0</v>
      </c>
      <c r="I38" s="20" t="s">
        <v>25</v>
      </c>
      <c r="J38" s="20">
        <v>8.0</v>
      </c>
      <c r="K38" s="21">
        <v>45048.0</v>
      </c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 t="s">
        <v>26</v>
      </c>
      <c r="B39" s="11"/>
      <c r="C39" s="11"/>
      <c r="D39" s="11"/>
      <c r="E39" s="11"/>
      <c r="F39" s="11"/>
      <c r="G39" s="12"/>
      <c r="H39" s="19">
        <v>45040.0</v>
      </c>
      <c r="I39" s="20" t="s">
        <v>27</v>
      </c>
      <c r="J39" s="20">
        <v>5.0</v>
      </c>
      <c r="K39" s="21">
        <v>45049.0</v>
      </c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 t="s">
        <v>28</v>
      </c>
      <c r="B40" s="11"/>
      <c r="C40" s="11"/>
      <c r="D40" s="11"/>
      <c r="E40" s="11"/>
      <c r="F40" s="11"/>
      <c r="G40" s="12"/>
      <c r="H40" s="27">
        <v>45040.0</v>
      </c>
      <c r="I40" s="20" t="s">
        <v>29</v>
      </c>
      <c r="J40" s="20">
        <v>5.0</v>
      </c>
      <c r="K40" s="21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 t="s">
        <v>30</v>
      </c>
      <c r="B41" s="11"/>
      <c r="C41" s="11"/>
      <c r="D41" s="11"/>
      <c r="E41" s="11"/>
      <c r="F41" s="11"/>
      <c r="G41" s="12"/>
      <c r="H41" s="19">
        <v>45040.0</v>
      </c>
      <c r="I41" s="20" t="s">
        <v>25</v>
      </c>
      <c r="J41" s="20">
        <v>8.0</v>
      </c>
      <c r="K41" s="17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 t="s">
        <v>31</v>
      </c>
      <c r="B42" s="11"/>
      <c r="C42" s="11"/>
      <c r="D42" s="11"/>
      <c r="E42" s="11"/>
      <c r="F42" s="11"/>
      <c r="G42" s="12"/>
      <c r="H42" s="27">
        <v>45040.0</v>
      </c>
      <c r="I42" s="20" t="s">
        <v>25</v>
      </c>
      <c r="J42" s="20">
        <v>3.0</v>
      </c>
      <c r="K42" s="21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 t="s">
        <v>32</v>
      </c>
      <c r="B43" s="11"/>
      <c r="C43" s="11"/>
      <c r="D43" s="11"/>
      <c r="E43" s="11"/>
      <c r="F43" s="11"/>
      <c r="G43" s="12"/>
      <c r="H43" s="19">
        <v>45040.0</v>
      </c>
      <c r="I43" s="20" t="s">
        <v>22</v>
      </c>
      <c r="J43" s="20">
        <v>5.0</v>
      </c>
      <c r="K43" s="17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 t="s">
        <v>33</v>
      </c>
      <c r="B44" s="11"/>
      <c r="C44" s="11"/>
      <c r="D44" s="11"/>
      <c r="E44" s="11"/>
      <c r="F44" s="11"/>
      <c r="G44" s="12"/>
      <c r="H44" s="25">
        <v>45040.0</v>
      </c>
      <c r="I44" s="20" t="s">
        <v>22</v>
      </c>
      <c r="J44" s="20">
        <v>3.0</v>
      </c>
      <c r="K44" s="21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4"/>
      <c r="B45" s="11"/>
      <c r="C45" s="11"/>
      <c r="D45" s="11"/>
      <c r="E45" s="11"/>
      <c r="F45" s="11"/>
      <c r="G45" s="12"/>
      <c r="H45" s="15"/>
      <c r="I45" s="16"/>
      <c r="J45" s="16"/>
      <c r="K45" s="17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 t="s">
        <v>34</v>
      </c>
      <c r="B46" s="11"/>
      <c r="C46" s="11"/>
      <c r="D46" s="11"/>
      <c r="E46" s="11"/>
      <c r="F46" s="11"/>
      <c r="G46" s="12"/>
      <c r="H46" s="27">
        <v>45040.0</v>
      </c>
      <c r="I46" s="20" t="s">
        <v>29</v>
      </c>
      <c r="J46" s="20">
        <v>3.0</v>
      </c>
      <c r="K46" s="21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3" t="s">
        <v>35</v>
      </c>
      <c r="B47" s="11"/>
      <c r="C47" s="11"/>
      <c r="D47" s="11"/>
      <c r="E47" s="11"/>
      <c r="F47" s="11"/>
      <c r="G47" s="12"/>
      <c r="H47" s="19">
        <v>45040.0</v>
      </c>
      <c r="I47" s="20" t="s">
        <v>36</v>
      </c>
      <c r="J47" s="20">
        <v>5.0</v>
      </c>
      <c r="K47" s="17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11"/>
      <c r="C48" s="11"/>
      <c r="D48" s="11"/>
      <c r="E48" s="11"/>
      <c r="F48" s="11"/>
      <c r="G48" s="12"/>
      <c r="H48" s="27"/>
      <c r="I48" s="20"/>
      <c r="J48" s="20"/>
      <c r="K48" s="21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 t="s">
        <v>37</v>
      </c>
      <c r="B49" s="11"/>
      <c r="C49" s="11"/>
      <c r="D49" s="11"/>
      <c r="E49" s="11"/>
      <c r="F49" s="11"/>
      <c r="G49" s="12"/>
      <c r="H49" s="19">
        <v>45040.0</v>
      </c>
      <c r="I49" s="20" t="s">
        <v>22</v>
      </c>
      <c r="J49" s="20">
        <v>2.0</v>
      </c>
      <c r="K49" s="17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 t="s">
        <v>38</v>
      </c>
      <c r="B50" s="11"/>
      <c r="C50" s="11"/>
      <c r="D50" s="11"/>
      <c r="E50" s="11"/>
      <c r="F50" s="11"/>
      <c r="G50" s="12"/>
      <c r="H50" s="27">
        <v>45040.0</v>
      </c>
      <c r="I50" s="20" t="s">
        <v>20</v>
      </c>
      <c r="J50" s="20">
        <v>2.0</v>
      </c>
      <c r="K50" s="21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 t="s">
        <v>39</v>
      </c>
      <c r="B51" s="11"/>
      <c r="C51" s="11"/>
      <c r="D51" s="11"/>
      <c r="E51" s="11"/>
      <c r="F51" s="11"/>
      <c r="G51" s="12"/>
      <c r="H51" s="19">
        <v>45040.0</v>
      </c>
      <c r="I51" s="20" t="s">
        <v>36</v>
      </c>
      <c r="J51" s="20">
        <v>3.0</v>
      </c>
      <c r="K51" s="17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 t="s">
        <v>40</v>
      </c>
      <c r="B52" s="11"/>
      <c r="C52" s="11"/>
      <c r="D52" s="11"/>
      <c r="E52" s="11"/>
      <c r="F52" s="11"/>
      <c r="G52" s="12"/>
      <c r="H52" s="19">
        <v>45040.0</v>
      </c>
      <c r="I52" s="20" t="s">
        <v>22</v>
      </c>
      <c r="J52" s="20">
        <v>2.0</v>
      </c>
      <c r="K52" s="21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11"/>
      <c r="C53" s="11"/>
      <c r="D53" s="11"/>
      <c r="E53" s="11"/>
      <c r="F53" s="11"/>
      <c r="G53" s="12"/>
      <c r="H53" s="15"/>
      <c r="I53" s="16"/>
      <c r="J53" s="16"/>
      <c r="K53" s="17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11"/>
      <c r="C54" s="11"/>
      <c r="D54" s="11"/>
      <c r="E54" s="11"/>
      <c r="F54" s="11"/>
      <c r="G54" s="12"/>
      <c r="H54" s="19"/>
      <c r="I54" s="20"/>
      <c r="J54" s="20"/>
      <c r="K54" s="21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3" t="s">
        <v>41</v>
      </c>
      <c r="B55" s="11"/>
      <c r="C55" s="11"/>
      <c r="D55" s="11"/>
      <c r="E55" s="11"/>
      <c r="F55" s="11"/>
      <c r="G55" s="12"/>
      <c r="H55" s="19" t="s">
        <v>42</v>
      </c>
      <c r="I55" s="20" t="s">
        <v>20</v>
      </c>
      <c r="J55" s="20">
        <v>2.0</v>
      </c>
      <c r="K55" s="17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 t="s">
        <v>43</v>
      </c>
      <c r="B56" s="11"/>
      <c r="C56" s="11"/>
      <c r="D56" s="11"/>
      <c r="E56" s="11"/>
      <c r="F56" s="11"/>
      <c r="G56" s="12"/>
      <c r="H56" s="19">
        <v>45040.0</v>
      </c>
      <c r="I56" s="20" t="s">
        <v>20</v>
      </c>
      <c r="J56" s="20">
        <v>2.0</v>
      </c>
      <c r="K56" s="21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4"/>
      <c r="B57" s="11"/>
      <c r="C57" s="11"/>
      <c r="D57" s="11"/>
      <c r="E57" s="11"/>
      <c r="F57" s="11"/>
      <c r="G57" s="12"/>
      <c r="H57" s="15"/>
      <c r="I57" s="16"/>
      <c r="J57" s="16"/>
      <c r="K57" s="17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11"/>
      <c r="C58" s="11"/>
      <c r="D58" s="11"/>
      <c r="E58" s="11"/>
      <c r="F58" s="11"/>
      <c r="G58" s="12"/>
      <c r="H58" s="19"/>
      <c r="I58" s="20"/>
      <c r="J58" s="16"/>
      <c r="K58" s="19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4"/>
      <c r="B59" s="11"/>
      <c r="C59" s="11"/>
      <c r="D59" s="11"/>
      <c r="E59" s="11"/>
      <c r="F59" s="11"/>
      <c r="G59" s="12"/>
      <c r="H59" s="15"/>
      <c r="I59" s="16"/>
      <c r="J59" s="16"/>
      <c r="K59" s="15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11"/>
      <c r="C60" s="11"/>
      <c r="D60" s="11"/>
      <c r="E60" s="11"/>
      <c r="F60" s="11"/>
      <c r="G60" s="12"/>
      <c r="H60" s="19"/>
      <c r="I60" s="16"/>
      <c r="J60" s="16"/>
      <c r="K60" s="19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4"/>
      <c r="B61" s="11"/>
      <c r="C61" s="11"/>
      <c r="D61" s="11"/>
      <c r="E61" s="11"/>
      <c r="F61" s="11"/>
      <c r="G61" s="12"/>
      <c r="H61" s="15"/>
      <c r="I61" s="16"/>
      <c r="J61" s="16"/>
      <c r="K61" s="15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11"/>
      <c r="C62" s="11"/>
      <c r="D62" s="11"/>
      <c r="E62" s="11"/>
      <c r="F62" s="11"/>
      <c r="G62" s="12"/>
      <c r="H62" s="19"/>
      <c r="I62" s="16"/>
      <c r="J62" s="16"/>
      <c r="K62" s="19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4"/>
      <c r="B63" s="11"/>
      <c r="C63" s="11"/>
      <c r="D63" s="11"/>
      <c r="E63" s="11"/>
      <c r="F63" s="11"/>
      <c r="G63" s="12"/>
      <c r="H63" s="15"/>
      <c r="I63" s="16"/>
      <c r="J63" s="16"/>
      <c r="K63" s="15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8"/>
      <c r="B64" s="11"/>
      <c r="C64" s="11"/>
      <c r="D64" s="11"/>
      <c r="E64" s="11"/>
      <c r="F64" s="11"/>
      <c r="G64" s="12"/>
      <c r="H64" s="19"/>
      <c r="I64" s="16"/>
      <c r="J64" s="16"/>
      <c r="K64" s="19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4"/>
      <c r="B65" s="11"/>
      <c r="C65" s="11"/>
      <c r="D65" s="11"/>
      <c r="E65" s="11"/>
      <c r="F65" s="11"/>
      <c r="G65" s="12"/>
      <c r="H65" s="15"/>
      <c r="I65" s="16"/>
      <c r="J65" s="16"/>
      <c r="K65" s="15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8"/>
      <c r="B66" s="11"/>
      <c r="C66" s="11"/>
      <c r="D66" s="11"/>
      <c r="E66" s="11"/>
      <c r="F66" s="11"/>
      <c r="G66" s="12"/>
      <c r="H66" s="19"/>
      <c r="I66" s="16"/>
      <c r="J66" s="16"/>
      <c r="K66" s="19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15"/>
      <c r="I67" s="8"/>
      <c r="J67" s="8"/>
      <c r="K67" s="9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8"/>
      <c r="B68" s="11"/>
      <c r="C68" s="11"/>
      <c r="D68" s="11"/>
      <c r="E68" s="11"/>
      <c r="F68" s="11"/>
      <c r="G68" s="12"/>
      <c r="H68" s="15"/>
      <c r="I68" s="8"/>
      <c r="J68" s="8"/>
      <c r="K68" s="9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8"/>
      <c r="B69" s="11"/>
      <c r="C69" s="11"/>
      <c r="D69" s="11"/>
      <c r="E69" s="11"/>
      <c r="F69" s="11"/>
      <c r="G69" s="12"/>
      <c r="H69" s="15"/>
      <c r="I69" s="8"/>
      <c r="J69" s="8"/>
      <c r="K69" s="9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8"/>
      <c r="B70" s="11"/>
      <c r="C70" s="11"/>
      <c r="D70" s="11"/>
      <c r="E70" s="11"/>
      <c r="F70" s="11"/>
      <c r="G70" s="12"/>
      <c r="H70" s="15"/>
      <c r="I70" s="8"/>
      <c r="J70" s="8"/>
      <c r="K70" s="9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8"/>
      <c r="B71" s="11"/>
      <c r="C71" s="11"/>
      <c r="D71" s="11"/>
      <c r="E71" s="11"/>
      <c r="F71" s="11"/>
      <c r="G71" s="12"/>
      <c r="H71" s="9"/>
      <c r="I71" s="8"/>
      <c r="J71" s="8"/>
      <c r="K71" s="9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9:G69"/>
    <mergeCell ref="A70:G70"/>
    <mergeCell ref="A71:G71"/>
    <mergeCell ref="A62:G62"/>
    <mergeCell ref="A63:G63"/>
    <mergeCell ref="A64:G64"/>
    <mergeCell ref="A65:G65"/>
    <mergeCell ref="A66:G66"/>
    <mergeCell ref="A67:G67"/>
    <mergeCell ref="A68:G68"/>
  </mergeCells>
  <conditionalFormatting sqref="I29:J1000">
    <cfRule type="cellIs" dxfId="0" priority="1" operator="greaterThan">
      <formula>8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