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Q2" i="1" l="1"/>
  <c r="F5" i="1" l="1"/>
  <c r="C2" i="1"/>
  <c r="U3" i="1"/>
  <c r="U4" i="1"/>
  <c r="U5" i="1"/>
  <c r="U6" i="1"/>
  <c r="U7" i="1"/>
  <c r="U8" i="1"/>
  <c r="U2" i="1"/>
  <c r="F2" i="1"/>
  <c r="F3" i="1"/>
  <c r="F4" i="1"/>
  <c r="F6" i="1"/>
  <c r="F7" i="1"/>
  <c r="F8" i="1"/>
  <c r="Q7" i="1"/>
  <c r="Q8" i="1"/>
  <c r="Q6" i="1"/>
  <c r="Q5" i="1"/>
  <c r="Q4" i="1"/>
  <c r="Q3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<sst xmlns="http://schemas.openxmlformats.org/spreadsheetml/2006/main" count="13" uniqueCount="8">
  <si>
    <t>Yуст</t>
  </si>
  <si>
    <t>У max</t>
  </si>
  <si>
    <t>k1</t>
  </si>
  <si>
    <t>t3</t>
  </si>
  <si>
    <t>dст</t>
  </si>
  <si>
    <t>tp</t>
  </si>
  <si>
    <t>tn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</si>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</sst>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Tn</c:v>
          </c:tx>
          <c:marker>
            <c:symbol val="none"/>
          </c:marker>
          <c:xVal>
            <c:numRef>
              <c:f>Лист1!$C$2:$C$8</c:f>
              <c:numCache>
                <c:formatCode>General</c:formatCode>
                <c:ptCount val="7"/>
                <c:pt idx="0">
                  <c:v>6.5625</c:v>
                </c:pt>
                <c:pt idx="1">
                  <c:v>5.625</c:v>
                </c:pt>
                <c:pt idx="2">
                  <c:v>4.6875</c:v>
                </c:pt>
                <c:pt idx="3">
                  <c:v>3.75</c:v>
                </c:pt>
                <c:pt idx="4">
                  <c:v>3</c:v>
                </c:pt>
                <c:pt idx="5">
                  <c:v>2.5</c:v>
                </c:pt>
                <c:pt idx="6">
                  <c:v>2.1428571428571428</c:v>
                </c:pt>
              </c:numCache>
            </c:numRef>
          </c:xVal>
          <c:yVal>
            <c:numRef>
              <c:f>Лист1!$D$2:$D$8</c:f>
              <c:numCache>
                <c:formatCode>General</c:formatCode>
                <c:ptCount val="7"/>
                <c:pt idx="0">
                  <c:v>0.1239</c:v>
                </c:pt>
                <c:pt idx="1">
                  <c:v>0.1343</c:v>
                </c:pt>
                <c:pt idx="2">
                  <c:v>0.15</c:v>
                </c:pt>
                <c:pt idx="3">
                  <c:v>0.17</c:v>
                </c:pt>
                <c:pt idx="4">
                  <c:v>0.2</c:v>
                </c:pt>
                <c:pt idx="5">
                  <c:v>0.23</c:v>
                </c:pt>
                <c:pt idx="6">
                  <c:v>0.24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12704"/>
        <c:axId val="2105818144"/>
      </c:scatterChart>
      <c:valAx>
        <c:axId val="210581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818144"/>
        <c:crosses val="autoZero"/>
        <c:crossBetween val="midCat"/>
      </c:valAx>
      <c:valAx>
        <c:axId val="210581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812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Tp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Лист1!$C$2:$C$8</c:f>
              <c:numCache>
                <c:formatCode>General</c:formatCode>
                <c:ptCount val="7"/>
                <c:pt idx="0">
                  <c:v>6.5625</c:v>
                </c:pt>
                <c:pt idx="1">
                  <c:v>5.625</c:v>
                </c:pt>
                <c:pt idx="2">
                  <c:v>4.6875</c:v>
                </c:pt>
                <c:pt idx="3">
                  <c:v>3.75</c:v>
                </c:pt>
                <c:pt idx="4">
                  <c:v>3</c:v>
                </c:pt>
                <c:pt idx="5">
                  <c:v>2.5</c:v>
                </c:pt>
                <c:pt idx="6">
                  <c:v>2.1428571428571428</c:v>
                </c:pt>
              </c:numCache>
            </c:numRef>
          </c:xVal>
          <c:yVal>
            <c:numRef>
              <c:f>Лист1!$E$2:$E$8</c:f>
              <c:numCache>
                <c:formatCode>General</c:formatCode>
                <c:ptCount val="7"/>
                <c:pt idx="0">
                  <c:v>2.9990000000000001</c:v>
                </c:pt>
                <c:pt idx="1">
                  <c:v>2.2679999999999998</c:v>
                </c:pt>
                <c:pt idx="2">
                  <c:v>2.2000000000000002</c:v>
                </c:pt>
                <c:pt idx="3">
                  <c:v>1.95</c:v>
                </c:pt>
                <c:pt idx="4">
                  <c:v>1.65</c:v>
                </c:pt>
                <c:pt idx="5">
                  <c:v>1.55</c:v>
                </c:pt>
                <c:pt idx="6">
                  <c:v>0.35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13248"/>
        <c:axId val="2105819776"/>
      </c:scatterChart>
      <c:valAx>
        <c:axId val="210581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819776"/>
        <c:crosses val="autoZero"/>
        <c:crossBetween val="midCat"/>
      </c:valAx>
      <c:valAx>
        <c:axId val="210581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813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sigma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Лист1!$C$2:$C$8</c:f>
              <c:numCache>
                <c:formatCode>General</c:formatCode>
                <c:ptCount val="7"/>
                <c:pt idx="0">
                  <c:v>6.5625</c:v>
                </c:pt>
                <c:pt idx="1">
                  <c:v>5.625</c:v>
                </c:pt>
                <c:pt idx="2">
                  <c:v>4.6875</c:v>
                </c:pt>
                <c:pt idx="3">
                  <c:v>3.75</c:v>
                </c:pt>
                <c:pt idx="4">
                  <c:v>3</c:v>
                </c:pt>
                <c:pt idx="5">
                  <c:v>2.5</c:v>
                </c:pt>
                <c:pt idx="6">
                  <c:v>2.1428571428571428</c:v>
                </c:pt>
              </c:numCache>
            </c:numRef>
          </c:xVal>
          <c:yVal>
            <c:numRef>
              <c:f>Лист1!$F$2:$F$8</c:f>
              <c:numCache>
                <c:formatCode>General</c:formatCode>
                <c:ptCount val="7"/>
                <c:pt idx="0">
                  <c:v>69.55</c:v>
                </c:pt>
                <c:pt idx="1">
                  <c:v>62.97999999999999</c:v>
                </c:pt>
                <c:pt idx="2">
                  <c:v>55.600000000000009</c:v>
                </c:pt>
                <c:pt idx="3">
                  <c:v>47</c:v>
                </c:pt>
                <c:pt idx="4">
                  <c:v>37.999999999999986</c:v>
                </c:pt>
                <c:pt idx="5">
                  <c:v>33.000000000000007</c:v>
                </c:pt>
                <c:pt idx="6">
                  <c:v>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16512"/>
        <c:axId val="2105814880"/>
      </c:scatterChart>
      <c:valAx>
        <c:axId val="21058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814880"/>
        <c:crosses val="autoZero"/>
        <c:crossBetween val="midCat"/>
      </c:valAx>
      <c:valAx>
        <c:axId val="210581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816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Tn</c:v>
          </c:tx>
          <c:marker>
            <c:symbol val="none"/>
          </c:marker>
          <c:xVal>
            <c:numRef>
              <c:f>Лист1!$Q$2:$Q$8</c:f>
              <c:numCache>
                <c:formatCode>General</c:formatCode>
                <c:ptCount val="7"/>
                <c:pt idx="0">
                  <c:v>0.17500000000000002</c:v>
                </c:pt>
                <c:pt idx="1">
                  <c:v>0.15000000000000002</c:v>
                </c:pt>
                <c:pt idx="2">
                  <c:v>0.125</c:v>
                </c:pt>
                <c:pt idx="3">
                  <c:v>0.1</c:v>
                </c:pt>
                <c:pt idx="4">
                  <c:v>0.08</c:v>
                </c:pt>
                <c:pt idx="5">
                  <c:v>6.6666666666666666E-2</c:v>
                </c:pt>
                <c:pt idx="6">
                  <c:v>5.7142857142857148E-2</c:v>
                </c:pt>
              </c:numCache>
            </c:numRef>
          </c:xVal>
          <c:yVal>
            <c:numRef>
              <c:f>Лист1!$S$2:$S$8</c:f>
              <c:numCache>
                <c:formatCode>General</c:formatCode>
                <c:ptCount val="7"/>
                <c:pt idx="0">
                  <c:v>0.23499999999999999</c:v>
                </c:pt>
                <c:pt idx="1">
                  <c:v>0.20930000000000001</c:v>
                </c:pt>
                <c:pt idx="2">
                  <c:v>0.24</c:v>
                </c:pt>
                <c:pt idx="3">
                  <c:v>0.224</c:v>
                </c:pt>
                <c:pt idx="4">
                  <c:v>0.2104</c:v>
                </c:pt>
                <c:pt idx="5">
                  <c:v>0.20130000000000001</c:v>
                </c:pt>
                <c:pt idx="6">
                  <c:v>0.19439999999999999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15968"/>
        <c:axId val="1925152336"/>
      </c:scatterChart>
      <c:valAx>
        <c:axId val="210581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5152336"/>
        <c:crosses val="autoZero"/>
        <c:crossBetween val="midCat"/>
      </c:valAx>
      <c:valAx>
        <c:axId val="192515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81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Tp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Лист1!$Q$2:$Q$8</c:f>
              <c:numCache>
                <c:formatCode>General</c:formatCode>
                <c:ptCount val="7"/>
                <c:pt idx="0">
                  <c:v>0.17500000000000002</c:v>
                </c:pt>
                <c:pt idx="1">
                  <c:v>0.15000000000000002</c:v>
                </c:pt>
                <c:pt idx="2">
                  <c:v>0.125</c:v>
                </c:pt>
                <c:pt idx="3">
                  <c:v>0.1</c:v>
                </c:pt>
                <c:pt idx="4">
                  <c:v>0.08</c:v>
                </c:pt>
                <c:pt idx="5">
                  <c:v>6.6666666666666666E-2</c:v>
                </c:pt>
                <c:pt idx="6">
                  <c:v>5.7142857142857148E-2</c:v>
                </c:pt>
              </c:numCache>
            </c:numRef>
          </c:xVal>
          <c:yVal>
            <c:numRef>
              <c:f>Лист1!$T$2:$T$8</c:f>
              <c:numCache>
                <c:formatCode>General</c:formatCode>
                <c:ptCount val="7"/>
                <c:pt idx="0">
                  <c:v>2.7</c:v>
                </c:pt>
                <c:pt idx="1">
                  <c:v>1.712</c:v>
                </c:pt>
                <c:pt idx="2">
                  <c:v>1.2815000000000001</c:v>
                </c:pt>
                <c:pt idx="3">
                  <c:v>1.1435</c:v>
                </c:pt>
                <c:pt idx="4">
                  <c:v>0.79100000000000004</c:v>
                </c:pt>
                <c:pt idx="5">
                  <c:v>0.73199999999999998</c:v>
                </c:pt>
                <c:pt idx="6">
                  <c:v>0.68469999999999998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45088"/>
        <c:axId val="2108446176"/>
      </c:scatterChart>
      <c:valAx>
        <c:axId val="210844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446176"/>
        <c:crosses val="autoZero"/>
        <c:crossBetween val="midCat"/>
      </c:valAx>
      <c:valAx>
        <c:axId val="210844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445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sigma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Лист1!$Q$2:$Q$8</c:f>
              <c:numCache>
                <c:formatCode>General</c:formatCode>
                <c:ptCount val="7"/>
                <c:pt idx="0">
                  <c:v>0.17500000000000002</c:v>
                </c:pt>
                <c:pt idx="1">
                  <c:v>0.15000000000000002</c:v>
                </c:pt>
                <c:pt idx="2">
                  <c:v>0.125</c:v>
                </c:pt>
                <c:pt idx="3">
                  <c:v>0.1</c:v>
                </c:pt>
                <c:pt idx="4">
                  <c:v>0.08</c:v>
                </c:pt>
                <c:pt idx="5">
                  <c:v>6.6666666666666666E-2</c:v>
                </c:pt>
                <c:pt idx="6">
                  <c:v>5.7142857142857148E-2</c:v>
                </c:pt>
              </c:numCache>
            </c:numRef>
          </c:xVal>
          <c:yVal>
            <c:numRef>
              <c:f>Лист1!$U$2:$U$8</c:f>
              <c:numCache>
                <c:formatCode>General</c:formatCode>
                <c:ptCount val="7"/>
                <c:pt idx="0">
                  <c:v>57.000000000000007</c:v>
                </c:pt>
                <c:pt idx="1">
                  <c:v>49.21</c:v>
                </c:pt>
                <c:pt idx="2">
                  <c:v>44.399999999999991</c:v>
                </c:pt>
                <c:pt idx="3">
                  <c:v>40.1</c:v>
                </c:pt>
                <c:pt idx="4">
                  <c:v>35.67</c:v>
                </c:pt>
                <c:pt idx="5">
                  <c:v>32.099999999999994</c:v>
                </c:pt>
                <c:pt idx="6">
                  <c:v>29.099999999999994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44000"/>
        <c:axId val="2108445632"/>
      </c:scatterChart>
      <c:valAx>
        <c:axId val="210844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445632"/>
        <c:crosses val="autoZero"/>
        <c:crossBetween val="midCat"/>
      </c:valAx>
      <c:valAx>
        <c:axId val="210844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444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96090</xdr:rowOff>
    </xdr:from>
    <xdr:to>
      <xdr:col>7</xdr:col>
      <xdr:colOff>304800</xdr:colOff>
      <xdr:row>31</xdr:row>
      <xdr:rowOff>172290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441512</xdr:colOff>
      <xdr:row>17</xdr:row>
      <xdr:rowOff>73678</xdr:rowOff>
    </xdr:from>
    <xdr:to>
      <xdr:col>15</xdr:col>
      <xdr:colOff>136712</xdr:colOff>
      <xdr:row>31</xdr:row>
      <xdr:rowOff>149878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42302</xdr:rowOff>
    </xdr:from>
    <xdr:to>
      <xdr:col>7</xdr:col>
      <xdr:colOff>304800</xdr:colOff>
      <xdr:row>46</xdr:row>
      <xdr:rowOff>118502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131386</xdr:colOff>
      <xdr:row>15</xdr:row>
      <xdr:rowOff>56030</xdr:rowOff>
    </xdr:from>
    <xdr:to>
      <xdr:col>30</xdr:col>
      <xdr:colOff>431704</xdr:colOff>
      <xdr:row>29</xdr:row>
      <xdr:rowOff>132230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185737</xdr:colOff>
      <xdr:row>17</xdr:row>
      <xdr:rowOff>104494</xdr:rowOff>
    </xdr:from>
    <xdr:to>
      <xdr:col>22</xdr:col>
      <xdr:colOff>490537</xdr:colOff>
      <xdr:row>31</xdr:row>
      <xdr:rowOff>180694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331414</xdr:colOff>
      <xdr:row>30</xdr:row>
      <xdr:rowOff>145396</xdr:rowOff>
    </xdr:from>
    <xdr:to>
      <xdr:col>31</xdr:col>
      <xdr:colOff>31096</xdr:colOff>
      <xdr:row>45</xdr:row>
      <xdr:rowOff>31096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abSelected="1" zoomScale="85" zoomScaleNormal="85" workbookViewId="0">
      <selection activeCell="E3" sqref="E3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7</v>
      </c>
      <c r="P1" t="s">
        <v>0</v>
      </c>
      <c r="Q1" t="s">
        <v>3</v>
      </c>
      <c r="R1" t="s">
        <v>1</v>
      </c>
      <c r="S1" t="s">
        <v>6</v>
      </c>
      <c r="T1" t="s">
        <v>5</v>
      </c>
      <c r="U1" t="s">
        <v>7</v>
      </c>
      <c r="Y1" t="s">
        <v>4</v>
      </c>
    </row>
    <row r="2" spans="1:25" x14ac:dyDescent="0.25">
      <c r="A2">
        <v>1</v>
      </c>
      <c r="B2">
        <v>1.6955</v>
      </c>
      <c r="C2">
        <f>$B$10*1.75</f>
        <v>6.5625</v>
      </c>
      <c r="D2">
        <v>0.1239</v>
      </c>
      <c r="E2">
        <v>2.9990000000000001</v>
      </c>
      <c r="F2">
        <f t="shared" ref="F2:F8" si="0">(B2-P2)/P2*100</f>
        <v>69.55</v>
      </c>
      <c r="P2">
        <v>1</v>
      </c>
      <c r="Q2">
        <f>$C$10*1.75</f>
        <v>0.17500000000000002</v>
      </c>
      <c r="R2">
        <v>1.57</v>
      </c>
      <c r="S2">
        <v>0.23499999999999999</v>
      </c>
      <c r="T2">
        <v>2.7</v>
      </c>
      <c r="U2">
        <f t="shared" ref="U2:U8" si="1">(R2-P2)/P2*100</f>
        <v>57.000000000000007</v>
      </c>
      <c r="Y2">
        <v>0</v>
      </c>
    </row>
    <row r="3" spans="1:25" x14ac:dyDescent="0.25">
      <c r="A3">
        <v>1</v>
      </c>
      <c r="B3">
        <v>1.6297999999999999</v>
      </c>
      <c r="C3">
        <f>$B$10*1.5</f>
        <v>5.625</v>
      </c>
      <c r="D3">
        <v>0.1343</v>
      </c>
      <c r="E3">
        <v>2.2679999999999998</v>
      </c>
      <c r="F3">
        <f t="shared" si="0"/>
        <v>62.97999999999999</v>
      </c>
      <c r="P3">
        <v>1</v>
      </c>
      <c r="Q3">
        <f>$C$10*1.5</f>
        <v>0.15000000000000002</v>
      </c>
      <c r="R3">
        <v>1.4921</v>
      </c>
      <c r="S3">
        <v>0.20930000000000001</v>
      </c>
      <c r="T3">
        <v>1.712</v>
      </c>
      <c r="U3">
        <f t="shared" si="1"/>
        <v>49.21</v>
      </c>
      <c r="Y3">
        <v>0</v>
      </c>
    </row>
    <row r="4" spans="1:25" x14ac:dyDescent="0.25">
      <c r="A4">
        <v>1</v>
      </c>
      <c r="B4">
        <v>1.556</v>
      </c>
      <c r="C4">
        <f>$B$10*1.25</f>
        <v>4.6875</v>
      </c>
      <c r="D4">
        <v>0.15</v>
      </c>
      <c r="E4">
        <v>2.2000000000000002</v>
      </c>
      <c r="F4">
        <f t="shared" si="0"/>
        <v>55.600000000000009</v>
      </c>
      <c r="P4">
        <v>1</v>
      </c>
      <c r="Q4">
        <f>$C$10*1.25</f>
        <v>0.125</v>
      </c>
      <c r="R4">
        <v>1.444</v>
      </c>
      <c r="S4">
        <v>0.24</v>
      </c>
      <c r="T4">
        <v>1.2815000000000001</v>
      </c>
      <c r="U4">
        <f t="shared" si="1"/>
        <v>44.399999999999991</v>
      </c>
      <c r="Y4">
        <v>0</v>
      </c>
    </row>
    <row r="5" spans="1:25" x14ac:dyDescent="0.25">
      <c r="A5">
        <v>1</v>
      </c>
      <c r="B5">
        <v>1.47</v>
      </c>
      <c r="C5">
        <f>$B$10*1</f>
        <v>3.75</v>
      </c>
      <c r="D5">
        <v>0.17</v>
      </c>
      <c r="E5">
        <v>1.95</v>
      </c>
      <c r="F5">
        <f t="shared" si="0"/>
        <v>47</v>
      </c>
      <c r="P5">
        <v>1</v>
      </c>
      <c r="Q5">
        <f>$C$10*1</f>
        <v>0.1</v>
      </c>
      <c r="R5">
        <v>1.401</v>
      </c>
      <c r="S5">
        <v>0.224</v>
      </c>
      <c r="T5">
        <v>1.1435</v>
      </c>
      <c r="U5">
        <f t="shared" si="1"/>
        <v>40.1</v>
      </c>
      <c r="Y5">
        <v>0</v>
      </c>
    </row>
    <row r="6" spans="1:25" x14ac:dyDescent="0.25">
      <c r="A6">
        <v>1</v>
      </c>
      <c r="B6">
        <v>1.38</v>
      </c>
      <c r="C6">
        <f>$B$10/1.25</f>
        <v>3</v>
      </c>
      <c r="D6">
        <v>0.2</v>
      </c>
      <c r="E6">
        <v>1.65</v>
      </c>
      <c r="F6">
        <f t="shared" si="0"/>
        <v>37.999999999999986</v>
      </c>
      <c r="P6">
        <v>1</v>
      </c>
      <c r="Q6">
        <f>$C$10/1.25</f>
        <v>0.08</v>
      </c>
      <c r="R6">
        <v>1.3567</v>
      </c>
      <c r="S6">
        <v>0.2104</v>
      </c>
      <c r="T6">
        <v>0.79100000000000004</v>
      </c>
      <c r="U6">
        <f t="shared" si="1"/>
        <v>35.67</v>
      </c>
      <c r="Y6">
        <v>0</v>
      </c>
    </row>
    <row r="7" spans="1:25" x14ac:dyDescent="0.25">
      <c r="A7">
        <v>1</v>
      </c>
      <c r="B7">
        <v>1.33</v>
      </c>
      <c r="C7">
        <f>$B$10/1.5</f>
        <v>2.5</v>
      </c>
      <c r="D7">
        <v>0.23</v>
      </c>
      <c r="E7">
        <v>1.55</v>
      </c>
      <c r="F7">
        <f t="shared" si="0"/>
        <v>33.000000000000007</v>
      </c>
      <c r="P7">
        <v>1</v>
      </c>
      <c r="Q7">
        <f>$C$10/1.5</f>
        <v>6.6666666666666666E-2</v>
      </c>
      <c r="R7">
        <v>1.321</v>
      </c>
      <c r="S7">
        <v>0.20130000000000001</v>
      </c>
      <c r="T7">
        <v>0.73199999999999998</v>
      </c>
      <c r="U7">
        <f t="shared" si="1"/>
        <v>32.099999999999994</v>
      </c>
      <c r="Y7">
        <v>0</v>
      </c>
    </row>
    <row r="8" spans="1:25" x14ac:dyDescent="0.25">
      <c r="A8">
        <v>1</v>
      </c>
      <c r="B8">
        <v>1.27</v>
      </c>
      <c r="C8">
        <f>$B$10/1.75</f>
        <v>2.1428571428571428</v>
      </c>
      <c r="D8">
        <v>0.24</v>
      </c>
      <c r="E8">
        <v>0.35</v>
      </c>
      <c r="F8">
        <f t="shared" si="0"/>
        <v>27</v>
      </c>
      <c r="P8">
        <v>1</v>
      </c>
      <c r="Q8">
        <f>$C$10/1.75</f>
        <v>5.7142857142857148E-2</v>
      </c>
      <c r="R8">
        <v>1.2909999999999999</v>
      </c>
      <c r="S8">
        <v>0.19439999999999999</v>
      </c>
      <c r="T8">
        <v>0.68469999999999998</v>
      </c>
      <c r="U8">
        <f t="shared" si="1"/>
        <v>29.099999999999994</v>
      </c>
      <c r="Y8">
        <v>0</v>
      </c>
    </row>
    <row r="10" spans="1:25" x14ac:dyDescent="0.25">
      <c r="B10">
        <v>3.75</v>
      </c>
      <c r="C10"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2020-09-06T05:41:48Z</dcterms:modified>
</cp:coreProperties>
</file>