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29"/>
  <workbookPr filterPrivacy="1" defaultThemeVersion="124226"/>
  <xr:revisionPtr revIDLastSave="0" documentId="13_ncr:1_{EF712CBF-68F0-4C68-88BC-306E38441AD3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Лист1" sheetId="5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01" i="5" l="1"/>
  <c r="H101" i="5"/>
  <c r="I101" i="5"/>
  <c r="K101" i="5" s="1"/>
  <c r="J101" i="5"/>
  <c r="G102" i="5"/>
  <c r="H102" i="5"/>
  <c r="I102" i="5"/>
  <c r="J102" i="5" s="1"/>
  <c r="G103" i="5"/>
  <c r="H103" i="5"/>
  <c r="I103" i="5"/>
  <c r="J103" i="5"/>
  <c r="K103" i="5"/>
  <c r="G104" i="5"/>
  <c r="H104" i="5"/>
  <c r="I104" i="5"/>
  <c r="J104" i="5" s="1"/>
  <c r="K104" i="5"/>
  <c r="G105" i="5"/>
  <c r="H105" i="5"/>
  <c r="I105" i="5"/>
  <c r="K105" i="5" s="1"/>
  <c r="J105" i="5"/>
  <c r="G106" i="5"/>
  <c r="H106" i="5"/>
  <c r="I106" i="5"/>
  <c r="J106" i="5" s="1"/>
  <c r="G107" i="5"/>
  <c r="H107" i="5"/>
  <c r="I107" i="5"/>
  <c r="J107" i="5"/>
  <c r="K107" i="5"/>
  <c r="G108" i="5"/>
  <c r="H108" i="5"/>
  <c r="I108" i="5"/>
  <c r="J108" i="5" s="1"/>
  <c r="K108" i="5"/>
  <c r="G109" i="5"/>
  <c r="H109" i="5"/>
  <c r="I109" i="5"/>
  <c r="K109" i="5" s="1"/>
  <c r="J109" i="5"/>
  <c r="G110" i="5"/>
  <c r="H110" i="5"/>
  <c r="I110" i="5"/>
  <c r="J110" i="5" s="1"/>
  <c r="G111" i="5"/>
  <c r="H111" i="5"/>
  <c r="I111" i="5"/>
  <c r="K111" i="5" s="1"/>
  <c r="J111" i="5"/>
  <c r="G112" i="5"/>
  <c r="H112" i="5"/>
  <c r="I112" i="5"/>
  <c r="J112" i="5" s="1"/>
  <c r="K112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H2" i="5"/>
  <c r="K110" i="5" l="1"/>
  <c r="K106" i="5"/>
  <c r="K102" i="5"/>
  <c r="I7" i="5" l="1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6" i="5"/>
  <c r="V58" i="5" l="1"/>
  <c r="V59" i="5"/>
  <c r="V60" i="5"/>
  <c r="V57" i="5"/>
  <c r="B7" i="5" l="1"/>
  <c r="B8" i="5"/>
  <c r="B9" i="5"/>
  <c r="B69" i="5"/>
  <c r="B6" i="5"/>
  <c r="B11" i="5"/>
  <c r="B10" i="5" l="1"/>
  <c r="B70" i="5"/>
  <c r="I3" i="5"/>
  <c r="B12" i="5" l="1"/>
  <c r="I2" i="5"/>
  <c r="B13" i="5" l="1"/>
  <c r="B14" i="5" l="1"/>
  <c r="R109" i="5"/>
  <c r="R110" i="5"/>
  <c r="R111" i="5"/>
  <c r="R112" i="5"/>
  <c r="R113" i="5"/>
  <c r="R114" i="5"/>
  <c r="R115" i="5"/>
  <c r="R116" i="5"/>
  <c r="R117" i="5"/>
  <c r="R118" i="5"/>
  <c r="R119" i="5"/>
  <c r="R120" i="5"/>
  <c r="R121" i="5"/>
  <c r="R122" i="5"/>
  <c r="R123" i="5"/>
  <c r="R124" i="5"/>
  <c r="R125" i="5"/>
  <c r="R126" i="5"/>
  <c r="R108" i="5"/>
  <c r="Q109" i="5"/>
  <c r="Q110" i="5"/>
  <c r="Q111" i="5"/>
  <c r="Q112" i="5"/>
  <c r="Q113" i="5"/>
  <c r="Q114" i="5"/>
  <c r="Q115" i="5"/>
  <c r="Q116" i="5"/>
  <c r="Q117" i="5"/>
  <c r="Q118" i="5"/>
  <c r="Q119" i="5"/>
  <c r="Q120" i="5"/>
  <c r="Q121" i="5"/>
  <c r="Q122" i="5"/>
  <c r="Q123" i="5"/>
  <c r="Q124" i="5"/>
  <c r="Q125" i="5"/>
  <c r="Q126" i="5"/>
  <c r="Q108" i="5"/>
  <c r="B15" i="5" l="1"/>
  <c r="E7" i="5"/>
  <c r="E8" i="5"/>
  <c r="E9" i="5"/>
  <c r="E10" i="5"/>
  <c r="E6" i="5"/>
  <c r="G6" i="5" s="1"/>
  <c r="B16" i="5" l="1"/>
  <c r="E11" i="5"/>
  <c r="H11" i="5" s="1"/>
  <c r="E12" i="5"/>
  <c r="G9" i="5"/>
  <c r="H9" i="5"/>
  <c r="H10" i="5"/>
  <c r="G10" i="5"/>
  <c r="H8" i="5"/>
  <c r="G8" i="5"/>
  <c r="G7" i="5"/>
  <c r="H7" i="5"/>
  <c r="H6" i="5"/>
  <c r="B17" i="5" l="1"/>
  <c r="G11" i="5"/>
  <c r="G12" i="5"/>
  <c r="H12" i="5"/>
  <c r="B18" i="5" l="1"/>
  <c r="E13" i="5"/>
  <c r="H13" i="5" s="1"/>
  <c r="B19" i="5" l="1"/>
  <c r="J13" i="5"/>
  <c r="K13" i="5"/>
  <c r="G13" i="5"/>
  <c r="E14" i="5"/>
  <c r="B20" i="5" l="1"/>
  <c r="E15" i="5"/>
  <c r="J15" i="5" s="1"/>
  <c r="H14" i="5"/>
  <c r="G14" i="5"/>
  <c r="J14" i="5"/>
  <c r="K14" i="5"/>
  <c r="B21" i="5" l="1"/>
  <c r="E16" i="5"/>
  <c r="J16" i="5" s="1"/>
  <c r="G15" i="5"/>
  <c r="H15" i="5"/>
  <c r="K15" i="5"/>
  <c r="B22" i="5" l="1"/>
  <c r="E17" i="5"/>
  <c r="H16" i="5"/>
  <c r="G16" i="5"/>
  <c r="K16" i="5"/>
  <c r="B23" i="5" l="1"/>
  <c r="E18" i="5"/>
  <c r="J18" i="5" s="1"/>
  <c r="H17" i="5"/>
  <c r="J17" i="5"/>
  <c r="G17" i="5"/>
  <c r="K17" i="5"/>
  <c r="H18" i="5" l="1"/>
  <c r="B24" i="5"/>
  <c r="K18" i="5"/>
  <c r="G18" i="5"/>
  <c r="E19" i="5"/>
  <c r="B25" i="5" l="1"/>
  <c r="E20" i="5"/>
  <c r="H20" i="5" s="1"/>
  <c r="H19" i="5"/>
  <c r="G19" i="5"/>
  <c r="J19" i="5"/>
  <c r="K19" i="5"/>
  <c r="B26" i="5" l="1"/>
  <c r="G20" i="5"/>
  <c r="J20" i="5"/>
  <c r="K20" i="5"/>
  <c r="E21" i="5"/>
  <c r="G21" i="5" s="1"/>
  <c r="B27" i="5" l="1"/>
  <c r="K21" i="5"/>
  <c r="J21" i="5"/>
  <c r="H21" i="5"/>
  <c r="S123" i="5" s="1"/>
  <c r="S116" i="5"/>
  <c r="E22" i="5"/>
  <c r="S114" i="5" l="1"/>
  <c r="B28" i="5"/>
  <c r="S108" i="5"/>
  <c r="S122" i="5"/>
  <c r="S125" i="5"/>
  <c r="S113" i="5"/>
  <c r="S115" i="5"/>
  <c r="S118" i="5"/>
  <c r="S126" i="5"/>
  <c r="S121" i="5"/>
  <c r="S112" i="5"/>
  <c r="S117" i="5"/>
  <c r="S110" i="5"/>
  <c r="S111" i="5"/>
  <c r="S119" i="5"/>
  <c r="S109" i="5"/>
  <c r="S120" i="5"/>
  <c r="E23" i="5"/>
  <c r="H23" i="5" s="1"/>
  <c r="H22" i="5"/>
  <c r="G22" i="5"/>
  <c r="S124" i="5" s="1"/>
  <c r="K22" i="5"/>
  <c r="J22" i="5"/>
  <c r="B29" i="5" l="1"/>
  <c r="K23" i="5"/>
  <c r="G23" i="5"/>
  <c r="J23" i="5"/>
  <c r="E24" i="5"/>
  <c r="J24" i="5" s="1"/>
  <c r="B30" i="5" l="1"/>
  <c r="H24" i="5"/>
  <c r="K24" i="5"/>
  <c r="G24" i="5"/>
  <c r="E25" i="5"/>
  <c r="B31" i="5" l="1"/>
  <c r="E26" i="5"/>
  <c r="K25" i="5"/>
  <c r="H25" i="5"/>
  <c r="J25" i="5"/>
  <c r="G25" i="5"/>
  <c r="B32" i="5" l="1"/>
  <c r="E27" i="5"/>
  <c r="J27" i="5" s="1"/>
  <c r="J26" i="5"/>
  <c r="G26" i="5"/>
  <c r="K26" i="5"/>
  <c r="H26" i="5"/>
  <c r="B33" i="5" l="1"/>
  <c r="G27" i="5"/>
  <c r="H27" i="5"/>
  <c r="K27" i="5"/>
  <c r="E28" i="5"/>
  <c r="B34" i="5" l="1"/>
  <c r="E29" i="5"/>
  <c r="G29" i="5" s="1"/>
  <c r="K28" i="5"/>
  <c r="G28" i="5"/>
  <c r="H28" i="5"/>
  <c r="J28" i="5"/>
  <c r="B35" i="5" l="1"/>
  <c r="J29" i="5"/>
  <c r="K29" i="5"/>
  <c r="H29" i="5"/>
  <c r="E30" i="5"/>
  <c r="J30" i="5" s="1"/>
  <c r="B36" i="5" l="1"/>
  <c r="K30" i="5"/>
  <c r="H30" i="5"/>
  <c r="G30" i="5"/>
  <c r="E31" i="5"/>
  <c r="H31" i="5" s="1"/>
  <c r="B37" i="5" l="1"/>
  <c r="G31" i="5"/>
  <c r="J31" i="5"/>
  <c r="K31" i="5"/>
  <c r="E32" i="5"/>
  <c r="B38" i="5" l="1"/>
  <c r="K32" i="5"/>
  <c r="J32" i="5"/>
  <c r="G32" i="5"/>
  <c r="H32" i="5"/>
  <c r="E33" i="5"/>
  <c r="B39" i="5" l="1"/>
  <c r="H33" i="5"/>
  <c r="J33" i="5"/>
  <c r="G33" i="5"/>
  <c r="K33" i="5"/>
  <c r="E34" i="5"/>
  <c r="B40" i="5" l="1"/>
  <c r="K34" i="5"/>
  <c r="J34" i="5"/>
  <c r="H34" i="5"/>
  <c r="G34" i="5"/>
  <c r="E35" i="5"/>
  <c r="B41" i="5" l="1"/>
  <c r="E36" i="5"/>
  <c r="K35" i="5"/>
  <c r="J35" i="5"/>
  <c r="H35" i="5"/>
  <c r="G35" i="5"/>
  <c r="B42" i="5" l="1"/>
  <c r="H36" i="5"/>
  <c r="J36" i="5"/>
  <c r="K36" i="5"/>
  <c r="G36" i="5"/>
  <c r="E37" i="5"/>
  <c r="B43" i="5" l="1"/>
  <c r="E38" i="5"/>
  <c r="K37" i="5"/>
  <c r="G37" i="5"/>
  <c r="H37" i="5"/>
  <c r="J37" i="5"/>
  <c r="B44" i="5" l="1"/>
  <c r="E39" i="5"/>
  <c r="H38" i="5"/>
  <c r="K38" i="5"/>
  <c r="J38" i="5"/>
  <c r="G38" i="5"/>
  <c r="B45" i="5" l="1"/>
  <c r="E40" i="5"/>
  <c r="H40" i="5" s="1"/>
  <c r="G39" i="5"/>
  <c r="H39" i="5"/>
  <c r="K39" i="5"/>
  <c r="J39" i="5"/>
  <c r="J40" i="5" l="1"/>
  <c r="B46" i="5"/>
  <c r="K40" i="5"/>
  <c r="G40" i="5"/>
  <c r="E41" i="5"/>
  <c r="B47" i="5" l="1"/>
  <c r="E42" i="5"/>
  <c r="K41" i="5"/>
  <c r="H41" i="5"/>
  <c r="J41" i="5"/>
  <c r="G41" i="5"/>
  <c r="B48" i="5" l="1"/>
  <c r="E43" i="5"/>
  <c r="K43" i="5" s="1"/>
  <c r="K42" i="5"/>
  <c r="H42" i="5"/>
  <c r="G42" i="5"/>
  <c r="J42" i="5"/>
  <c r="B49" i="5" l="1"/>
  <c r="G43" i="5"/>
  <c r="H43" i="5"/>
  <c r="J43" i="5"/>
  <c r="E44" i="5"/>
  <c r="B50" i="5" l="1"/>
  <c r="E45" i="5"/>
  <c r="K45" i="5" s="1"/>
  <c r="K44" i="5"/>
  <c r="G44" i="5"/>
  <c r="H44" i="5"/>
  <c r="J44" i="5"/>
  <c r="B51" i="5" l="1"/>
  <c r="G45" i="5"/>
  <c r="H45" i="5"/>
  <c r="J45" i="5"/>
  <c r="E46" i="5"/>
  <c r="J46" i="5" s="1"/>
  <c r="B52" i="5" l="1"/>
  <c r="K46" i="5"/>
  <c r="H46" i="5"/>
  <c r="G46" i="5"/>
  <c r="E47" i="5"/>
  <c r="B53" i="5" l="1"/>
  <c r="E48" i="5"/>
  <c r="H47" i="5"/>
  <c r="J47" i="5"/>
  <c r="G47" i="5"/>
  <c r="K47" i="5"/>
  <c r="B54" i="5" l="1"/>
  <c r="K48" i="5"/>
  <c r="J48" i="5"/>
  <c r="G48" i="5"/>
  <c r="H48" i="5"/>
  <c r="E49" i="5"/>
  <c r="B55" i="5" l="1"/>
  <c r="E50" i="5"/>
  <c r="G49" i="5"/>
  <c r="K49" i="5"/>
  <c r="H49" i="5"/>
  <c r="J49" i="5"/>
  <c r="B56" i="5" l="1"/>
  <c r="E51" i="5"/>
  <c r="G50" i="5"/>
  <c r="K50" i="5"/>
  <c r="H50" i="5"/>
  <c r="J50" i="5"/>
  <c r="B57" i="5" l="1"/>
  <c r="E52" i="5"/>
  <c r="H52" i="5" s="1"/>
  <c r="G51" i="5"/>
  <c r="J51" i="5"/>
  <c r="K51" i="5"/>
  <c r="H51" i="5"/>
  <c r="B58" i="5" l="1"/>
  <c r="J52" i="5"/>
  <c r="K52" i="5"/>
  <c r="G52" i="5"/>
  <c r="E53" i="5"/>
  <c r="B59" i="5" l="1"/>
  <c r="E54" i="5"/>
  <c r="K53" i="5"/>
  <c r="H53" i="5"/>
  <c r="J53" i="5"/>
  <c r="G53" i="5"/>
  <c r="B60" i="5" l="1"/>
  <c r="E55" i="5"/>
  <c r="J54" i="5"/>
  <c r="H54" i="5"/>
  <c r="K54" i="5"/>
  <c r="G54" i="5"/>
  <c r="B61" i="5" l="1"/>
  <c r="E56" i="5"/>
  <c r="H55" i="5"/>
  <c r="G55" i="5"/>
  <c r="J55" i="5"/>
  <c r="K55" i="5"/>
  <c r="B62" i="5" l="1"/>
  <c r="E57" i="5"/>
  <c r="K56" i="5"/>
  <c r="J56" i="5"/>
  <c r="H56" i="5"/>
  <c r="G56" i="5"/>
  <c r="B63" i="5" l="1"/>
  <c r="E58" i="5"/>
  <c r="H57" i="5"/>
  <c r="J57" i="5"/>
  <c r="G57" i="5"/>
  <c r="K57" i="5"/>
  <c r="B64" i="5" l="1"/>
  <c r="E59" i="5"/>
  <c r="H58" i="5"/>
  <c r="K58" i="5"/>
  <c r="J58" i="5"/>
  <c r="G58" i="5"/>
  <c r="B65" i="5" l="1"/>
  <c r="E60" i="5"/>
  <c r="K59" i="5"/>
  <c r="H59" i="5"/>
  <c r="J59" i="5"/>
  <c r="G59" i="5"/>
  <c r="B66" i="5" l="1"/>
  <c r="E61" i="5"/>
  <c r="K60" i="5"/>
  <c r="H60" i="5"/>
  <c r="G60" i="5"/>
  <c r="J60" i="5"/>
  <c r="B67" i="5" l="1"/>
  <c r="H61" i="5"/>
  <c r="G61" i="5"/>
  <c r="J61" i="5"/>
  <c r="K61" i="5"/>
  <c r="E62" i="5"/>
  <c r="B68" i="5" l="1"/>
  <c r="E63" i="5"/>
  <c r="J62" i="5"/>
  <c r="K62" i="5"/>
  <c r="H62" i="5"/>
  <c r="G62" i="5"/>
  <c r="B71" i="5" l="1"/>
  <c r="J63" i="5"/>
  <c r="K63" i="5"/>
  <c r="G63" i="5"/>
  <c r="H63" i="5"/>
  <c r="E64" i="5"/>
  <c r="B72" i="5" l="1"/>
  <c r="E65" i="5"/>
  <c r="J64" i="5"/>
  <c r="G64" i="5"/>
  <c r="H64" i="5"/>
  <c r="K64" i="5"/>
  <c r="B73" i="5" l="1"/>
  <c r="E66" i="5"/>
  <c r="K66" i="5" s="1"/>
  <c r="G65" i="5"/>
  <c r="J65" i="5"/>
  <c r="H65" i="5"/>
  <c r="K65" i="5"/>
  <c r="B74" i="5" l="1"/>
  <c r="G66" i="5"/>
  <c r="J66" i="5"/>
  <c r="H66" i="5"/>
  <c r="E67" i="5"/>
  <c r="H67" i="5" s="1"/>
  <c r="B75" i="5" l="1"/>
  <c r="G67" i="5"/>
  <c r="K67" i="5"/>
  <c r="J67" i="5"/>
  <c r="E68" i="5"/>
  <c r="B76" i="5" l="1"/>
  <c r="E69" i="5"/>
  <c r="G69" i="5" s="1"/>
  <c r="H68" i="5"/>
  <c r="K68" i="5"/>
  <c r="J68" i="5"/>
  <c r="G68" i="5"/>
  <c r="B77" i="5" l="1"/>
  <c r="K69" i="5"/>
  <c r="J69" i="5"/>
  <c r="H69" i="5"/>
  <c r="E70" i="5"/>
  <c r="H70" i="5" s="1"/>
  <c r="B78" i="5" l="1"/>
  <c r="K70" i="5"/>
  <c r="J70" i="5"/>
  <c r="G70" i="5"/>
  <c r="E71" i="5"/>
  <c r="B79" i="5" l="1"/>
  <c r="E72" i="5"/>
  <c r="G71" i="5"/>
  <c r="K71" i="5"/>
  <c r="J71" i="5"/>
  <c r="H71" i="5"/>
  <c r="B80" i="5" l="1"/>
  <c r="E73" i="5"/>
  <c r="H72" i="5"/>
  <c r="G72" i="5"/>
  <c r="K72" i="5"/>
  <c r="J72" i="5"/>
  <c r="B81" i="5" l="1"/>
  <c r="E74" i="5"/>
  <c r="J74" i="5" s="1"/>
  <c r="H73" i="5"/>
  <c r="K73" i="5"/>
  <c r="J73" i="5"/>
  <c r="G73" i="5"/>
  <c r="B82" i="5" l="1"/>
  <c r="K74" i="5"/>
  <c r="G74" i="5"/>
  <c r="H74" i="5"/>
  <c r="E75" i="5"/>
  <c r="J75" i="5" s="1"/>
  <c r="B83" i="5" l="1"/>
  <c r="H75" i="5"/>
  <c r="K75" i="5"/>
  <c r="G75" i="5"/>
  <c r="E76" i="5"/>
  <c r="B84" i="5" l="1"/>
  <c r="E77" i="5"/>
  <c r="H76" i="5"/>
  <c r="G76" i="5"/>
  <c r="K76" i="5"/>
  <c r="J76" i="5"/>
  <c r="B85" i="5" l="1"/>
  <c r="E78" i="5"/>
  <c r="G77" i="5"/>
  <c r="J77" i="5"/>
  <c r="K77" i="5"/>
  <c r="H77" i="5"/>
  <c r="B86" i="5" l="1"/>
  <c r="E79" i="5"/>
  <c r="G79" i="5" s="1"/>
  <c r="K78" i="5"/>
  <c r="J78" i="5"/>
  <c r="G78" i="5"/>
  <c r="H78" i="5"/>
  <c r="B87" i="5" l="1"/>
  <c r="K79" i="5"/>
  <c r="H79" i="5"/>
  <c r="J79" i="5"/>
  <c r="E80" i="5"/>
  <c r="G80" i="5" s="1"/>
  <c r="B88" i="5" l="1"/>
  <c r="H80" i="5"/>
  <c r="K80" i="5"/>
  <c r="J80" i="5"/>
  <c r="E81" i="5"/>
  <c r="B89" i="5" l="1"/>
  <c r="E82" i="5"/>
  <c r="K81" i="5"/>
  <c r="J81" i="5"/>
  <c r="H81" i="5"/>
  <c r="G81" i="5"/>
  <c r="B90" i="5" l="1"/>
  <c r="E83" i="5"/>
  <c r="K83" i="5" s="1"/>
  <c r="G82" i="5"/>
  <c r="H82" i="5"/>
  <c r="J82" i="5"/>
  <c r="K82" i="5"/>
  <c r="B91" i="5" l="1"/>
  <c r="H83" i="5"/>
  <c r="G83" i="5"/>
  <c r="J83" i="5"/>
  <c r="E84" i="5"/>
  <c r="B92" i="5" l="1"/>
  <c r="E85" i="5"/>
  <c r="K85" i="5" s="1"/>
  <c r="K84" i="5"/>
  <c r="J84" i="5"/>
  <c r="H84" i="5"/>
  <c r="G84" i="5"/>
  <c r="B93" i="5" l="1"/>
  <c r="H85" i="5"/>
  <c r="G85" i="5"/>
  <c r="J85" i="5"/>
  <c r="E86" i="5"/>
  <c r="J86" i="5" s="1"/>
  <c r="B94" i="5" l="1"/>
  <c r="H86" i="5"/>
  <c r="K86" i="5"/>
  <c r="G86" i="5"/>
  <c r="E87" i="5"/>
  <c r="J87" i="5" s="1"/>
  <c r="B95" i="5" l="1"/>
  <c r="G87" i="5"/>
  <c r="H87" i="5"/>
  <c r="K87" i="5"/>
  <c r="E88" i="5"/>
  <c r="B96" i="5" l="1"/>
  <c r="E89" i="5"/>
  <c r="H88" i="5"/>
  <c r="G88" i="5"/>
  <c r="K88" i="5"/>
  <c r="J88" i="5"/>
  <c r="B97" i="5" l="1"/>
  <c r="E90" i="5"/>
  <c r="K89" i="5"/>
  <c r="G89" i="5"/>
  <c r="J89" i="5"/>
  <c r="H89" i="5"/>
  <c r="B98" i="5" l="1"/>
  <c r="E91" i="5"/>
  <c r="H90" i="5"/>
  <c r="G90" i="5"/>
  <c r="K90" i="5"/>
  <c r="J90" i="5"/>
  <c r="B99" i="5" l="1"/>
  <c r="K91" i="5"/>
  <c r="J91" i="5"/>
  <c r="H91" i="5"/>
  <c r="G91" i="5"/>
  <c r="E92" i="5"/>
  <c r="B100" i="5" l="1"/>
  <c r="E93" i="5"/>
  <c r="K92" i="5"/>
  <c r="H92" i="5"/>
  <c r="J92" i="5"/>
  <c r="G92" i="5"/>
  <c r="E94" i="5" l="1"/>
  <c r="G93" i="5"/>
  <c r="H93" i="5"/>
  <c r="K93" i="5"/>
  <c r="J93" i="5"/>
  <c r="E95" i="5" l="1"/>
  <c r="G94" i="5"/>
  <c r="H94" i="5"/>
  <c r="K94" i="5"/>
  <c r="J94" i="5"/>
  <c r="E96" i="5" l="1"/>
  <c r="H96" i="5" s="1"/>
  <c r="H95" i="5"/>
  <c r="G95" i="5"/>
  <c r="K95" i="5"/>
  <c r="J95" i="5"/>
  <c r="K96" i="5" l="1"/>
  <c r="G96" i="5"/>
  <c r="J96" i="5"/>
  <c r="E97" i="5"/>
  <c r="E98" i="5" l="1"/>
  <c r="G97" i="5"/>
  <c r="J97" i="5"/>
  <c r="H97" i="5"/>
  <c r="K97" i="5"/>
  <c r="G98" i="5" l="1"/>
  <c r="K98" i="5"/>
  <c r="H98" i="5"/>
  <c r="J98" i="5"/>
  <c r="E99" i="5"/>
  <c r="E100" i="5" l="1"/>
  <c r="H99" i="5"/>
  <c r="G99" i="5"/>
  <c r="J99" i="5"/>
  <c r="K99" i="5"/>
  <c r="G100" i="5" l="1"/>
  <c r="H100" i="5"/>
  <c r="K100" i="5"/>
  <c r="J100" i="5"/>
</calcChain>
</file>

<file path=xl/sharedStrings.xml><?xml version="1.0" encoding="utf-8"?>
<sst xmlns="http://schemas.openxmlformats.org/spreadsheetml/2006/main" count="27" uniqueCount="27">
  <si>
    <t>a1</t>
  </si>
  <si>
    <t>a2</t>
  </si>
  <si>
    <t>T1</t>
  </si>
  <si>
    <t>k</t>
  </si>
  <si>
    <t>w</t>
  </si>
  <si>
    <t>Re</t>
  </si>
  <si>
    <t>a ob</t>
  </si>
  <si>
    <t>f ob</t>
  </si>
  <si>
    <t>w kr</t>
  </si>
  <si>
    <t>t kr</t>
  </si>
  <si>
    <t>Im</t>
  </si>
  <si>
    <t>f ob -wt</t>
  </si>
  <si>
    <t>Im t</t>
  </si>
  <si>
    <t>Re t</t>
  </si>
  <si>
    <t>X0</t>
  </si>
  <si>
    <t>Y0</t>
  </si>
  <si>
    <t>R</t>
  </si>
  <si>
    <t>Угол, град</t>
  </si>
  <si>
    <t>X</t>
  </si>
  <si>
    <t>Y</t>
  </si>
  <si>
    <t>предсказание</t>
  </si>
  <si>
    <t>e</t>
  </si>
  <si>
    <t>tp</t>
  </si>
  <si>
    <t>tn</t>
  </si>
  <si>
    <t>tau</t>
  </si>
  <si>
    <t>max</t>
  </si>
  <si>
    <t>sigma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</si>
</sst>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name val="Arial Cyr"/>
      <family val="2"/>
      <charset val="204"/>
    </font>
    <font>
      <sz val="11"/>
      <color rgb="FF9C0006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7CE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5" borderId="0" applyNumberFormat="0" applyBorder="0" applyAlignment="0" applyProtection="0"/>
  </cellStyleXfs>
  <cellXfs count="19">
    <xf numFmtId="0" fontId="0" fillId="0" borderId="0" xfId="0"/>
    <xf numFmtId="0" fontId="0" fillId="2" borderId="0" xfId="0" applyFill="1"/>
    <xf numFmtId="0" fontId="1" fillId="0" borderId="0" xfId="0" applyFont="1" applyFill="1"/>
    <xf numFmtId="0" fontId="0" fillId="0" borderId="1" xfId="0" applyBorder="1"/>
    <xf numFmtId="0" fontId="0" fillId="3" borderId="1" xfId="0" applyFill="1" applyBorder="1"/>
    <xf numFmtId="0" fontId="2" fillId="0" borderId="0" xfId="0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2" fillId="3" borderId="1" xfId="0" applyFont="1" applyFill="1" applyBorder="1"/>
    <xf numFmtId="0" fontId="0" fillId="3" borderId="1" xfId="0" applyFill="1" applyBorder="1" applyAlignment="1">
      <alignment horizontal="center"/>
    </xf>
    <xf numFmtId="0" fontId="0" fillId="2" borderId="1" xfId="0" applyFill="1" applyBorder="1"/>
    <xf numFmtId="0" fontId="0" fillId="0" borderId="1" xfId="0" applyFill="1" applyBorder="1"/>
    <xf numFmtId="0" fontId="0" fillId="0" borderId="1" xfId="0" applyFont="1" applyFill="1" applyBorder="1"/>
    <xf numFmtId="0" fontId="0" fillId="4" borderId="1" xfId="0" applyFill="1" applyBorder="1"/>
    <xf numFmtId="0" fontId="0" fillId="0" borderId="0" xfId="0" applyFill="1" applyBorder="1"/>
    <xf numFmtId="0" fontId="1" fillId="0" borderId="1" xfId="0" applyFont="1" applyBorder="1"/>
    <xf numFmtId="0" fontId="3" fillId="5" borderId="1" xfId="1" applyBorder="1"/>
  </cellXfs>
  <cellStyles count="2">
    <cellStyle name="Обычный" xfId="0" builtinId="0"/>
    <cellStyle name="Плохой" xfId="1" builtinId="27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 i="1">
                <a:solidFill>
                  <a:schemeClr val="accent3">
                    <a:lumMod val="50000"/>
                  </a:schemeClr>
                </a:solidFill>
              </a:rPr>
              <a:t>АФЧХ</a:t>
            </a:r>
            <a:r>
              <a:rPr lang="ru-RU" i="1" baseline="0">
                <a:solidFill>
                  <a:schemeClr val="accent3">
                    <a:lumMod val="50000"/>
                  </a:schemeClr>
                </a:solidFill>
              </a:rPr>
              <a:t> без запаздывания</a:t>
            </a:r>
            <a:endParaRPr lang="ru-RU" i="1">
              <a:solidFill>
                <a:schemeClr val="accent3">
                  <a:lumMod val="50000"/>
                </a:schemeClr>
              </a:solidFill>
            </a:endParaRPr>
          </a:p>
        </c:rich>
      </c:tx>
      <c:layout>
        <c:manualLayout>
          <c:xMode val="edge"/>
          <c:yMode val="edge"/>
          <c:x val="0.28973474193705845"/>
          <c:y val="1.7050298380221655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1.3381728770892489E-2"/>
          <c:y val="0.16639647272893229"/>
          <c:w val="0.87796170223499193"/>
          <c:h val="0.81865275791932668"/>
        </c:manualLayout>
      </c:layout>
      <c:scatterChart>
        <c:scatterStyle val="smoothMarker"/>
        <c:varyColors val="0"/>
        <c:ser>
          <c:idx val="0"/>
          <c:order val="0"/>
          <c:spPr>
            <a:ln w="12700">
              <a:solidFill>
                <a:schemeClr val="accent3">
                  <a:lumMod val="50000"/>
                </a:schemeClr>
              </a:solidFill>
            </a:ln>
          </c:spPr>
          <c:marker>
            <c:spPr>
              <a:ln w="12700">
                <a:solidFill>
                  <a:schemeClr val="accent3">
                    <a:lumMod val="50000"/>
                  </a:schemeClr>
                </a:solidFill>
              </a:ln>
            </c:spPr>
          </c:marker>
          <c:xVal>
            <c:numRef>
              <c:f>Лист1!$G$11:$G$112</c:f>
              <c:numCache>
                <c:formatCode>General</c:formatCode>
                <c:ptCount val="102"/>
                <c:pt idx="0">
                  <c:v>-0.49849206151391973</c:v>
                </c:pt>
                <c:pt idx="1">
                  <c:v>-0.49789638776170619</c:v>
                </c:pt>
                <c:pt idx="2">
                  <c:v>-0.49720323182100684</c:v>
                </c:pt>
                <c:pt idx="3">
                  <c:v>-0.49641341309042197</c:v>
                </c:pt>
                <c:pt idx="4">
                  <c:v>-0.49552786105398733</c:v>
                </c:pt>
                <c:pt idx="5">
                  <c:v>-0.49454761257140056</c:v>
                </c:pt>
                <c:pt idx="6">
                  <c:v>-0.4934738088775934</c:v>
                </c:pt>
                <c:pt idx="7">
                  <c:v>-0.49230769230769222</c:v>
                </c:pt>
                <c:pt idx="8">
                  <c:v>-0.49105060276461471</c:v>
                </c:pt>
                <c:pt idx="9">
                  <c:v>-0.48970397394774845</c:v>
                </c:pt>
                <c:pt idx="10">
                  <c:v>-0.4882693293620759</c:v>
                </c:pt>
                <c:pt idx="11">
                  <c:v>-0.48674827812796601</c:v>
                </c:pt>
                <c:pt idx="12">
                  <c:v>-0.48514251061249225</c:v>
                </c:pt>
                <c:pt idx="13">
                  <c:v>-0.48345379390364762</c:v>
                </c:pt>
                <c:pt idx="14">
                  <c:v>-0.48168396714915335</c:v>
                </c:pt>
                <c:pt idx="15">
                  <c:v>-0.47983493678174693</c:v>
                </c:pt>
                <c:pt idx="16">
                  <c:v>-0.47790867165284678</c:v>
                </c:pt>
                <c:pt idx="17">
                  <c:v>-0.47590719809637116</c:v>
                </c:pt>
                <c:pt idx="18">
                  <c:v>-0.47383259494420588</c:v>
                </c:pt>
                <c:pt idx="19">
                  <c:v>-0.47168698851442165</c:v>
                </c:pt>
                <c:pt idx="20">
                  <c:v>-0.46947254759277962</c:v>
                </c:pt>
                <c:pt idx="21">
                  <c:v>-0.46719147842743342</c:v>
                </c:pt>
                <c:pt idx="22">
                  <c:v>-0.4648460197559558</c:v>
                </c:pt>
                <c:pt idx="23">
                  <c:v>-0.46243843788295658</c:v>
                </c:pt>
                <c:pt idx="24">
                  <c:v>-0.45997102182562494</c:v>
                </c:pt>
                <c:pt idx="25">
                  <c:v>-0.45744607854349173</c:v>
                </c:pt>
                <c:pt idx="26">
                  <c:v>-0.4548659282676431</c:v>
                </c:pt>
                <c:pt idx="27">
                  <c:v>-0.45223289994347077</c:v>
                </c:pt>
                <c:pt idx="28">
                  <c:v>-0.44954932679988302</c:v>
                </c:pt>
                <c:pt idx="29">
                  <c:v>-0.44681754205670104</c:v>
                </c:pt>
                <c:pt idx="30">
                  <c:v>-0.44403987478075529</c:v>
                </c:pt>
                <c:pt idx="31">
                  <c:v>-0.44121864589997567</c:v>
                </c:pt>
                <c:pt idx="32">
                  <c:v>-0.43835616438356151</c:v>
                </c:pt>
                <c:pt idx="33">
                  <c:v>-0.43545472359511417</c:v>
                </c:pt>
                <c:pt idx="34">
                  <c:v>-0.43251659782444135</c:v>
                </c:pt>
                <c:pt idx="35">
                  <c:v>-0.42954403900259869</c:v>
                </c:pt>
                <c:pt idx="36">
                  <c:v>-0.4265392736036171</c:v>
                </c:pt>
                <c:pt idx="37">
                  <c:v>-0.42350449973530963</c:v>
                </c:pt>
                <c:pt idx="38">
                  <c:v>-0.42044188442052599</c:v>
                </c:pt>
                <c:pt idx="39">
                  <c:v>-0.41735356106925992</c:v>
                </c:pt>
                <c:pt idx="40">
                  <c:v>-0.41424162714111146</c:v>
                </c:pt>
                <c:pt idx="41">
                  <c:v>-0.41110814199675205</c:v>
                </c:pt>
                <c:pt idx="42">
                  <c:v>-0.40795512493625713</c:v>
                </c:pt>
                <c:pt idx="43">
                  <c:v>-0.40478455342144126</c:v>
                </c:pt>
                <c:pt idx="44">
                  <c:v>-0.40159836147868511</c:v>
                </c:pt>
                <c:pt idx="45">
                  <c:v>-0.39839843827812177</c:v>
                </c:pt>
                <c:pt idx="46">
                  <c:v>-0.39518662688454614</c:v>
                </c:pt>
                <c:pt idx="47">
                  <c:v>-0.39196472317491399</c:v>
                </c:pt>
                <c:pt idx="48">
                  <c:v>-0.38873447491690805</c:v>
                </c:pt>
                <c:pt idx="49">
                  <c:v>-0.38549758100267906</c:v>
                </c:pt>
                <c:pt idx="50">
                  <c:v>-0.38225569083159727</c:v>
                </c:pt>
                <c:pt idx="51">
                  <c:v>-0.37901040383558515</c:v>
                </c:pt>
                <c:pt idx="52">
                  <c:v>-0.37576326914044156</c:v>
                </c:pt>
                <c:pt idx="53">
                  <c:v>-0.37251578535640462</c:v>
                </c:pt>
                <c:pt idx="54">
                  <c:v>-0.36926940049112805</c:v>
                </c:pt>
                <c:pt idx="55">
                  <c:v>-0.36602551197818495</c:v>
                </c:pt>
                <c:pt idx="56">
                  <c:v>-0.36278546681419938</c:v>
                </c:pt>
                <c:pt idx="57">
                  <c:v>-0.35955056179775285</c:v>
                </c:pt>
                <c:pt idx="58">
                  <c:v>-0.35632204386324368</c:v>
                </c:pt>
                <c:pt idx="59">
                  <c:v>-0.35310111050299259</c:v>
                </c:pt>
                <c:pt idx="60">
                  <c:v>-0.34988891027098895</c:v>
                </c:pt>
                <c:pt idx="61">
                  <c:v>-0.34668654336181931</c:v>
                </c:pt>
                <c:pt idx="62">
                  <c:v>-0.34349506225847987</c:v>
                </c:pt>
                <c:pt idx="63">
                  <c:v>-0.34031547244295457</c:v>
                </c:pt>
                <c:pt idx="64">
                  <c:v>-0.33714873316363519</c:v>
                </c:pt>
                <c:pt idx="65">
                  <c:v>-0.33399575825387007</c:v>
                </c:pt>
                <c:pt idx="66">
                  <c:v>-0.33085741699614551</c:v>
                </c:pt>
                <c:pt idx="67">
                  <c:v>-0.32773453502662842</c:v>
                </c:pt>
                <c:pt idx="68">
                  <c:v>-0.32462789527504099</c:v>
                </c:pt>
                <c:pt idx="69">
                  <c:v>-0.32153823893506528</c:v>
                </c:pt>
                <c:pt idx="70">
                  <c:v>-0.31846626646072518</c:v>
                </c:pt>
                <c:pt idx="71">
                  <c:v>-0.31541263858442797</c:v>
                </c:pt>
                <c:pt idx="72">
                  <c:v>-0.3123779773525967</c:v>
                </c:pt>
                <c:pt idx="73">
                  <c:v>-0.30936286717505301</c:v>
                </c:pt>
                <c:pt idx="74">
                  <c:v>-0.30636785588456067</c:v>
                </c:pt>
                <c:pt idx="75">
                  <c:v>-0.30339345580315819</c:v>
                </c:pt>
                <c:pt idx="76">
                  <c:v>-0.30044014481214992</c:v>
                </c:pt>
                <c:pt idx="77">
                  <c:v>-0.29750836742283376</c:v>
                </c:pt>
                <c:pt idx="78">
                  <c:v>-0.29459853584527679</c:v>
                </c:pt>
                <c:pt idx="79">
                  <c:v>-0.29171103105263924</c:v>
                </c:pt>
                <c:pt idx="80">
                  <c:v>-0.28884620383876608</c:v>
                </c:pt>
                <c:pt idx="81">
                  <c:v>-0.28600437586695088</c:v>
                </c:pt>
                <c:pt idx="82">
                  <c:v>-0.2831858407079646</c:v>
                </c:pt>
                <c:pt idx="83">
                  <c:v>-0.28039086486562259</c:v>
                </c:pt>
                <c:pt idx="84">
                  <c:v>-0.27761968878832877</c:v>
                </c:pt>
                <c:pt idx="85">
                  <c:v>-0.27487252786520244</c:v>
                </c:pt>
                <c:pt idx="86">
                  <c:v>-0.27214957340554369</c:v>
                </c:pt>
                <c:pt idx="87">
                  <c:v>-0.26945099360053892</c:v>
                </c:pt>
                <c:pt idx="88">
                  <c:v>-0.26677693446624612</c:v>
                </c:pt>
                <c:pt idx="89">
                  <c:v>-0.26412752076702628</c:v>
                </c:pt>
                <c:pt idx="90">
                  <c:v>-0.26150285691871183</c:v>
                </c:pt>
                <c:pt idx="91">
                  <c:v>-0.25890302787091091</c:v>
                </c:pt>
                <c:pt idx="92">
                  <c:v>-0.25632809996795886</c:v>
                </c:pt>
                <c:pt idx="93">
                  <c:v>-0.25377812178812059</c:v>
                </c:pt>
                <c:pt idx="94">
                  <c:v>-0.25125312496074165</c:v>
                </c:pt>
                <c:pt idx="95">
                  <c:v>-0.24875312496113228</c:v>
                </c:pt>
                <c:pt idx="96">
                  <c:v>-0.24627812188304252</c:v>
                </c:pt>
                <c:pt idx="97">
                  <c:v>-0.24382810118866208</c:v>
                </c:pt>
                <c:pt idx="98">
                  <c:v>-0.24140303443614283</c:v>
                </c:pt>
                <c:pt idx="99">
                  <c:v>-0.23900287998470379</c:v>
                </c:pt>
                <c:pt idx="100">
                  <c:v>-0.23662758367742928</c:v>
                </c:pt>
                <c:pt idx="101">
                  <c:v>-0.23427707950192697</c:v>
                </c:pt>
              </c:numCache>
            </c:numRef>
          </c:xVal>
          <c:yVal>
            <c:numRef>
              <c:f>Лист1!$H$11:$H$112</c:f>
              <c:numCache>
                <c:formatCode>General</c:formatCode>
                <c:ptCount val="102"/>
                <c:pt idx="0">
                  <c:v>-9.0634920275258235</c:v>
                </c:pt>
                <c:pt idx="1">
                  <c:v>-7.6599444271031816</c:v>
                </c:pt>
                <c:pt idx="2">
                  <c:v>-6.6293764242800908</c:v>
                </c:pt>
                <c:pt idx="3">
                  <c:v>-5.8401578010637847</c:v>
                </c:pt>
                <c:pt idx="4">
                  <c:v>-5.2160827479367144</c:v>
                </c:pt>
                <c:pt idx="5">
                  <c:v>-4.7099772625847649</c:v>
                </c:pt>
                <c:pt idx="6">
                  <c:v>-4.2910765989355992</c:v>
                </c:pt>
                <c:pt idx="7">
                  <c:v>-3.9384615384615387</c:v>
                </c:pt>
                <c:pt idx="8">
                  <c:v>-3.6374118723304805</c:v>
                </c:pt>
                <c:pt idx="9">
                  <c:v>-3.3772687858465424</c:v>
                </c:pt>
                <c:pt idx="10">
                  <c:v>-3.1501247055617814</c:v>
                </c:pt>
                <c:pt idx="11">
                  <c:v>-2.9499895644119158</c:v>
                </c:pt>
                <c:pt idx="12">
                  <c:v>-2.7722429177856709</c:v>
                </c:pt>
                <c:pt idx="13">
                  <c:v>-2.6132637508305274</c:v>
                </c:pt>
                <c:pt idx="14">
                  <c:v>-2.4701741905084793</c:v>
                </c:pt>
                <c:pt idx="15">
                  <c:v>-2.3406582282036452</c:v>
                </c:pt>
                <c:pt idx="16">
                  <c:v>-2.2228310309434751</c:v>
                </c:pt>
                <c:pt idx="17">
                  <c:v>-2.115143102650539</c:v>
                </c:pt>
                <c:pt idx="18">
                  <c:v>-2.0163089146561965</c:v>
                </c:pt>
                <c:pt idx="19">
                  <c:v>-1.9252530143445787</c:v>
                </c:pt>
                <c:pt idx="20">
                  <c:v>-1.8410688140893317</c:v>
                </c:pt>
                <c:pt idx="21">
                  <c:v>-1.7629867110469188</c:v>
                </c:pt>
                <c:pt idx="22">
                  <c:v>-1.6903491627489307</c:v>
                </c:pt>
                <c:pt idx="23">
                  <c:v>-1.622591010115638</c:v>
                </c:pt>
                <c:pt idx="24">
                  <c:v>-1.5592238027987286</c:v>
                </c:pt>
                <c:pt idx="25">
                  <c:v>-1.499823208339317</c:v>
                </c:pt>
                <c:pt idx="26">
                  <c:v>-1.4440188198972796</c:v>
                </c:pt>
                <c:pt idx="27">
                  <c:v>-1.3914858459799107</c:v>
                </c:pt>
                <c:pt idx="28">
                  <c:v>-1.341938288954875</c:v>
                </c:pt>
                <c:pt idx="29">
                  <c:v>-1.295123310309279</c:v>
                </c:pt>
                <c:pt idx="30">
                  <c:v>-1.2508165486781839</c:v>
                </c:pt>
                <c:pt idx="31">
                  <c:v>-1.2088182079451391</c:v>
                </c:pt>
                <c:pt idx="32">
                  <c:v>-1.1689497716894977</c:v>
                </c:pt>
                <c:pt idx="33">
                  <c:v>-1.1310512301171798</c:v>
                </c:pt>
                <c:pt idx="34">
                  <c:v>-1.0949787286694721</c:v>
                </c:pt>
                <c:pt idx="35">
                  <c:v>-1.0606025654385152</c:v>
                </c:pt>
                <c:pt idx="36">
                  <c:v>-1.0278054785629327</c:v>
                </c:pt>
                <c:pt idx="37">
                  <c:v>-0.9964811758477875</c:v>
                </c:pt>
                <c:pt idx="38">
                  <c:v>-0.96653306763339319</c:v>
                </c:pt>
                <c:pt idx="39">
                  <c:v>-0.93787317094215694</c:v>
                </c:pt>
                <c:pt idx="40">
                  <c:v>-0.91042115855189309</c:v>
                </c:pt>
                <c:pt idx="41">
                  <c:v>-0.88410353117581109</c:v>
                </c:pt>
                <c:pt idx="42">
                  <c:v>-0.85885289460264636</c:v>
                </c:pt>
                <c:pt idx="43">
                  <c:v>-0.83460732664214743</c:v>
                </c:pt>
                <c:pt idx="44">
                  <c:v>-0.81130982116906081</c:v>
                </c:pt>
                <c:pt idx="45">
                  <c:v>-0.78890779857053861</c:v>
                </c:pt>
                <c:pt idx="46">
                  <c:v>-0.76735267356222581</c:v>
                </c:pt>
                <c:pt idx="47">
                  <c:v>-0.7465994727141223</c:v>
                </c:pt>
                <c:pt idx="48">
                  <c:v>-0.72660649517179088</c:v>
                </c:pt>
                <c:pt idx="49">
                  <c:v>-0.70733501101409035</c:v>
                </c:pt>
                <c:pt idx="50">
                  <c:v>-0.6887489924893645</c:v>
                </c:pt>
                <c:pt idx="51">
                  <c:v>-0.67081487404528373</c:v>
                </c:pt>
                <c:pt idx="52">
                  <c:v>-0.65350133763555063</c:v>
                </c:pt>
                <c:pt idx="53">
                  <c:v>-0.63677912026735817</c:v>
                </c:pt>
                <c:pt idx="54">
                  <c:v>-0.62062084116156002</c:v>
                </c:pt>
                <c:pt idx="55">
                  <c:v>-0.60500084624493389</c:v>
                </c:pt>
                <c:pt idx="56">
                  <c:v>-0.58989506799056812</c:v>
                </c:pt>
                <c:pt idx="57">
                  <c:v>-0.57528089887640466</c:v>
                </c:pt>
                <c:pt idx="58">
                  <c:v>-0.56113707694999004</c:v>
                </c:pt>
                <c:pt idx="59">
                  <c:v>-0.54744358217518208</c:v>
                </c:pt>
                <c:pt idx="60">
                  <c:v>-0.5341815423984565</c:v>
                </c:pt>
                <c:pt idx="61">
                  <c:v>-0.5213331479125104</c:v>
                </c:pt>
                <c:pt idx="62">
                  <c:v>-0.50888157371626686</c:v>
                </c:pt>
                <c:pt idx="63">
                  <c:v>-0.49681090867584626</c:v>
                </c:pt>
                <c:pt idx="64">
                  <c:v>-0.48510609088292816</c:v>
                </c:pt>
                <c:pt idx="65">
                  <c:v>-0.47375284858704991</c:v>
                </c:pt>
                <c:pt idx="66">
                  <c:v>-0.4627376461484552</c:v>
                </c:pt>
                <c:pt idx="67">
                  <c:v>-0.45204763451948748</c:v>
                </c:pt>
                <c:pt idx="68">
                  <c:v>-0.44167060581638223</c:v>
                </c:pt>
                <c:pt idx="69">
                  <c:v>-0.43159495159069172</c:v>
                </c:pt>
                <c:pt idx="70">
                  <c:v>-0.42180962445129161</c:v>
                </c:pt>
                <c:pt idx="71">
                  <c:v>-0.41230410272474266</c:v>
                </c:pt>
                <c:pt idx="72">
                  <c:v>-0.40306835787431822</c:v>
                </c:pt>
                <c:pt idx="73">
                  <c:v>-0.39409282442681903</c:v>
                </c:pt>
                <c:pt idx="74">
                  <c:v>-0.38536837218183717</c:v>
                </c:pt>
                <c:pt idx="75">
                  <c:v>-0.37688628050081779</c:v>
                </c:pt>
                <c:pt idx="76">
                  <c:v>-0.36863821449343531</c:v>
                </c:pt>
                <c:pt idx="77">
                  <c:v>-0.36061620293676827</c:v>
                </c:pt>
                <c:pt idx="78">
                  <c:v>-0.35281261777877476</c:v>
                </c:pt>
                <c:pt idx="79">
                  <c:v>-0.34522015509188086</c:v>
                </c:pt>
                <c:pt idx="80">
                  <c:v>-0.33783181735528184</c:v>
                </c:pt>
                <c:pt idx="81">
                  <c:v>-0.3306408969560124</c:v>
                </c:pt>
                <c:pt idx="82">
                  <c:v>-0.32364096080910237</c:v>
                </c:pt>
                <c:pt idx="83">
                  <c:v>-0.31682583600635345</c:v>
                </c:pt>
                <c:pt idx="84">
                  <c:v>-0.31018959641154065</c:v>
                </c:pt>
                <c:pt idx="85">
                  <c:v>-0.3037265501272956</c:v>
                </c:pt>
                <c:pt idx="86">
                  <c:v>-0.29743122776562153</c:v>
                </c:pt>
                <c:pt idx="87">
                  <c:v>-0.29129837146004206</c:v>
                </c:pt>
                <c:pt idx="88">
                  <c:v>-0.28532292456282998</c:v>
                </c:pt>
                <c:pt idx="89">
                  <c:v>-0.27950002197568929</c:v>
                </c:pt>
                <c:pt idx="90">
                  <c:v>-0.27382498106671388</c:v>
                </c:pt>
                <c:pt idx="91">
                  <c:v>-0.26829329313047767</c:v>
                </c:pt>
                <c:pt idx="92">
                  <c:v>-0.26290061535175285</c:v>
                </c:pt>
                <c:pt idx="93">
                  <c:v>-0.25764276323667068</c:v>
                </c:pt>
                <c:pt idx="94">
                  <c:v>-0.2525157034781324</c:v>
                </c:pt>
                <c:pt idx="95">
                  <c:v>-0.24751554722500715</c:v>
                </c:pt>
                <c:pt idx="96">
                  <c:v>-0.24263854372713553</c:v>
                </c:pt>
                <c:pt idx="97">
                  <c:v>-0.23788107433040193</c:v>
                </c:pt>
                <c:pt idx="98">
                  <c:v>-0.23323964679820569</c:v>
                </c:pt>
                <c:pt idx="99">
                  <c:v>-0.2287108899375157</c:v>
                </c:pt>
                <c:pt idx="100">
                  <c:v>-0.22429154850941152</c:v>
                </c:pt>
                <c:pt idx="101">
                  <c:v>-0.21997847840556514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DC9-49E5-BA41-7192D414F9BB}"/>
            </c:ext>
          </c:extLst>
        </c:ser>
        <c:ser>
          <c:idx val="1"/>
          <c:order val="1"/>
          <c:tx>
            <c:v>Окружность</c:v>
          </c:tx>
          <c:marker>
            <c:symbol val="diamond"/>
            <c:size val="5"/>
            <c:spPr>
              <a:solidFill>
                <a:schemeClr val="tx2">
                  <a:lumMod val="40000"/>
                  <a:lumOff val="60000"/>
                </a:schemeClr>
              </a:solidFill>
            </c:spPr>
          </c:marker>
          <c:xVal>
            <c:numRef>
              <c:f>Лист1!$Q$108:$Q$126</c:f>
              <c:numCache>
                <c:formatCode>General</c:formatCode>
                <c:ptCount val="19"/>
                <c:pt idx="0">
                  <c:v>6.1257422745431001E-17</c:v>
                </c:pt>
                <c:pt idx="1">
                  <c:v>-0.1736481776669303</c:v>
                </c:pt>
                <c:pt idx="2">
                  <c:v>-0.34202014332566871</c:v>
                </c:pt>
                <c:pt idx="3">
                  <c:v>-0.49999999999999978</c:v>
                </c:pt>
                <c:pt idx="4">
                  <c:v>-0.64278760968653936</c:v>
                </c:pt>
                <c:pt idx="5">
                  <c:v>-0.7660444431189779</c:v>
                </c:pt>
                <c:pt idx="6">
                  <c:v>-0.86602540378443871</c:v>
                </c:pt>
                <c:pt idx="7">
                  <c:v>-0.93969262078590832</c:v>
                </c:pt>
                <c:pt idx="8">
                  <c:v>-0.98480775301220802</c:v>
                </c:pt>
                <c:pt idx="9">
                  <c:v>-1</c:v>
                </c:pt>
                <c:pt idx="10">
                  <c:v>-0.98480775301220802</c:v>
                </c:pt>
                <c:pt idx="11">
                  <c:v>-0.93969262078590843</c:v>
                </c:pt>
                <c:pt idx="12">
                  <c:v>-0.8660254037844386</c:v>
                </c:pt>
                <c:pt idx="13">
                  <c:v>-0.76604444311897801</c:v>
                </c:pt>
                <c:pt idx="14">
                  <c:v>-0.64278760968653947</c:v>
                </c:pt>
                <c:pt idx="15">
                  <c:v>-0.50000000000000044</c:v>
                </c:pt>
                <c:pt idx="16">
                  <c:v>-0.34202014332566938</c:v>
                </c:pt>
                <c:pt idx="17">
                  <c:v>-0.17364817766693033</c:v>
                </c:pt>
                <c:pt idx="18">
                  <c:v>-1.83772268236293E-16</c:v>
                </c:pt>
              </c:numCache>
            </c:numRef>
          </c:xVal>
          <c:yVal>
            <c:numRef>
              <c:f>Лист1!$R$108:$R$126</c:f>
              <c:numCache>
                <c:formatCode>General</c:formatCode>
                <c:ptCount val="19"/>
                <c:pt idx="0">
                  <c:v>1</c:v>
                </c:pt>
                <c:pt idx="1">
                  <c:v>0.98480775301220802</c:v>
                </c:pt>
                <c:pt idx="2">
                  <c:v>0.93969262078590843</c:v>
                </c:pt>
                <c:pt idx="3">
                  <c:v>0.86602540378443871</c:v>
                </c:pt>
                <c:pt idx="4">
                  <c:v>0.76604444311897801</c:v>
                </c:pt>
                <c:pt idx="5">
                  <c:v>0.64278760968653947</c:v>
                </c:pt>
                <c:pt idx="6">
                  <c:v>0.49999999999999994</c:v>
                </c:pt>
                <c:pt idx="7">
                  <c:v>0.34202014332566888</c:v>
                </c:pt>
                <c:pt idx="8">
                  <c:v>0.17364817766693028</c:v>
                </c:pt>
                <c:pt idx="9">
                  <c:v>1.22514845490862E-16</c:v>
                </c:pt>
                <c:pt idx="10">
                  <c:v>-0.17364817766693047</c:v>
                </c:pt>
                <c:pt idx="11">
                  <c:v>-0.34202014332566866</c:v>
                </c:pt>
                <c:pt idx="12">
                  <c:v>-0.50000000000000011</c:v>
                </c:pt>
                <c:pt idx="13">
                  <c:v>-0.64278760968653925</c:v>
                </c:pt>
                <c:pt idx="14">
                  <c:v>-0.7660444431189779</c:v>
                </c:pt>
                <c:pt idx="15">
                  <c:v>-0.86602540378443837</c:v>
                </c:pt>
                <c:pt idx="16">
                  <c:v>-0.93969262078590821</c:v>
                </c:pt>
                <c:pt idx="17">
                  <c:v>-0.98480775301220802</c:v>
                </c:pt>
                <c:pt idx="18">
                  <c:v>-1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DC9-49E5-BA41-7192D414F9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396032"/>
        <c:axId val="61396608"/>
      </c:scatterChart>
      <c:valAx>
        <c:axId val="61396032"/>
        <c:scaling>
          <c:orientation val="minMax"/>
          <c:max val="0.5"/>
          <c:min val="-2"/>
        </c:scaling>
        <c:delete val="0"/>
        <c:axPos val="b"/>
        <c:numFmt formatCode="General" sourceLinked="1"/>
        <c:majorTickMark val="out"/>
        <c:minorTickMark val="none"/>
        <c:tickLblPos val="nextTo"/>
        <c:crossAx val="61396608"/>
        <c:crosses val="autoZero"/>
        <c:crossBetween val="midCat"/>
        <c:majorUnit val="0.5"/>
      </c:valAx>
      <c:valAx>
        <c:axId val="6139660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high"/>
        <c:crossAx val="613960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 orientation="portrait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 sz="1800" b="1" i="1" baseline="0">
                <a:solidFill>
                  <a:schemeClr val="accent3">
                    <a:lumMod val="50000"/>
                  </a:schemeClr>
                </a:solidFill>
                <a:effectLst/>
              </a:rPr>
              <a:t>АФЧХ с запаздыванием</a:t>
            </a:r>
            <a:endParaRPr lang="ru-RU" i="1">
              <a:solidFill>
                <a:schemeClr val="accent3">
                  <a:lumMod val="50000"/>
                </a:schemeClr>
              </a:solidFill>
              <a:effectLst/>
            </a:endParaRPr>
          </a:p>
        </c:rich>
      </c:tx>
      <c:layout>
        <c:manualLayout>
          <c:xMode val="edge"/>
          <c:yMode val="edge"/>
          <c:x val="0.28820224128378408"/>
          <c:y val="1.7777782754934805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355288995955152"/>
          <c:y val="0.12917392942752173"/>
          <c:w val="0.84392091204315989"/>
          <c:h val="0.84912821672881011"/>
        </c:manualLayout>
      </c:layout>
      <c:scatterChart>
        <c:scatterStyle val="smoothMarker"/>
        <c:varyColors val="0"/>
        <c:ser>
          <c:idx val="0"/>
          <c:order val="0"/>
          <c:spPr>
            <a:ln w="12700">
              <a:solidFill>
                <a:schemeClr val="accent3">
                  <a:lumMod val="50000"/>
                </a:schemeClr>
              </a:solidFill>
            </a:ln>
          </c:spPr>
          <c:marker>
            <c:spPr>
              <a:ln w="12700">
                <a:solidFill>
                  <a:schemeClr val="accent3">
                    <a:lumMod val="50000"/>
                  </a:schemeClr>
                </a:solidFill>
              </a:ln>
            </c:spPr>
          </c:marker>
          <c:xVal>
            <c:numRef>
              <c:f>Лист1!$J$6:$J$98</c:f>
              <c:numCache>
                <c:formatCode>General</c:formatCode>
                <c:ptCount val="93"/>
                <c:pt idx="7">
                  <c:v>-2.0508707531080703</c:v>
                </c:pt>
                <c:pt idx="8">
                  <c:v>-2.0025179441605894</c:v>
                </c:pt>
                <c:pt idx="9">
                  <c:v>-1.961594546007883</c:v>
                </c:pt>
                <c:pt idx="10">
                  <c:v>-1.9257440256729015</c:v>
                </c:pt>
                <c:pt idx="11">
                  <c:v>-1.8934354788678847</c:v>
                </c:pt>
                <c:pt idx="12">
                  <c:v>-1.8636338120133689</c:v>
                </c:pt>
                <c:pt idx="13">
                  <c:v>-1.8356164878552266</c:v>
                </c:pt>
                <c:pt idx="14">
                  <c:v>-1.8088660786224837</c:v>
                </c:pt>
                <c:pt idx="15">
                  <c:v>-1.7830043900569854</c:v>
                </c:pt>
                <c:pt idx="16">
                  <c:v>-1.7577505193720773</c:v>
                </c:pt>
                <c:pt idx="17">
                  <c:v>-1.7328932729242066</c:v>
                </c:pt>
                <c:pt idx="18">
                  <c:v>-1.7082725097018885</c:v>
                </c:pt>
                <c:pt idx="19">
                  <c:v>-1.6837662061402054</c:v>
                </c:pt>
                <c:pt idx="20">
                  <c:v>-1.6592812884094952</c:v>
                </c:pt>
                <c:pt idx="21">
                  <c:v>-1.6347470054419644</c:v>
                </c:pt>
                <c:pt idx="22">
                  <c:v>-1.6101100522268912</c:v>
                </c:pt>
                <c:pt idx="23">
                  <c:v>-1.5853309220882321</c:v>
                </c:pt>
                <c:pt idx="24">
                  <c:v>-1.5603811369547804</c:v>
                </c:pt>
                <c:pt idx="25">
                  <c:v>-1.5352411148210232</c:v>
                </c:pt>
                <c:pt idx="26">
                  <c:v>-1.5098985063585837</c:v>
                </c:pt>
                <c:pt idx="27">
                  <c:v>-1.4843468815826757</c:v>
                </c:pt>
                <c:pt idx="28">
                  <c:v>-1.4585846809619829</c:v>
                </c:pt>
                <c:pt idx="29">
                  <c:v>-1.4326143686244699</c:v>
                </c:pt>
                <c:pt idx="30">
                  <c:v>-1.4064417417063659</c:v>
                </c:pt>
                <c:pt idx="31">
                  <c:v>-1.3800753615976504</c:v>
                </c:pt>
                <c:pt idx="32">
                  <c:v>-1.3535260812973438</c:v>
                </c:pt>
                <c:pt idx="33">
                  <c:v>-1.3268066492747501</c:v>
                </c:pt>
                <c:pt idx="34">
                  <c:v>-1.2999313747986438</c:v>
                </c:pt>
                <c:pt idx="35">
                  <c:v>-1.2729158431006504</c:v>
                </c:pt>
                <c:pt idx="36">
                  <c:v>-1.2457766713002525</c:v>
                </c:pt>
                <c:pt idx="37">
                  <c:v>-1.2185312979617489</c:v>
                </c:pt>
                <c:pt idx="38">
                  <c:v>-1.1911978006389397</c:v>
                </c:pt>
                <c:pt idx="39">
                  <c:v>-1.1637947369072328</c:v>
                </c:pt>
                <c:pt idx="40">
                  <c:v>-1.1363410052697849</c:v>
                </c:pt>
                <c:pt idx="41">
                  <c:v>-1.1088557230162952</c:v>
                </c:pt>
                <c:pt idx="42">
                  <c:v>-1.0813581186562624</c:v>
                </c:pt>
                <c:pt idx="43">
                  <c:v>-1.0538674369772436</c:v>
                </c:pt>
                <c:pt idx="44">
                  <c:v>-1.0264028551188651</c:v>
                </c:pt>
                <c:pt idx="45">
                  <c:v>-0.99898340832469623</c:v>
                </c:pt>
                <c:pt idx="46">
                  <c:v>-0.97162792425154687</c:v>
                </c:pt>
                <c:pt idx="47">
                  <c:v>-0.94435496489088255</c:v>
                </c:pt>
                <c:pt idx="48">
                  <c:v>-0.91718277529872583</c:v>
                </c:pt>
                <c:pt idx="49">
                  <c:v>-0.89012923844557235</c:v>
                </c:pt>
                <c:pt idx="50">
                  <c:v>-0.86321183559190429</c:v>
                </c:pt>
                <c:pt idx="51">
                  <c:v>-0.83644761167205595</c:v>
                </c:pt>
                <c:pt idx="52">
                  <c:v>-0.80985314523287444</c:v>
                </c:pt>
                <c:pt idx="53">
                  <c:v>-0.78344452252640351</c:v>
                </c:pt>
                <c:pt idx="54">
                  <c:v>-0.75723731539986383</c:v>
                </c:pt>
                <c:pt idx="55">
                  <c:v>-0.73124656266319277</c:v>
                </c:pt>
                <c:pt idx="56">
                  <c:v>-0.70548675464559985</c:v>
                </c:pt>
                <c:pt idx="57">
                  <c:v>-0.67997182067921547</c:v>
                </c:pt>
                <c:pt idx="58">
                  <c:v>-0.65471511927066617</c:v>
                </c:pt>
                <c:pt idx="59">
                  <c:v>-0.62972943074112497</c:v>
                </c:pt>
                <c:pt idx="60">
                  <c:v>-0.60502695213255708</c:v>
                </c:pt>
                <c:pt idx="61">
                  <c:v>-0.58061929419296043</c:v>
                </c:pt>
                <c:pt idx="62">
                  <c:v>-0.55651748026681891</c:v>
                </c:pt>
                <c:pt idx="63">
                  <c:v>-0.53273194692893566</c:v>
                </c:pt>
                <c:pt idx="64">
                  <c:v>-0.50927254621065199</c:v>
                </c:pt>
                <c:pt idx="65">
                  <c:v>-0.48614854927727341</c:v>
                </c:pt>
                <c:pt idx="66">
                  <c:v>-0.46336865142454808</c:v>
                </c:pt>
                <c:pt idx="67">
                  <c:v>-0.44094097827037076</c:v>
                </c:pt>
                <c:pt idx="68">
                  <c:v>-0.41887309302560305</c:v>
                </c:pt>
                <c:pt idx="69">
                  <c:v>-0.39717200473513975</c:v>
                </c:pt>
                <c:pt idx="70">
                  <c:v>-0.37584417738711989</c:v>
                </c:pt>
                <c:pt idx="71">
                  <c:v>-0.35489553979456967</c:v>
                </c:pt>
                <c:pt idx="72">
                  <c:v>-0.33433149615982277</c:v>
                </c:pt>
                <c:pt idx="73">
                  <c:v>-0.3141569372377635</c:v>
                </c:pt>
                <c:pt idx="74">
                  <c:v>-0.29437625201940709</c:v>
                </c:pt>
                <c:pt idx="75">
                  <c:v>-0.27499333986249269</c:v>
                </c:pt>
                <c:pt idx="76">
                  <c:v>-0.25601162300069952</c:v>
                </c:pt>
                <c:pt idx="77">
                  <c:v>-0.23743405936779957</c:v>
                </c:pt>
                <c:pt idx="78">
                  <c:v>-0.21926315567752802</c:v>
                </c:pt>
                <c:pt idx="79">
                  <c:v>-0.20150098070423259</c:v>
                </c:pt>
                <c:pt idx="80">
                  <c:v>-0.18414917871341815</c:v>
                </c:pt>
                <c:pt idx="81">
                  <c:v>-0.16720898299518094</c:v>
                </c:pt>
                <c:pt idx="82">
                  <c:v>-0.15068122945720205</c:v>
                </c:pt>
                <c:pt idx="83">
                  <c:v>-0.13456637023746928</c:v>
                </c:pt>
                <c:pt idx="84">
                  <c:v>-0.11886448730022506</c:v>
                </c:pt>
                <c:pt idx="85">
                  <c:v>-0.10357530598176697</c:v>
                </c:pt>
                <c:pt idx="86">
                  <c:v>-8.8698208455738781E-2</c:v>
                </c:pt>
                <c:pt idx="87">
                  <c:v>-7.4232247090323819E-2</c:v>
                </c:pt>
                <c:pt idx="88">
                  <c:v>-6.0176157672460734E-2</c:v>
                </c:pt>
                <c:pt idx="89">
                  <c:v>-4.6528372476663304E-2</c:v>
                </c:pt>
                <c:pt idx="90">
                  <c:v>-3.3287033158413512E-2</c:v>
                </c:pt>
                <c:pt idx="91">
                  <c:v>-2.0450003454291786E-2</c:v>
                </c:pt>
                <c:pt idx="92">
                  <c:v>-8.0148816730990727E-3</c:v>
                </c:pt>
              </c:numCache>
            </c:numRef>
          </c:xVal>
          <c:yVal>
            <c:numRef>
              <c:f>Лист1!$K$6:$K$98</c:f>
              <c:numCache>
                <c:formatCode>General</c:formatCode>
                <c:ptCount val="93"/>
                <c:pt idx="7">
                  <c:v>-6.3237466728656884</c:v>
                </c:pt>
                <c:pt idx="8">
                  <c:v>-5.508519882993717</c:v>
                </c:pt>
                <c:pt idx="9">
                  <c:v>-4.8585197263647997</c:v>
                </c:pt>
                <c:pt idx="10">
                  <c:v>-4.3266584222411959</c:v>
                </c:pt>
                <c:pt idx="11">
                  <c:v>-3.8822360651234509</c:v>
                </c:pt>
                <c:pt idx="12">
                  <c:v>-3.5043851341664309</c:v>
                </c:pt>
                <c:pt idx="13">
                  <c:v>-3.1784285319887666</c:v>
                </c:pt>
                <c:pt idx="14">
                  <c:v>-2.8937446230727608</c:v>
                </c:pt>
                <c:pt idx="15">
                  <c:v>-2.6424586928888614</c:v>
                </c:pt>
                <c:pt idx="16">
                  <c:v>-2.4186102265654421</c:v>
                </c:pt>
                <c:pt idx="17">
                  <c:v>-2.2176056807895841</c:v>
                </c:pt>
                <c:pt idx="18">
                  <c:v>-2.035848725922798</c:v>
                </c:pt>
                <c:pt idx="19">
                  <c:v>-1.8704842524659189</c:v>
                </c:pt>
                <c:pt idx="20">
                  <c:v>-1.7192172968382722</c:v>
                </c:pt>
                <c:pt idx="21">
                  <c:v>-1.5801824953987915</c:v>
                </c:pt>
                <c:pt idx="22">
                  <c:v>-1.4518483480060873</c:v>
                </c:pt>
                <c:pt idx="23">
                  <c:v>-1.33294592344344</c:v>
                </c:pt>
                <c:pt idx="24">
                  <c:v>-1.222415024372818</c:v>
                </c:pt>
                <c:pt idx="25">
                  <c:v>-1.1193630199888929</c:v>
                </c:pt>
                <c:pt idx="26">
                  <c:v>-1.0230330010998478</c:v>
                </c:pt>
                <c:pt idx="27">
                  <c:v>-0.93277888549470922</c:v>
                </c:pt>
                <c:pt idx="28">
                  <c:v>-0.84804576728072067</c:v>
                </c:pt>
                <c:pt idx="29">
                  <c:v>-0.7683542665620785</c:v>
                </c:pt>
                <c:pt idx="30">
                  <c:v>-0.69328796198551235</c:v>
                </c:pt>
                <c:pt idx="31">
                  <c:v>-0.62248322164330749</c:v>
                </c:pt>
                <c:pt idx="32">
                  <c:v>-0.5556209162743655</c:v>
                </c:pt>
                <c:pt idx="33">
                  <c:v>-0.49241962189749888</c:v>
                </c:pt>
                <c:pt idx="34">
                  <c:v>-0.43263001006652851</c:v>
                </c:pt>
                <c:pt idx="35">
                  <c:v>-0.37603019190734299</c:v>
                </c:pt>
                <c:pt idx="36">
                  <c:v>-0.3224218333078081</c:v>
                </c:pt>
                <c:pt idx="37">
                  <c:v>-0.27162689755186714</c:v>
                </c:pt>
                <c:pt idx="38">
                  <c:v>-0.22348490151201766</c:v>
                </c:pt>
                <c:pt idx="39">
                  <c:v>-0.17785059454291316</c:v>
                </c:pt>
                <c:pt idx="40">
                  <c:v>-0.13459198713103493</c:v>
                </c:pt>
                <c:pt idx="41">
                  <c:v>-9.3588670384238418E-2</c:v>
                </c:pt>
                <c:pt idx="42">
                  <c:v>-5.4730378504378209E-2</c:v>
                </c:pt>
                <c:pt idx="43">
                  <c:v>-1.7915755158956295E-2</c:v>
                </c:pt>
                <c:pt idx="44">
                  <c:v>1.6948708332222867E-2</c:v>
                </c:pt>
                <c:pt idx="45">
                  <c:v>4.9949589462378569E-2</c:v>
                </c:pt>
                <c:pt idx="46">
                  <c:v>8.1167327590543112E-2</c:v>
                </c:pt>
                <c:pt idx="47">
                  <c:v>0.11067691184272016</c:v>
                </c:pt>
                <c:pt idx="48">
                  <c:v>0.13854847912797447</c:v>
                </c:pt>
                <c:pt idx="49">
                  <c:v>0.1648478350844908</c:v>
                </c:pt>
                <c:pt idx="50">
                  <c:v>0.18963690875437525</c:v>
                </c:pt>
                <c:pt idx="51">
                  <c:v>0.2129741501206075</c:v>
                </c:pt>
                <c:pt idx="52">
                  <c:v>0.23491487825808996</c:v>
                </c:pt>
                <c:pt idx="53">
                  <c:v>0.25551158670035612</c:v>
                </c:pt>
                <c:pt idx="54">
                  <c:v>0.27481421166167419</c:v>
                </c:pt>
                <c:pt idx="55">
                  <c:v>0.29287036794718879</c:v>
                </c:pt>
                <c:pt idx="56">
                  <c:v>0.30972555670403201</c:v>
                </c:pt>
                <c:pt idx="57">
                  <c:v>0.32542334859188982</c:v>
                </c:pt>
                <c:pt idx="58">
                  <c:v>0.34000554546443346</c:v>
                </c:pt>
                <c:pt idx="59">
                  <c:v>0.35351232323869303</c:v>
                </c:pt>
                <c:pt idx="60">
                  <c:v>0.36598235827586956</c:v>
                </c:pt>
                <c:pt idx="61">
                  <c:v>0.37745293929450596</c:v>
                </c:pt>
                <c:pt idx="62">
                  <c:v>0.38796006657721166</c:v>
                </c:pt>
                <c:pt idx="63">
                  <c:v>0.3975385400085934</c:v>
                </c:pt>
                <c:pt idx="64">
                  <c:v>0.40622203728916689</c:v>
                </c:pt>
                <c:pt idx="65">
                  <c:v>0.41404318350314201</c:v>
                </c:pt>
                <c:pt idx="66">
                  <c:v>0.42103361307326725</c:v>
                </c:pt>
                <c:pt idx="67">
                  <c:v>0.42722402501014578</c:v>
                </c:pt>
                <c:pt idx="68">
                  <c:v>0.4326442322538876</c:v>
                </c:pt>
                <c:pt idx="69">
                  <c:v>0.43732320581033651</c:v>
                </c:pt>
                <c:pt idx="70">
                  <c:v>0.44128911430050144</c:v>
                </c:pt>
                <c:pt idx="71">
                  <c:v>0.44456935946857068</c:v>
                </c:pt>
                <c:pt idx="72">
                  <c:v>0.44719060812959704</c:v>
                </c:pt>
                <c:pt idx="73">
                  <c:v>0.44917882098146733</c:v>
                </c:pt>
                <c:pt idx="74">
                  <c:v>0.45055927865602896</c:v>
                </c:pt>
                <c:pt idx="75">
                  <c:v>0.45135660534043909</c:v>
                </c:pt>
                <c:pt idx="76">
                  <c:v>0.45159479026112981</c:v>
                </c:pt>
                <c:pt idx="77">
                  <c:v>0.45129720728864159</c:v>
                </c:pt>
                <c:pt idx="78">
                  <c:v>0.4504866328913758</c:v>
                </c:pt>
                <c:pt idx="79">
                  <c:v>0.44918526263960884</c:v>
                </c:pt>
                <c:pt idx="80">
                  <c:v>0.44741472643744934</c:v>
                </c:pt>
                <c:pt idx="81">
                  <c:v>0.44519610263946713</c:v>
                </c:pt>
                <c:pt idx="82">
                  <c:v>0.44254993119014074</c:v>
                </c:pt>
                <c:pt idx="83">
                  <c:v>0.43949622590780568</c:v>
                </c:pt>
                <c:pt idx="84">
                  <c:v>0.43605448602016555</c:v>
                </c:pt>
                <c:pt idx="85">
                  <c:v>0.43224370704548359</c:v>
                </c:pt>
                <c:pt idx="86">
                  <c:v>0.42808239110206669</c:v>
                </c:pt>
                <c:pt idx="87">
                  <c:v>0.42358855671847034</c:v>
                </c:pt>
                <c:pt idx="88">
                  <c:v>0.41877974820780883</c:v>
                </c:pt>
                <c:pt idx="89">
                  <c:v>0.41367304466154897</c:v>
                </c:pt>
                <c:pt idx="90">
                  <c:v>0.40828506861106956</c:v>
                </c:pt>
                <c:pt idx="91">
                  <c:v>0.40263199439898445</c:v>
                </c:pt>
                <c:pt idx="92">
                  <c:v>0.39672955629667489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557-4921-85C0-24BDD8B3FD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398336"/>
        <c:axId val="208338944"/>
      </c:scatterChart>
      <c:valAx>
        <c:axId val="61398336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08338944"/>
        <c:crosses val="autoZero"/>
        <c:crossBetween val="midCat"/>
      </c:valAx>
      <c:valAx>
        <c:axId val="20833894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high"/>
        <c:crossAx val="613983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Лист1!$S$56</c:f>
              <c:strCache>
                <c:ptCount val="1"/>
                <c:pt idx="0">
                  <c:v>tp</c:v>
                </c:pt>
              </c:strCache>
            </c:strRef>
          </c:tx>
          <c:marker>
            <c:symbol val="none"/>
          </c:marker>
          <c:val>
            <c:numRef>
              <c:f>Лист1!$S$57:$S$60</c:f>
              <c:numCache>
                <c:formatCode>General</c:formatCode>
                <c:ptCount val="4"/>
                <c:pt idx="0">
                  <c:v>7.6300000000000007E-2</c:v>
                </c:pt>
                <c:pt idx="1">
                  <c:v>0.1105</c:v>
                </c:pt>
                <c:pt idx="2">
                  <c:v>0.1943</c:v>
                </c:pt>
                <c:pt idx="3">
                  <c:v>0.66369999999999996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45-47F7-8760-0762583776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480256"/>
        <c:axId val="210795264"/>
      </c:lineChart>
      <c:catAx>
        <c:axId val="96480256"/>
        <c:scaling>
          <c:orientation val="minMax"/>
        </c:scaling>
        <c:delete val="0"/>
        <c:axPos val="b"/>
        <c:majorTickMark val="out"/>
        <c:minorTickMark val="none"/>
        <c:tickLblPos val="nextTo"/>
        <c:crossAx val="210795264"/>
        <c:crosses val="autoZero"/>
        <c:auto val="1"/>
        <c:lblAlgn val="ctr"/>
        <c:lblOffset val="100"/>
        <c:noMultiLvlLbl val="0"/>
      </c:catAx>
      <c:valAx>
        <c:axId val="210795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6480256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Лист1!$T$56</c:f>
              <c:strCache>
                <c:ptCount val="1"/>
                <c:pt idx="0">
                  <c:v>tn</c:v>
                </c:pt>
              </c:strCache>
            </c:strRef>
          </c:tx>
          <c:marker>
            <c:symbol val="none"/>
          </c:marker>
          <c:val>
            <c:numRef>
              <c:f>Лист1!$T$57:$T$60</c:f>
              <c:numCache>
                <c:formatCode>General</c:formatCode>
                <c:ptCount val="4"/>
                <c:pt idx="0">
                  <c:v>3.7000000000000002E-3</c:v>
                </c:pt>
                <c:pt idx="1">
                  <c:v>3.8E-3</c:v>
                </c:pt>
                <c:pt idx="2">
                  <c:v>3.8500000000000001E-3</c:v>
                </c:pt>
                <c:pt idx="3">
                  <c:v>3.8999999999999998E-3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3B-4591-911E-7EC3D10B50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478720"/>
        <c:axId val="213283904"/>
      </c:lineChart>
      <c:catAx>
        <c:axId val="9647872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283904"/>
        <c:crosses val="autoZero"/>
        <c:auto val="1"/>
        <c:lblAlgn val="ctr"/>
        <c:lblOffset val="100"/>
        <c:noMultiLvlLbl val="0"/>
      </c:catAx>
      <c:valAx>
        <c:axId val="213283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6478720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Лист1!$V$56</c:f>
              <c:strCache>
                <c:ptCount val="1"/>
                <c:pt idx="0">
                  <c:v>sigma</c:v>
                </c:pt>
              </c:strCache>
            </c:strRef>
          </c:tx>
          <c:marker>
            <c:symbol val="none"/>
          </c:marker>
          <c:val>
            <c:numRef>
              <c:f>Лист1!$V$57:$V$60</c:f>
              <c:numCache>
                <c:formatCode>General</c:formatCode>
                <c:ptCount val="4"/>
                <c:pt idx="0">
                  <c:v>36.257011728709841</c:v>
                </c:pt>
                <c:pt idx="1">
                  <c:v>38.137952366223324</c:v>
                </c:pt>
                <c:pt idx="2">
                  <c:v>40.155595451825256</c:v>
                </c:pt>
                <c:pt idx="3">
                  <c:v>42.089413944869122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40-488E-B9E1-16134125A9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477696"/>
        <c:axId val="82155712"/>
      </c:lineChart>
      <c:catAx>
        <c:axId val="96477696"/>
        <c:scaling>
          <c:orientation val="minMax"/>
        </c:scaling>
        <c:delete val="0"/>
        <c:axPos val="b"/>
        <c:majorTickMark val="out"/>
        <c:minorTickMark val="none"/>
        <c:tickLblPos val="nextTo"/>
        <c:crossAx val="82155712"/>
        <c:crosses val="autoZero"/>
        <c:auto val="1"/>
        <c:lblAlgn val="ctr"/>
        <c:lblOffset val="100"/>
        <c:noMultiLvlLbl val="0"/>
      </c:catAx>
      <c:valAx>
        <c:axId val="82155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6477696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600075</xdr:colOff>
      <xdr:row>3</xdr:row>
      <xdr:rowOff>133350</xdr:rowOff>
    </xdr:from>
    <xdr:to>
      <xdr:col>29</xdr:col>
      <xdr:colOff>485775</xdr:colOff>
      <xdr:row>32</xdr:row>
      <xdr:rowOff>152399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133350</xdr:colOff>
      <xdr:row>33</xdr:row>
      <xdr:rowOff>76199</xdr:rowOff>
    </xdr:from>
    <xdr:to>
      <xdr:col>23</xdr:col>
      <xdr:colOff>238125</xdr:colOff>
      <xdr:row>54</xdr:row>
      <xdr:rowOff>28574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57150</xdr:colOff>
      <xdr:row>60</xdr:row>
      <xdr:rowOff>61912</xdr:rowOff>
    </xdr:from>
    <xdr:to>
      <xdr:col>28</xdr:col>
      <xdr:colOff>361950</xdr:colOff>
      <xdr:row>74</xdr:row>
      <xdr:rowOff>138112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371475</xdr:colOff>
      <xdr:row>60</xdr:row>
      <xdr:rowOff>23812</xdr:rowOff>
    </xdr:from>
    <xdr:to>
      <xdr:col>21</xdr:col>
      <xdr:colOff>66675</xdr:colOff>
      <xdr:row>74</xdr:row>
      <xdr:rowOff>100012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104775</xdr:colOff>
      <xdr:row>74</xdr:row>
      <xdr:rowOff>147637</xdr:rowOff>
    </xdr:from>
    <xdr:to>
      <xdr:col>24</xdr:col>
      <xdr:colOff>409575</xdr:colOff>
      <xdr:row>89</xdr:row>
      <xdr:rowOff>33337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0.48487</cdr:x>
      <cdr:y>0.14906</cdr:y>
    </cdr:from>
    <cdr:to>
      <cdr:x>0.51513</cdr:x>
      <cdr:y>0.40082</cdr:y>
    </cdr:to>
    <cdr:sp macro="" textlink="">
      <cdr:nvSpPr>
        <cdr:cNvPr id="2" name="Прямоугольник 1"/>
        <cdr:cNvSpPr/>
      </cdr:nvSpPr>
      <cdr:spPr>
        <a:xfrm xmlns:a="http://schemas.openxmlformats.org/drawingml/2006/main">
          <a:off x="2960398" y="555123"/>
          <a:ext cx="184731" cy="937629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none" lIns="91440" tIns="45720" rIns="91440" bIns="45720">
          <a:spAutoFit/>
        </a:bodyPr>
        <a:lstStyle xmlns:a="http://schemas.openxmlformats.org/drawingml/2006/main"/>
        <a:p xmlns:a="http://schemas.openxmlformats.org/drawingml/2006/main">
          <a:pPr algn="ctr"/>
          <a:endParaRPr lang="ru-RU" sz="5400" b="1" cap="none" spc="200">
            <a:ln w="29210">
              <a:solidFill>
                <a:schemeClr val="accent3">
                  <a:tint val="10000"/>
                </a:schemeClr>
              </a:solidFill>
            </a:ln>
            <a:solidFill>
              <a:schemeClr val="accent3">
                <a:satMod val="200000"/>
                <a:alpha val="50000"/>
              </a:schemeClr>
            </a:solidFill>
            <a:effectLst>
              <a:innerShdw blurRad="50800" dist="50800" dir="8100000">
                <a:srgbClr val="7D7D7D">
                  <a:alpha val="73000"/>
                </a:srgbClr>
              </a:innerShdw>
            </a:effectLst>
          </a:endParaRPr>
        </a:p>
      </cdr:txBody>
    </cdr:sp>
  </cdr:relSizeAnchor>
</c:userShape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511"/>
  <sheetViews>
    <sheetView tabSelected="1" topLeftCell="G10" zoomScaleNormal="100" workbookViewId="0">
      <selection activeCell="I108" sqref="I108"/>
    </sheetView>
  </sheetViews>
  <sheetFormatPr defaultRowHeight="15" x14ac:dyDescent="0.25"/>
  <cols>
    <col min="3" max="3" width="13" customWidth="1"/>
    <col min="5" max="5" width="14.140625" customWidth="1"/>
    <col min="10" max="10" width="9.7109375" customWidth="1"/>
  </cols>
  <sheetData>
    <row r="1" spans="1:14" x14ac:dyDescent="0.25">
      <c r="A1" s="4" t="s">
        <v>2</v>
      </c>
      <c r="B1" s="3">
        <v>0.05</v>
      </c>
      <c r="C1">
        <v>0</v>
      </c>
      <c r="D1" s="3">
        <v>0</v>
      </c>
      <c r="E1" t="s">
        <v>21</v>
      </c>
      <c r="I1">
        <v>3.6400000000000001E-4</v>
      </c>
    </row>
    <row r="2" spans="1:14" x14ac:dyDescent="0.25">
      <c r="A2" s="4"/>
      <c r="B2" s="3"/>
      <c r="D2" s="3"/>
      <c r="E2">
        <v>0.5</v>
      </c>
      <c r="F2" s="3">
        <v>0.91</v>
      </c>
      <c r="G2" s="4" t="s">
        <v>9</v>
      </c>
      <c r="H2" s="3">
        <f>0.125658</f>
        <v>0.12565799999999999</v>
      </c>
      <c r="I2">
        <f>(PI()+F6)/A6</f>
        <v>15.657963684609381</v>
      </c>
    </row>
    <row r="3" spans="1:14" x14ac:dyDescent="0.25">
      <c r="A3" s="4" t="s">
        <v>3</v>
      </c>
      <c r="B3" s="3">
        <v>10</v>
      </c>
      <c r="C3">
        <v>1</v>
      </c>
      <c r="D3" s="3">
        <v>2</v>
      </c>
      <c r="G3" s="4" t="s">
        <v>8</v>
      </c>
      <c r="H3" s="3">
        <v>9.1018000000000008</v>
      </c>
      <c r="I3">
        <f>(B3*B3-1)/B1*B1</f>
        <v>99</v>
      </c>
    </row>
    <row r="5" spans="1:14" x14ac:dyDescent="0.25">
      <c r="A5" s="4" t="s">
        <v>4</v>
      </c>
      <c r="B5" s="4" t="s">
        <v>0</v>
      </c>
      <c r="C5" s="4" t="s">
        <v>1</v>
      </c>
      <c r="D5" s="4"/>
      <c r="E5" s="4" t="s">
        <v>6</v>
      </c>
      <c r="F5" s="4" t="s">
        <v>7</v>
      </c>
      <c r="G5" s="4" t="s">
        <v>5</v>
      </c>
      <c r="H5" s="4" t="s">
        <v>10</v>
      </c>
      <c r="I5" s="4" t="s">
        <v>11</v>
      </c>
      <c r="J5" s="4" t="s">
        <v>13</v>
      </c>
      <c r="K5" s="4" t="s">
        <v>12</v>
      </c>
    </row>
    <row r="6" spans="1:14" x14ac:dyDescent="0.25">
      <c r="A6" s="3">
        <v>0.1</v>
      </c>
      <c r="B6" s="3">
        <f>1/A6</f>
        <v>10</v>
      </c>
      <c r="C6" s="3">
        <f>$B$3/(SQRT((1+A6*A6*$B$1*$B$1)))</f>
        <v>9.9998750023437015</v>
      </c>
      <c r="D6" s="3"/>
      <c r="E6" s="3">
        <f>B6*C6</f>
        <v>99.998750023437012</v>
      </c>
      <c r="F6" s="3">
        <f>-ATAN(A6*$B$1)-PI()/2</f>
        <v>-1.5757962851288549</v>
      </c>
      <c r="G6" s="3">
        <f>E6*COS(F6)</f>
        <v>-0.49998750031249256</v>
      </c>
      <c r="H6" s="3">
        <f>E6*SIN(F6)</f>
        <v>-99.997500062498432</v>
      </c>
      <c r="I6" s="3">
        <f>-ATAN( A6*$B$1)-PI()/2-A8*$H$2</f>
        <v>-1.638625285128855</v>
      </c>
      <c r="J6" s="3"/>
      <c r="K6" s="3"/>
    </row>
    <row r="7" spans="1:14" x14ac:dyDescent="0.25">
      <c r="A7" s="3">
        <v>0.3</v>
      </c>
      <c r="B7" s="3">
        <f t="shared" ref="B7:B70" si="0">1/A7</f>
        <v>3.3333333333333335</v>
      </c>
      <c r="C7" s="3">
        <f t="shared" ref="C7:C70" si="1">$B$3/(SQRT((1+A7*A7*$B$1*$B$1)))</f>
        <v>9.998875189808162</v>
      </c>
      <c r="D7" s="3"/>
      <c r="E7" s="3">
        <f>B7*C7</f>
        <v>33.329583966027208</v>
      </c>
      <c r="F7" s="3">
        <f t="shared" ref="F7:F70" si="2">-ATAN(A7*$B$1)-PI()/2</f>
        <v>-1.5857952019467472</v>
      </c>
      <c r="G7" s="3">
        <f>E7*COS(F7)</f>
        <v>-0.49988752530680447</v>
      </c>
      <c r="H7" s="3">
        <f>E7*SIN(F7)</f>
        <v>-33.325835020453738</v>
      </c>
      <c r="I7" s="3">
        <f t="shared" ref="I7:I70" si="3">-ATAN( A7*$B$1)-PI()/2-A9*$H$2</f>
        <v>-1.6737558019467471</v>
      </c>
      <c r="J7" s="3"/>
      <c r="K7" s="3"/>
    </row>
    <row r="8" spans="1:14" x14ac:dyDescent="0.25">
      <c r="A8" s="3">
        <v>0.5</v>
      </c>
      <c r="B8" s="3">
        <f t="shared" si="0"/>
        <v>2</v>
      </c>
      <c r="C8" s="3">
        <f t="shared" si="1"/>
        <v>9.9968764640812253</v>
      </c>
      <c r="D8" s="3"/>
      <c r="E8" s="3">
        <f t="shared" ref="E8:E38" si="4">B8*C8</f>
        <v>19.993752928162451</v>
      </c>
      <c r="F8" s="3">
        <f t="shared" si="2"/>
        <v>-1.5957911204138167</v>
      </c>
      <c r="G8" s="3">
        <f t="shared" ref="G8:G38" si="5">E8*COS(F8)</f>
        <v>-0.49968769519050332</v>
      </c>
      <c r="H8" s="3">
        <f t="shared" ref="H8:H38" si="6">E8*SIN(F8)</f>
        <v>-19.987507807620233</v>
      </c>
      <c r="I8" s="3">
        <f t="shared" si="3"/>
        <v>-1.7088833204138167</v>
      </c>
      <c r="J8" s="3"/>
      <c r="K8" s="3"/>
    </row>
    <row r="9" spans="1:14" x14ac:dyDescent="0.25">
      <c r="A9" s="3">
        <v>0.7</v>
      </c>
      <c r="B9" s="3">
        <f t="shared" si="0"/>
        <v>1.4285714285714286</v>
      </c>
      <c r="C9" s="3">
        <f t="shared" si="1"/>
        <v>9.9938806216053191</v>
      </c>
      <c r="D9" s="3"/>
      <c r="E9" s="3">
        <f t="shared" si="4"/>
        <v>14.276972316579027</v>
      </c>
      <c r="F9" s="3">
        <f t="shared" si="2"/>
        <v>-1.6057820456234224</v>
      </c>
      <c r="G9" s="3">
        <f t="shared" si="5"/>
        <v>-0.49938824939449228</v>
      </c>
      <c r="H9" s="3">
        <f t="shared" si="6"/>
        <v>-14.268235696985476</v>
      </c>
      <c r="I9" s="3">
        <f t="shared" si="3"/>
        <v>-1.7440058456234224</v>
      </c>
      <c r="J9" s="3"/>
      <c r="K9" s="3"/>
    </row>
    <row r="10" spans="1:14" x14ac:dyDescent="0.25">
      <c r="A10" s="3">
        <v>0.9</v>
      </c>
      <c r="B10" s="3">
        <f t="shared" si="0"/>
        <v>1.1111111111111112</v>
      </c>
      <c r="C10" s="3">
        <f t="shared" si="1"/>
        <v>9.9898903514403781</v>
      </c>
      <c r="D10" s="3"/>
      <c r="E10" s="3">
        <f t="shared" si="4"/>
        <v>11.099878168267088</v>
      </c>
      <c r="F10" s="3">
        <f t="shared" si="2"/>
        <v>-1.6157659886472242</v>
      </c>
      <c r="G10" s="3">
        <f t="shared" si="5"/>
        <v>-0.49898954616900787</v>
      </c>
      <c r="H10" s="3">
        <f t="shared" si="6"/>
        <v>-11.088656581533508</v>
      </c>
      <c r="I10" s="3">
        <f t="shared" si="3"/>
        <v>-1.7791213886472241</v>
      </c>
      <c r="J10" s="3"/>
      <c r="K10" s="3"/>
    </row>
    <row r="11" spans="1:14" x14ac:dyDescent="0.25">
      <c r="A11" s="3">
        <v>1.1000000000000001</v>
      </c>
      <c r="B11" s="3">
        <f t="shared" si="0"/>
        <v>0.90909090909090906</v>
      </c>
      <c r="C11" s="3">
        <f t="shared" si="1"/>
        <v>9.9849092285700856</v>
      </c>
      <c r="D11" s="13"/>
      <c r="E11" s="13">
        <f t="shared" si="4"/>
        <v>9.0771902077909861</v>
      </c>
      <c r="F11" s="3">
        <f t="shared" si="2"/>
        <v>-1.6257409689014579</v>
      </c>
      <c r="G11" s="13">
        <f t="shared" si="5"/>
        <v>-0.49849206151391973</v>
      </c>
      <c r="H11" s="13">
        <f t="shared" si="6"/>
        <v>-9.0634920275258235</v>
      </c>
      <c r="I11" s="3">
        <f t="shared" si="3"/>
        <v>-1.814227968901458</v>
      </c>
      <c r="J11" s="13"/>
      <c r="K11" s="13"/>
    </row>
    <row r="12" spans="1:14" x14ac:dyDescent="0.25">
      <c r="A12" s="3">
        <v>1.3</v>
      </c>
      <c r="B12" s="3">
        <f t="shared" si="0"/>
        <v>0.76923076923076916</v>
      </c>
      <c r="C12" s="3">
        <f t="shared" si="1"/>
        <v>9.9789417050277116</v>
      </c>
      <c r="D12" s="13"/>
      <c r="E12" s="13">
        <f t="shared" si="4"/>
        <v>7.6761090038674702</v>
      </c>
      <c r="F12" s="3">
        <f t="shared" si="2"/>
        <v>-1.63570501648833</v>
      </c>
      <c r="G12" s="13">
        <f t="shared" si="5"/>
        <v>-0.49789638776170619</v>
      </c>
      <c r="H12" s="13">
        <f t="shared" si="6"/>
        <v>-7.6599444271031816</v>
      </c>
      <c r="I12" s="3">
        <f t="shared" si="3"/>
        <v>-1.84932361648833</v>
      </c>
      <c r="J12" s="13"/>
      <c r="K12" s="13"/>
    </row>
    <row r="13" spans="1:14" x14ac:dyDescent="0.25">
      <c r="A13" s="3">
        <v>1.5</v>
      </c>
      <c r="B13" s="3">
        <f t="shared" si="0"/>
        <v>0.66666666666666663</v>
      </c>
      <c r="C13" s="3">
        <f t="shared" si="1"/>
        <v>9.971993098884564</v>
      </c>
      <c r="D13" s="14"/>
      <c r="E13" s="14">
        <f t="shared" si="4"/>
        <v>6.6479953992563754</v>
      </c>
      <c r="F13" s="3">
        <f t="shared" si="2"/>
        <v>-1.6456561745056635</v>
      </c>
      <c r="G13" s="14">
        <f t="shared" si="5"/>
        <v>-0.49720323182100684</v>
      </c>
      <c r="H13" s="14">
        <f t="shared" si="6"/>
        <v>-6.6293764242800908</v>
      </c>
      <c r="I13" s="3">
        <f t="shared" si="3"/>
        <v>-1.8844063745056634</v>
      </c>
      <c r="J13" s="14">
        <f t="shared" ref="J13:J38" si="7">E13*COS(I13)</f>
        <v>-2.0508707531080703</v>
      </c>
      <c r="K13" s="14">
        <f t="shared" ref="K13:K38" si="8">E13*SIN(I13)</f>
        <v>-6.3237466728656884</v>
      </c>
    </row>
    <row r="14" spans="1:14" x14ac:dyDescent="0.25">
      <c r="A14" s="3">
        <v>1.7</v>
      </c>
      <c r="B14" s="3">
        <f t="shared" si="0"/>
        <v>0.58823529411764708</v>
      </c>
      <c r="C14" s="3">
        <f t="shared" si="1"/>
        <v>9.9640695811542948</v>
      </c>
      <c r="D14" s="3"/>
      <c r="E14" s="3">
        <f t="shared" si="4"/>
        <v>5.8612174006789974</v>
      </c>
      <c r="F14" s="3">
        <f t="shared" si="2"/>
        <v>-1.6555925013180997</v>
      </c>
      <c r="G14" s="3">
        <f t="shared" si="5"/>
        <v>-0.49641341309042197</v>
      </c>
      <c r="H14" s="3">
        <f t="shared" si="6"/>
        <v>-5.8401578010637847</v>
      </c>
      <c r="I14" s="3">
        <f t="shared" si="3"/>
        <v>-1.9194743013180997</v>
      </c>
      <c r="J14" s="3">
        <f t="shared" si="7"/>
        <v>-2.0025179441605894</v>
      </c>
      <c r="K14" s="3">
        <f t="shared" si="8"/>
        <v>-5.508519882993717</v>
      </c>
    </row>
    <row r="15" spans="1:14" x14ac:dyDescent="0.25">
      <c r="A15" s="3">
        <v>1.9</v>
      </c>
      <c r="B15" s="3">
        <f t="shared" si="0"/>
        <v>0.52631578947368418</v>
      </c>
      <c r="C15" s="3">
        <f t="shared" si="1"/>
        <v>9.9551781606758585</v>
      </c>
      <c r="D15" s="3"/>
      <c r="E15" s="3">
        <f t="shared" si="4"/>
        <v>5.239567452987294</v>
      </c>
      <c r="F15" s="3">
        <f t="shared" si="2"/>
        <v>-1.6655120727833723</v>
      </c>
      <c r="G15" s="3">
        <f t="shared" si="5"/>
        <v>-0.49552786105398733</v>
      </c>
      <c r="H15" s="3">
        <f t="shared" si="6"/>
        <v>-5.2160827479367144</v>
      </c>
      <c r="I15" s="3">
        <f t="shared" si="3"/>
        <v>-1.9545254727833723</v>
      </c>
      <c r="J15" s="3">
        <f t="shared" si="7"/>
        <v>-1.961594546007883</v>
      </c>
      <c r="K15" s="3">
        <f t="shared" si="8"/>
        <v>-4.8585197263647997</v>
      </c>
    </row>
    <row r="16" spans="1:14" x14ac:dyDescent="0.25">
      <c r="A16" s="3">
        <v>2.1</v>
      </c>
      <c r="B16" s="3">
        <f t="shared" si="0"/>
        <v>0.47619047619047616</v>
      </c>
      <c r="C16" s="3">
        <f t="shared" si="1"/>
        <v>9.945326667047194</v>
      </c>
      <c r="D16" s="12"/>
      <c r="E16" s="12">
        <f t="shared" si="4"/>
        <v>4.7358698414510449</v>
      </c>
      <c r="F16" s="3">
        <f t="shared" si="2"/>
        <v>-1.6754129844274164</v>
      </c>
      <c r="G16" s="3">
        <f t="shared" si="5"/>
        <v>-0.49454761257140056</v>
      </c>
      <c r="H16" s="3">
        <f t="shared" si="6"/>
        <v>-4.7099772625847649</v>
      </c>
      <c r="I16" s="3">
        <f t="shared" si="3"/>
        <v>-1.9895579844274165</v>
      </c>
      <c r="J16" s="12">
        <f t="shared" si="7"/>
        <v>-1.9257440256729015</v>
      </c>
      <c r="K16" s="12">
        <f t="shared" si="8"/>
        <v>-4.3266584222411959</v>
      </c>
      <c r="L16" s="2"/>
      <c r="M16" s="2"/>
      <c r="N16" s="2"/>
    </row>
    <row r="17" spans="1:20" x14ac:dyDescent="0.25">
      <c r="A17" s="3">
        <v>2.2999999999999998</v>
      </c>
      <c r="B17" s="3">
        <f t="shared" si="0"/>
        <v>0.43478260869565222</v>
      </c>
      <c r="C17" s="3">
        <f t="shared" si="1"/>
        <v>9.9345237316903496</v>
      </c>
      <c r="D17" s="3"/>
      <c r="E17" s="3">
        <f t="shared" si="4"/>
        <v>4.3193581442131963</v>
      </c>
      <c r="F17" s="3">
        <f t="shared" si="2"/>
        <v>-1.6852933535623467</v>
      </c>
      <c r="G17" s="3">
        <f t="shared" si="5"/>
        <v>-0.4934738088775934</v>
      </c>
      <c r="H17" s="3">
        <f t="shared" si="6"/>
        <v>-4.2910765989355992</v>
      </c>
      <c r="I17" s="3">
        <f t="shared" si="3"/>
        <v>-2.0245699535623465</v>
      </c>
      <c r="J17" s="3">
        <f t="shared" si="7"/>
        <v>-1.8934354788678847</v>
      </c>
      <c r="K17" s="3">
        <f t="shared" si="8"/>
        <v>-3.8822360651234509</v>
      </c>
    </row>
    <row r="18" spans="1:20" x14ac:dyDescent="0.25">
      <c r="A18" s="3">
        <v>2.5</v>
      </c>
      <c r="B18" s="3">
        <f t="shared" si="0"/>
        <v>0.4</v>
      </c>
      <c r="C18" s="3">
        <f t="shared" si="1"/>
        <v>9.9227787671366769</v>
      </c>
      <c r="D18" s="3"/>
      <c r="E18" s="3">
        <f t="shared" si="4"/>
        <v>3.969111506854671</v>
      </c>
      <c r="F18" s="3">
        <f t="shared" si="2"/>
        <v>-1.695151321341658</v>
      </c>
      <c r="G18" s="3">
        <f t="shared" si="5"/>
        <v>-0.49230769230769222</v>
      </c>
      <c r="H18" s="3">
        <f t="shared" si="6"/>
        <v>-3.9384615384615387</v>
      </c>
      <c r="I18" s="3">
        <f t="shared" si="3"/>
        <v>-2.059559521341658</v>
      </c>
      <c r="J18" s="3">
        <f t="shared" si="7"/>
        <v>-1.8636338120133689</v>
      </c>
      <c r="K18" s="3">
        <f t="shared" si="8"/>
        <v>-3.5043851341664309</v>
      </c>
    </row>
    <row r="19" spans="1:20" x14ac:dyDescent="0.25">
      <c r="A19" s="3">
        <v>2.7</v>
      </c>
      <c r="B19" s="3">
        <f t="shared" si="0"/>
        <v>0.37037037037037035</v>
      </c>
      <c r="C19" s="3">
        <f t="shared" si="1"/>
        <v>9.9101019446281668</v>
      </c>
      <c r="D19" s="3"/>
      <c r="E19" s="3">
        <f t="shared" si="4"/>
        <v>3.6704081276400617</v>
      </c>
      <c r="F19" s="3">
        <f t="shared" si="2"/>
        <v>-1.7049850547473171</v>
      </c>
      <c r="G19" s="3">
        <f t="shared" si="5"/>
        <v>-0.49105060276461471</v>
      </c>
      <c r="H19" s="3">
        <f t="shared" si="6"/>
        <v>-3.6374118723304805</v>
      </c>
      <c r="I19" s="3">
        <f t="shared" si="3"/>
        <v>-2.0945248547473172</v>
      </c>
      <c r="J19" s="3">
        <f t="shared" si="7"/>
        <v>-1.8356164878552266</v>
      </c>
      <c r="K19" s="3">
        <f t="shared" si="8"/>
        <v>-3.1784285319887666</v>
      </c>
    </row>
    <row r="20" spans="1:20" x14ac:dyDescent="0.25">
      <c r="A20" s="3">
        <v>2.9</v>
      </c>
      <c r="B20" s="3">
        <f t="shared" si="0"/>
        <v>0.34482758620689657</v>
      </c>
      <c r="C20" s="3">
        <f t="shared" si="1"/>
        <v>9.8965041701375398</v>
      </c>
      <c r="D20" s="3"/>
      <c r="E20" s="3">
        <f t="shared" si="4"/>
        <v>3.4125876448750141</v>
      </c>
      <c r="F20" s="3">
        <f t="shared" si="2"/>
        <v>-1.7147927485037886</v>
      </c>
      <c r="G20" s="3">
        <f t="shared" si="5"/>
        <v>-0.48970397394774845</v>
      </c>
      <c r="H20" s="3">
        <f t="shared" si="6"/>
        <v>-3.3772687858465424</v>
      </c>
      <c r="I20" s="3">
        <f t="shared" si="3"/>
        <v>-2.1294641485037884</v>
      </c>
      <c r="J20" s="3">
        <f t="shared" si="7"/>
        <v>-1.8088660786224837</v>
      </c>
      <c r="K20" s="3">
        <f t="shared" si="8"/>
        <v>-2.8937446230727608</v>
      </c>
    </row>
    <row r="21" spans="1:20" x14ac:dyDescent="0.25">
      <c r="A21" s="3">
        <v>3.1</v>
      </c>
      <c r="B21" s="3">
        <f t="shared" si="0"/>
        <v>0.32258064516129031</v>
      </c>
      <c r="C21" s="3">
        <f t="shared" si="1"/>
        <v>9.8819970589155322</v>
      </c>
      <c r="D21" s="3"/>
      <c r="E21" s="3">
        <f t="shared" si="4"/>
        <v>3.1877409867469457</v>
      </c>
      <c r="F21" s="3">
        <f t="shared" si="2"/>
        <v>-1.7245726269144046</v>
      </c>
      <c r="G21" s="3">
        <f t="shared" si="5"/>
        <v>-0.4882693293620759</v>
      </c>
      <c r="H21" s="3">
        <f t="shared" si="6"/>
        <v>-3.1501247055617814</v>
      </c>
      <c r="I21" s="3">
        <f t="shared" si="3"/>
        <v>-2.1643756269144045</v>
      </c>
      <c r="J21" s="3">
        <f t="shared" si="7"/>
        <v>-1.7830043900569854</v>
      </c>
      <c r="K21" s="3">
        <f t="shared" si="8"/>
        <v>-2.6424586928888614</v>
      </c>
    </row>
    <row r="22" spans="1:20" x14ac:dyDescent="0.25">
      <c r="A22" s="3">
        <v>3.3</v>
      </c>
      <c r="B22" s="3">
        <f t="shared" si="0"/>
        <v>0.30303030303030304</v>
      </c>
      <c r="C22" s="3">
        <f t="shared" si="1"/>
        <v>9.866592908678923</v>
      </c>
      <c r="D22" s="3"/>
      <c r="E22" s="3">
        <f t="shared" si="4"/>
        <v>2.9898766389936133</v>
      </c>
      <c r="F22" s="3">
        <f t="shared" si="2"/>
        <v>-1.7343229456158897</v>
      </c>
      <c r="G22" s="3">
        <f t="shared" si="5"/>
        <v>-0.48674827812796601</v>
      </c>
      <c r="H22" s="3">
        <f t="shared" si="6"/>
        <v>-2.9499895644119158</v>
      </c>
      <c r="I22" s="3">
        <f t="shared" si="3"/>
        <v>-2.1992575456158896</v>
      </c>
      <c r="J22" s="3">
        <f t="shared" si="7"/>
        <v>-1.7577505193720773</v>
      </c>
      <c r="K22" s="3">
        <f t="shared" si="8"/>
        <v>-2.4186102265654421</v>
      </c>
    </row>
    <row r="23" spans="1:20" x14ac:dyDescent="0.25">
      <c r="A23" s="3">
        <v>3.5</v>
      </c>
      <c r="B23" s="3">
        <f t="shared" si="0"/>
        <v>0.2857142857142857</v>
      </c>
      <c r="C23" s="3">
        <f t="shared" si="1"/>
        <v>9.8503046715570424</v>
      </c>
      <c r="D23" s="3"/>
      <c r="E23" s="3">
        <f t="shared" si="4"/>
        <v>2.8143727633020119</v>
      </c>
      <c r="F23" s="3">
        <f t="shared" si="2"/>
        <v>-1.7440419932472615</v>
      </c>
      <c r="G23" s="3">
        <f t="shared" si="5"/>
        <v>-0.48514251061249225</v>
      </c>
      <c r="H23" s="3">
        <f t="shared" si="6"/>
        <v>-2.7722429177856709</v>
      </c>
      <c r="I23" s="3">
        <f t="shared" si="3"/>
        <v>-2.2341081932472613</v>
      </c>
      <c r="J23" s="3">
        <f t="shared" si="7"/>
        <v>-1.7328932729242066</v>
      </c>
      <c r="K23" s="3">
        <f t="shared" si="8"/>
        <v>-2.2176056807895841</v>
      </c>
    </row>
    <row r="24" spans="1:20" x14ac:dyDescent="0.25">
      <c r="A24" s="3">
        <v>3.7</v>
      </c>
      <c r="B24" s="3">
        <f t="shared" si="0"/>
        <v>0.27027027027027023</v>
      </c>
      <c r="C24" s="3">
        <f t="shared" si="1"/>
        <v>9.8331459249179023</v>
      </c>
      <c r="D24" s="3"/>
      <c r="E24" s="3">
        <f t="shared" si="4"/>
        <v>2.6576070067345676</v>
      </c>
      <c r="F24" s="3">
        <f t="shared" si="2"/>
        <v>-1.7537280930297507</v>
      </c>
      <c r="G24" s="3">
        <f t="shared" si="5"/>
        <v>-0.48345379390364762</v>
      </c>
      <c r="H24" s="3">
        <f t="shared" si="6"/>
        <v>-2.6132637508305274</v>
      </c>
      <c r="I24" s="3">
        <f t="shared" si="3"/>
        <v>-2.2689258930297509</v>
      </c>
      <c r="J24" s="3">
        <f t="shared" si="7"/>
        <v>-1.7082725097018885</v>
      </c>
      <c r="K24" s="3">
        <f t="shared" si="8"/>
        <v>-2.035848725922798</v>
      </c>
    </row>
    <row r="25" spans="1:20" x14ac:dyDescent="0.25">
      <c r="A25" s="3">
        <v>3.9</v>
      </c>
      <c r="B25" s="3">
        <f t="shared" si="0"/>
        <v>0.25641025641025644</v>
      </c>
      <c r="C25" s="3">
        <f t="shared" si="1"/>
        <v>9.8151308411977212</v>
      </c>
      <c r="D25" s="3"/>
      <c r="E25" s="3">
        <f t="shared" si="4"/>
        <v>2.5167002156917238</v>
      </c>
      <c r="F25" s="3">
        <f t="shared" si="2"/>
        <v>-1.7633796042548151</v>
      </c>
      <c r="G25" s="3">
        <f t="shared" si="5"/>
        <v>-0.48168396714915335</v>
      </c>
      <c r="H25" s="3">
        <f t="shared" si="6"/>
        <v>-2.4701741905084793</v>
      </c>
      <c r="I25" s="3">
        <f t="shared" si="3"/>
        <v>-2.3037090042548152</v>
      </c>
      <c r="J25" s="3">
        <f t="shared" si="7"/>
        <v>-1.6837662061402054</v>
      </c>
      <c r="K25" s="3">
        <f t="shared" si="8"/>
        <v>-1.8704842524659189</v>
      </c>
      <c r="P25" s="1"/>
      <c r="Q25" s="1"/>
      <c r="R25" s="1"/>
      <c r="S25" s="1"/>
      <c r="T25" s="1"/>
    </row>
    <row r="26" spans="1:20" x14ac:dyDescent="0.25">
      <c r="A26" s="3">
        <v>4.0999999999999996</v>
      </c>
      <c r="B26" s="3">
        <f t="shared" si="0"/>
        <v>0.24390243902439027</v>
      </c>
      <c r="C26" s="3">
        <f t="shared" si="1"/>
        <v>9.7962741568593028</v>
      </c>
      <c r="D26" s="3"/>
      <c r="E26" s="3">
        <f t="shared" si="4"/>
        <v>2.3893351602095865</v>
      </c>
      <c r="F26" s="3">
        <f t="shared" si="2"/>
        <v>-1.772994923677758</v>
      </c>
      <c r="G26" s="3">
        <f t="shared" si="5"/>
        <v>-0.47983493678174693</v>
      </c>
      <c r="H26" s="3">
        <f t="shared" si="6"/>
        <v>-2.3406582282036452</v>
      </c>
      <c r="I26" s="3">
        <f t="shared" si="3"/>
        <v>-2.338455923677758</v>
      </c>
      <c r="J26" s="3">
        <f t="shared" si="7"/>
        <v>-1.6592812884094952</v>
      </c>
      <c r="K26" s="3">
        <f t="shared" si="8"/>
        <v>-1.7192172968382722</v>
      </c>
    </row>
    <row r="27" spans="1:20" x14ac:dyDescent="0.25">
      <c r="A27" s="3">
        <v>4.3</v>
      </c>
      <c r="B27" s="3">
        <f t="shared" si="0"/>
        <v>0.23255813953488372</v>
      </c>
      <c r="C27" s="3">
        <f t="shared" si="1"/>
        <v>9.776591140605678</v>
      </c>
      <c r="D27" s="3"/>
      <c r="E27" s="3">
        <f t="shared" si="4"/>
        <v>2.2736258466524832</v>
      </c>
      <c r="F27" s="3">
        <f t="shared" si="2"/>
        <v>-1.7825724868148998</v>
      </c>
      <c r="G27" s="3">
        <f t="shared" si="5"/>
        <v>-0.47790867165284678</v>
      </c>
      <c r="H27" s="3">
        <f t="shared" si="6"/>
        <v>-2.2228310309434751</v>
      </c>
      <c r="I27" s="3">
        <f t="shared" si="3"/>
        <v>-2.3731650868148999</v>
      </c>
      <c r="J27" s="3">
        <f t="shared" si="7"/>
        <v>-1.6347470054419644</v>
      </c>
      <c r="K27" s="3">
        <f t="shared" si="8"/>
        <v>-1.5801824953987915</v>
      </c>
    </row>
    <row r="28" spans="1:20" x14ac:dyDescent="0.25">
      <c r="A28" s="3">
        <v>4.5</v>
      </c>
      <c r="B28" s="3">
        <f t="shared" si="0"/>
        <v>0.22222222222222221</v>
      </c>
      <c r="C28" s="3">
        <f t="shared" si="1"/>
        <v>9.7560975609756113</v>
      </c>
      <c r="D28" s="3"/>
      <c r="E28" s="3">
        <f t="shared" si="4"/>
        <v>2.1680216802168024</v>
      </c>
      <c r="F28" s="3">
        <f t="shared" si="2"/>
        <v>-1.7921107691426879</v>
      </c>
      <c r="G28" s="3">
        <f t="shared" si="5"/>
        <v>-0.47590719809637116</v>
      </c>
      <c r="H28" s="3">
        <f t="shared" si="6"/>
        <v>-2.115143102650539</v>
      </c>
      <c r="I28" s="3">
        <f t="shared" si="3"/>
        <v>-2.4078349691426881</v>
      </c>
      <c r="J28" s="3">
        <f t="shared" si="7"/>
        <v>-1.6101100522268912</v>
      </c>
      <c r="K28" s="3">
        <f t="shared" si="8"/>
        <v>-1.4518483480060873</v>
      </c>
    </row>
    <row r="29" spans="1:20" x14ac:dyDescent="0.25">
      <c r="A29" s="3">
        <v>4.7</v>
      </c>
      <c r="B29" s="3">
        <f t="shared" si="0"/>
        <v>0.21276595744680851</v>
      </c>
      <c r="C29" s="3">
        <f t="shared" si="1"/>
        <v>9.7348096534468116</v>
      </c>
      <c r="D29" s="3"/>
      <c r="E29" s="3">
        <f t="shared" si="4"/>
        <v>2.071236096478045</v>
      </c>
      <c r="F29" s="3">
        <f t="shared" si="2"/>
        <v>-1.8016082871975641</v>
      </c>
      <c r="G29" s="3">
        <f t="shared" si="5"/>
        <v>-0.47383259494420588</v>
      </c>
      <c r="H29" s="3">
        <f t="shared" si="6"/>
        <v>-2.0163089146561965</v>
      </c>
      <c r="I29" s="3">
        <f t="shared" si="3"/>
        <v>-2.442464087197564</v>
      </c>
      <c r="J29" s="3">
        <f t="shared" si="7"/>
        <v>-1.5853309220882321</v>
      </c>
      <c r="K29" s="3">
        <f t="shared" si="8"/>
        <v>-1.33294592344344</v>
      </c>
    </row>
    <row r="30" spans="1:20" x14ac:dyDescent="0.25">
      <c r="A30" s="3">
        <v>4.9000000000000004</v>
      </c>
      <c r="B30" s="3">
        <f t="shared" si="0"/>
        <v>0.2040816326530612</v>
      </c>
      <c r="C30" s="3">
        <f t="shared" si="1"/>
        <v>9.7127440871714708</v>
      </c>
      <c r="D30" s="3"/>
      <c r="E30" s="3">
        <f t="shared" si="4"/>
        <v>1.9821926708513202</v>
      </c>
      <c r="F30" s="3">
        <f t="shared" si="2"/>
        <v>-1.8110635995758351</v>
      </c>
      <c r="G30" s="3">
        <f t="shared" si="5"/>
        <v>-0.47168698851442165</v>
      </c>
      <c r="H30" s="3">
        <f t="shared" si="6"/>
        <v>-1.9252530143445787</v>
      </c>
      <c r="I30" s="3">
        <f t="shared" si="3"/>
        <v>-2.4770509995758347</v>
      </c>
      <c r="J30" s="3">
        <f t="shared" si="7"/>
        <v>-1.5603811369547804</v>
      </c>
      <c r="K30" s="3">
        <f t="shared" si="8"/>
        <v>-1.222415024372818</v>
      </c>
    </row>
    <row r="31" spans="1:20" x14ac:dyDescent="0.25">
      <c r="A31" s="3">
        <v>5.0999999999999996</v>
      </c>
      <c r="B31" s="3">
        <f t="shared" si="0"/>
        <v>0.19607843137254904</v>
      </c>
      <c r="C31" s="3">
        <f t="shared" si="1"/>
        <v>9.6899179314664945</v>
      </c>
      <c r="D31" s="3"/>
      <c r="E31" s="3">
        <f t="shared" si="4"/>
        <v>1.8999839081306855</v>
      </c>
      <c r="F31" s="3">
        <f t="shared" si="2"/>
        <v>-1.8204753078332045</v>
      </c>
      <c r="G31" s="3">
        <f t="shared" si="5"/>
        <v>-0.46947254759277962</v>
      </c>
      <c r="H31" s="3">
        <f t="shared" si="6"/>
        <v>-1.8410688140893317</v>
      </c>
      <c r="I31" s="3">
        <f t="shared" si="3"/>
        <v>-2.5115943078332044</v>
      </c>
      <c r="J31" s="3">
        <f t="shared" si="7"/>
        <v>-1.5352411148210232</v>
      </c>
      <c r="K31" s="3">
        <f t="shared" si="8"/>
        <v>-1.1193630199888929</v>
      </c>
    </row>
    <row r="32" spans="1:20" x14ac:dyDescent="0.25">
      <c r="A32" s="3">
        <v>5.3</v>
      </c>
      <c r="B32" s="3">
        <f t="shared" si="0"/>
        <v>0.18867924528301888</v>
      </c>
      <c r="C32" s="3">
        <f t="shared" si="1"/>
        <v>9.6663486221782158</v>
      </c>
      <c r="D32" s="3"/>
      <c r="E32" s="3">
        <f t="shared" si="4"/>
        <v>1.8238393626751352</v>
      </c>
      <c r="F32" s="3">
        <f t="shared" si="2"/>
        <v>-1.8298420572840364</v>
      </c>
      <c r="G32" s="3">
        <f t="shared" si="5"/>
        <v>-0.46719147842743342</v>
      </c>
      <c r="H32" s="3">
        <f t="shared" si="6"/>
        <v>-1.7629867110469188</v>
      </c>
      <c r="I32" s="3">
        <f t="shared" si="3"/>
        <v>-2.5460926572840363</v>
      </c>
      <c r="J32" s="3">
        <f t="shared" si="7"/>
        <v>-1.5098985063585837</v>
      </c>
      <c r="K32" s="3">
        <f t="shared" si="8"/>
        <v>-1.0230330010998478</v>
      </c>
    </row>
    <row r="33" spans="1:11" x14ac:dyDescent="0.25">
      <c r="A33" s="3">
        <v>5.5</v>
      </c>
      <c r="B33" s="3">
        <f t="shared" si="0"/>
        <v>0.18181818181818182</v>
      </c>
      <c r="C33" s="3">
        <f t="shared" si="1"/>
        <v>9.642053928037905</v>
      </c>
      <c r="D33" s="3"/>
      <c r="E33" s="3">
        <f t="shared" si="4"/>
        <v>1.7531007141887101</v>
      </c>
      <c r="F33" s="3">
        <f t="shared" si="2"/>
        <v>-1.8391625377008034</v>
      </c>
      <c r="G33" s="3">
        <f t="shared" si="5"/>
        <v>-0.4648460197559558</v>
      </c>
      <c r="H33" s="3">
        <f t="shared" si="6"/>
        <v>-1.6903491627489307</v>
      </c>
      <c r="I33" s="3">
        <f t="shared" si="3"/>
        <v>-2.5805447377008033</v>
      </c>
      <c r="J33" s="3">
        <f t="shared" si="7"/>
        <v>-1.4843468815826757</v>
      </c>
      <c r="K33" s="3">
        <f t="shared" si="8"/>
        <v>-0.93277888549470922</v>
      </c>
    </row>
    <row r="34" spans="1:11" x14ac:dyDescent="0.25">
      <c r="A34" s="3">
        <v>5.7</v>
      </c>
      <c r="B34" s="3">
        <f t="shared" si="0"/>
        <v>0.17543859649122806</v>
      </c>
      <c r="C34" s="3">
        <f t="shared" si="1"/>
        <v>9.6170519171205147</v>
      </c>
      <c r="D34" s="3"/>
      <c r="E34" s="3">
        <f t="shared" si="4"/>
        <v>1.6872020907228973</v>
      </c>
      <c r="F34" s="3">
        <f t="shared" si="2"/>
        <v>-1.8484354839145527</v>
      </c>
      <c r="G34" s="3">
        <f t="shared" si="5"/>
        <v>-0.46243843788295658</v>
      </c>
      <c r="H34" s="3">
        <f t="shared" si="6"/>
        <v>-1.622591010115638</v>
      </c>
      <c r="I34" s="3">
        <f t="shared" si="3"/>
        <v>-2.6149492839145525</v>
      </c>
      <c r="J34" s="3">
        <f t="shared" si="7"/>
        <v>-1.4585846809619829</v>
      </c>
      <c r="K34" s="3">
        <f t="shared" si="8"/>
        <v>-0.84804576728072067</v>
      </c>
    </row>
    <row r="35" spans="1:11" x14ac:dyDescent="0.25">
      <c r="A35" s="3">
        <v>5.9</v>
      </c>
      <c r="B35" s="3">
        <f t="shared" si="0"/>
        <v>0.16949152542372881</v>
      </c>
      <c r="C35" s="3">
        <f t="shared" si="1"/>
        <v>9.5913609235147117</v>
      </c>
      <c r="D35" s="3"/>
      <c r="E35" s="3">
        <f t="shared" si="4"/>
        <v>1.6256543938160528</v>
      </c>
      <c r="F35" s="3">
        <f t="shared" si="2"/>
        <v>-1.857659676317575</v>
      </c>
      <c r="G35" s="3">
        <f t="shared" si="5"/>
        <v>-0.45997102182562494</v>
      </c>
      <c r="H35" s="3">
        <f t="shared" si="6"/>
        <v>-1.5592238027987286</v>
      </c>
      <c r="I35" s="3">
        <f t="shared" si="3"/>
        <v>-2.6493050763175749</v>
      </c>
      <c r="J35" s="3">
        <f t="shared" si="7"/>
        <v>-1.4326143686244699</v>
      </c>
      <c r="K35" s="3">
        <f t="shared" si="8"/>
        <v>-0.7683542665620785</v>
      </c>
    </row>
    <row r="36" spans="1:11" x14ac:dyDescent="0.25">
      <c r="A36" s="3">
        <v>6.1</v>
      </c>
      <c r="B36" s="3">
        <f t="shared" si="0"/>
        <v>0.16393442622950821</v>
      </c>
      <c r="C36" s="3">
        <f t="shared" si="1"/>
        <v>9.5649995143072708</v>
      </c>
      <c r="D36" s="3"/>
      <c r="E36" s="3">
        <f t="shared" si="4"/>
        <v>1.5680327072634872</v>
      </c>
      <c r="F36" s="3">
        <f t="shared" si="2"/>
        <v>-1.8668339412697996</v>
      </c>
      <c r="G36" s="3">
        <f t="shared" si="5"/>
        <v>-0.45744607854349173</v>
      </c>
      <c r="H36" s="3">
        <f t="shared" si="6"/>
        <v>-1.499823208339317</v>
      </c>
      <c r="I36" s="3">
        <f t="shared" si="3"/>
        <v>-2.6836109412697997</v>
      </c>
      <c r="J36" s="3">
        <f t="shared" si="7"/>
        <v>-1.4064417417063659</v>
      </c>
      <c r="K36" s="3">
        <f t="shared" si="8"/>
        <v>-0.69328796198551235</v>
      </c>
    </row>
    <row r="37" spans="1:11" x14ac:dyDescent="0.25">
      <c r="A37" s="3">
        <v>6.3</v>
      </c>
      <c r="B37" s="3">
        <f t="shared" si="0"/>
        <v>0.15873015873015872</v>
      </c>
      <c r="C37" s="3">
        <f t="shared" si="1"/>
        <v>9.5379864569797235</v>
      </c>
      <c r="D37" s="3"/>
      <c r="E37" s="3">
        <f t="shared" si="4"/>
        <v>1.5139661042824957</v>
      </c>
      <c r="F37" s="3">
        <f t="shared" si="2"/>
        <v>-1.8759571514107567</v>
      </c>
      <c r="G37" s="3">
        <f t="shared" si="5"/>
        <v>-0.4548659282676431</v>
      </c>
      <c r="H37" s="3">
        <f t="shared" si="6"/>
        <v>-1.4440188198972796</v>
      </c>
      <c r="I37" s="3">
        <f t="shared" si="3"/>
        <v>-2.7178657514107565</v>
      </c>
      <c r="J37" s="3">
        <f t="shared" si="7"/>
        <v>-1.3800753615976504</v>
      </c>
      <c r="K37" s="3">
        <f t="shared" si="8"/>
        <v>-0.62248322164330749</v>
      </c>
    </row>
    <row r="38" spans="1:11" x14ac:dyDescent="0.25">
      <c r="A38" s="3">
        <v>6.5</v>
      </c>
      <c r="B38" s="3">
        <f t="shared" si="0"/>
        <v>0.15384615384615385</v>
      </c>
      <c r="C38" s="3">
        <f t="shared" si="1"/>
        <v>9.5103406873094816</v>
      </c>
      <c r="D38" s="3"/>
      <c r="E38" s="3">
        <f t="shared" si="4"/>
        <v>1.4631293365091511</v>
      </c>
      <c r="F38" s="3">
        <f t="shared" si="2"/>
        <v>-1.8850282258792348</v>
      </c>
      <c r="G38" s="3">
        <f t="shared" si="5"/>
        <v>-0.45223289994347077</v>
      </c>
      <c r="H38" s="3">
        <f t="shared" si="6"/>
        <v>-1.3914858459799107</v>
      </c>
      <c r="I38" s="3">
        <f t="shared" si="3"/>
        <v>-2.7520684258792349</v>
      </c>
      <c r="J38" s="3">
        <f t="shared" si="7"/>
        <v>-1.3535260812973438</v>
      </c>
      <c r="K38" s="3">
        <f t="shared" si="8"/>
        <v>-0.5556209162743655</v>
      </c>
    </row>
    <row r="39" spans="1:11" x14ac:dyDescent="0.25">
      <c r="A39" s="3">
        <v>6.7</v>
      </c>
      <c r="B39" s="3">
        <f t="shared" si="0"/>
        <v>0.14925373134328357</v>
      </c>
      <c r="C39" s="3">
        <f t="shared" si="1"/>
        <v>9.4820812778617665</v>
      </c>
      <c r="D39" s="3"/>
      <c r="E39" s="3">
        <f t="shared" ref="E39:E45" si="9">B39*C39</f>
        <v>1.4152360116211591</v>
      </c>
      <c r="F39" s="3">
        <f t="shared" si="2"/>
        <v>-1.8940461304430387</v>
      </c>
      <c r="G39" s="3">
        <f t="shared" ref="G39:G45" si="10">E39*COS(F39)</f>
        <v>-0.44954932679988302</v>
      </c>
      <c r="H39" s="3">
        <f t="shared" ref="H39:H45" si="11">E39*SIN(F39)</f>
        <v>-1.341938288954875</v>
      </c>
      <c r="I39" s="3">
        <f t="shared" si="3"/>
        <v>-2.7862179304430388</v>
      </c>
      <c r="J39" s="3">
        <f t="shared" ref="J39:J45" si="12">E39*COS(I39)</f>
        <v>-1.3268066492747501</v>
      </c>
      <c r="K39" s="3">
        <f t="shared" ref="K39:K45" si="13">E39*SIN(I39)</f>
        <v>-0.49241962189749888</v>
      </c>
    </row>
    <row r="40" spans="1:11" x14ac:dyDescent="0.25">
      <c r="A40" s="3">
        <v>6.9</v>
      </c>
      <c r="B40" s="3">
        <f t="shared" si="0"/>
        <v>0.14492753623188406</v>
      </c>
      <c r="C40" s="3">
        <f t="shared" si="1"/>
        <v>9.453227407152557</v>
      </c>
      <c r="D40" s="3"/>
      <c r="E40" s="3">
        <f t="shared" si="9"/>
        <v>1.3700329575583416</v>
      </c>
      <c r="F40" s="3">
        <f t="shared" si="2"/>
        <v>-1.9030098775414932</v>
      </c>
      <c r="G40" s="3">
        <f t="shared" si="10"/>
        <v>-0.44681754205670104</v>
      </c>
      <c r="H40" s="3">
        <f t="shared" si="11"/>
        <v>-1.295123310309279</v>
      </c>
      <c r="I40" s="3">
        <f t="shared" si="3"/>
        <v>-2.820313277541493</v>
      </c>
      <c r="J40" s="3">
        <f t="shared" si="12"/>
        <v>-1.2999313747986438</v>
      </c>
      <c r="K40" s="3">
        <f t="shared" si="13"/>
        <v>-0.43263001006652851</v>
      </c>
    </row>
    <row r="41" spans="1:11" x14ac:dyDescent="0.25">
      <c r="A41" s="3">
        <v>7.1</v>
      </c>
      <c r="B41" s="3">
        <f t="shared" si="0"/>
        <v>0.14084507042253522</v>
      </c>
      <c r="C41" s="3">
        <f t="shared" si="1"/>
        <v>9.4237983295564565</v>
      </c>
      <c r="D41" s="3"/>
      <c r="E41" s="3">
        <f t="shared" si="9"/>
        <v>1.3272955393741488</v>
      </c>
      <c r="F41" s="3">
        <f t="shared" si="2"/>
        <v>-1.9119185262435681</v>
      </c>
      <c r="G41" s="3">
        <f t="shared" si="10"/>
        <v>-0.44403987478075529</v>
      </c>
      <c r="H41" s="3">
        <f t="shared" si="11"/>
        <v>-1.2508165486781839</v>
      </c>
      <c r="I41" s="3">
        <f t="shared" si="3"/>
        <v>-2.854353526243568</v>
      </c>
      <c r="J41" s="3">
        <f t="shared" si="12"/>
        <v>-1.2729158431006504</v>
      </c>
      <c r="K41" s="3">
        <f t="shared" si="13"/>
        <v>-0.37603019190734299</v>
      </c>
    </row>
    <row r="42" spans="1:11" x14ac:dyDescent="0.25">
      <c r="A42" s="3">
        <v>7.3</v>
      </c>
      <c r="B42" s="3">
        <f t="shared" si="0"/>
        <v>0.13698630136986301</v>
      </c>
      <c r="C42" s="3">
        <f t="shared" si="1"/>
        <v>9.3938133460270095</v>
      </c>
      <c r="D42" s="3"/>
      <c r="E42" s="3">
        <f t="shared" si="9"/>
        <v>1.2868237460310972</v>
      </c>
      <c r="F42" s="3">
        <f t="shared" si="2"/>
        <v>-1.9207711821246867</v>
      </c>
      <c r="G42" s="3">
        <f t="shared" si="10"/>
        <v>-0.44121864589997567</v>
      </c>
      <c r="H42" s="3">
        <f t="shared" si="11"/>
        <v>-1.2088182079451391</v>
      </c>
      <c r="I42" s="3">
        <f t="shared" si="3"/>
        <v>-2.8883377821246867</v>
      </c>
      <c r="J42" s="3">
        <f t="shared" si="12"/>
        <v>-1.2457766713002525</v>
      </c>
      <c r="K42" s="3">
        <f t="shared" si="13"/>
        <v>-0.3224218333078081</v>
      </c>
    </row>
    <row r="43" spans="1:11" x14ac:dyDescent="0.25">
      <c r="A43" s="3">
        <v>7.5</v>
      </c>
      <c r="B43" s="3">
        <f t="shared" si="0"/>
        <v>0.13333333333333333</v>
      </c>
      <c r="C43" s="3">
        <f t="shared" si="1"/>
        <v>9.3632917756904455</v>
      </c>
      <c r="D43" s="3"/>
      <c r="E43" s="3">
        <f t="shared" si="9"/>
        <v>1.2484389034253927</v>
      </c>
      <c r="F43" s="3">
        <f t="shared" si="2"/>
        <v>-1.9295669970654687</v>
      </c>
      <c r="G43" s="3">
        <f t="shared" si="10"/>
        <v>-0.43835616438356151</v>
      </c>
      <c r="H43" s="3">
        <f t="shared" si="11"/>
        <v>-1.1689497716894977</v>
      </c>
      <c r="I43" s="3">
        <f t="shared" si="3"/>
        <v>-2.9222651970654687</v>
      </c>
      <c r="J43" s="3">
        <f t="shared" si="12"/>
        <v>-1.2185312979617489</v>
      </c>
      <c r="K43" s="3">
        <f t="shared" si="13"/>
        <v>-0.27162689755186714</v>
      </c>
    </row>
    <row r="44" spans="1:11" x14ac:dyDescent="0.25">
      <c r="A44" s="3">
        <v>7.7</v>
      </c>
      <c r="B44" s="3">
        <f t="shared" si="0"/>
        <v>0.12987012987012986</v>
      </c>
      <c r="C44" s="3">
        <f t="shared" si="1"/>
        <v>9.3322529283674509</v>
      </c>
      <c r="D44" s="3"/>
      <c r="E44" s="3">
        <f t="shared" si="9"/>
        <v>1.2119808997879806</v>
      </c>
      <c r="F44" s="3">
        <f t="shared" si="2"/>
        <v>-1.9383051689757924</v>
      </c>
      <c r="G44" s="3">
        <f t="shared" si="10"/>
        <v>-0.43545472359511417</v>
      </c>
      <c r="H44" s="3">
        <f t="shared" si="11"/>
        <v>-1.1310512301171798</v>
      </c>
      <c r="I44" s="3">
        <f t="shared" si="3"/>
        <v>-2.9561349689757925</v>
      </c>
      <c r="J44" s="3">
        <f t="shared" si="12"/>
        <v>-1.1911978006389397</v>
      </c>
      <c r="K44" s="3">
        <f t="shared" si="13"/>
        <v>-0.22348490151201766</v>
      </c>
    </row>
    <row r="45" spans="1:11" x14ac:dyDescent="0.25">
      <c r="A45" s="3">
        <v>7.9</v>
      </c>
      <c r="B45" s="3">
        <f t="shared" si="0"/>
        <v>0.12658227848101264</v>
      </c>
      <c r="C45" s="3">
        <f t="shared" si="1"/>
        <v>9.3007160780709945</v>
      </c>
      <c r="D45" s="3"/>
      <c r="E45" s="3">
        <f t="shared" si="9"/>
        <v>1.1773058326672143</v>
      </c>
      <c r="F45" s="3">
        <f t="shared" si="2"/>
        <v>-1.9469849414476987</v>
      </c>
      <c r="G45" s="3">
        <f t="shared" si="10"/>
        <v>-0.43251659782444135</v>
      </c>
      <c r="H45" s="3">
        <f t="shared" si="11"/>
        <v>-1.0949787286694721</v>
      </c>
      <c r="I45" s="3">
        <f t="shared" si="3"/>
        <v>-2.9899463414476988</v>
      </c>
      <c r="J45" s="3">
        <f t="shared" si="12"/>
        <v>-1.1637947369072328</v>
      </c>
      <c r="K45" s="3">
        <f t="shared" si="13"/>
        <v>-0.17785059454291316</v>
      </c>
    </row>
    <row r="46" spans="1:11" x14ac:dyDescent="0.25">
      <c r="A46" s="3">
        <v>8.1</v>
      </c>
      <c r="B46" s="3">
        <f t="shared" si="0"/>
        <v>0.1234567901234568</v>
      </c>
      <c r="C46" s="3">
        <f t="shared" si="1"/>
        <v>9.2687004375219573</v>
      </c>
      <c r="D46" s="3"/>
      <c r="E46" s="3">
        <f t="shared" ref="E46:E77" si="14">B46*C46</f>
        <v>1.1442840046323404</v>
      </c>
      <c r="F46" s="3">
        <f t="shared" si="2"/>
        <v>-1.9556056033407578</v>
      </c>
      <c r="G46" s="3">
        <f t="shared" ref="G46:G77" si="15">E46*COS(F46)</f>
        <v>-0.42954403900259869</v>
      </c>
      <c r="H46" s="3">
        <f t="shared" ref="H46:H77" si="16">E46*SIN(F46)</f>
        <v>-1.0606025654385152</v>
      </c>
      <c r="I46" s="3">
        <f t="shared" si="3"/>
        <v>-3.0236986033407578</v>
      </c>
      <c r="J46" s="3">
        <f t="shared" ref="J46:J77" si="17">E46*COS(I46)</f>
        <v>-1.1363410052697849</v>
      </c>
      <c r="K46" s="3">
        <f t="shared" ref="K46:K77" si="18">E46*SIN(I46)</f>
        <v>-0.13459198713103493</v>
      </c>
    </row>
    <row r="47" spans="1:11" x14ac:dyDescent="0.25">
      <c r="A47" s="3">
        <v>8.3000000000000007</v>
      </c>
      <c r="B47" s="3">
        <f t="shared" si="0"/>
        <v>0.12048192771084336</v>
      </c>
      <c r="C47" s="3">
        <f t="shared" si="1"/>
        <v>9.2362251337179639</v>
      </c>
      <c r="D47" s="3"/>
      <c r="E47" s="3">
        <f t="shared" si="14"/>
        <v>1.1127982088816823</v>
      </c>
      <c r="F47" s="3">
        <f t="shared" si="2"/>
        <v>-1.9641664883035972</v>
      </c>
      <c r="G47" s="3">
        <f t="shared" si="15"/>
        <v>-0.4265392736036171</v>
      </c>
      <c r="H47" s="3">
        <f t="shared" si="16"/>
        <v>-1.0278054785629327</v>
      </c>
      <c r="I47" s="3">
        <f t="shared" si="3"/>
        <v>-3.0573910883035973</v>
      </c>
      <c r="J47" s="3">
        <f t="shared" si="17"/>
        <v>-1.1088557230162952</v>
      </c>
      <c r="K47" s="3">
        <f t="shared" si="18"/>
        <v>-9.3588670384238418E-2</v>
      </c>
    </row>
    <row r="48" spans="1:11" x14ac:dyDescent="0.25">
      <c r="A48" s="3">
        <v>8.5</v>
      </c>
      <c r="B48" s="3">
        <f t="shared" si="0"/>
        <v>0.11764705882352941</v>
      </c>
      <c r="C48" s="3">
        <f t="shared" si="1"/>
        <v>9.2033091845847466</v>
      </c>
      <c r="D48" s="3"/>
      <c r="E48" s="3">
        <f t="shared" si="14"/>
        <v>1.0827422570099701</v>
      </c>
      <c r="F48" s="3">
        <f t="shared" si="2"/>
        <v>-1.9726669742353531</v>
      </c>
      <c r="G48" s="3">
        <f t="shared" si="15"/>
        <v>-0.42350449973530963</v>
      </c>
      <c r="H48" s="3">
        <f t="shared" si="16"/>
        <v>-0.9964811758477875</v>
      </c>
      <c r="I48" s="3">
        <f t="shared" si="3"/>
        <v>-3.0910231742353531</v>
      </c>
      <c r="J48" s="3">
        <f t="shared" si="17"/>
        <v>-1.0813581186562624</v>
      </c>
      <c r="K48" s="3">
        <f t="shared" si="18"/>
        <v>-5.4730378504378209E-2</v>
      </c>
    </row>
    <row r="49" spans="1:22" x14ac:dyDescent="0.25">
      <c r="A49" s="3">
        <v>8.6999999999999993</v>
      </c>
      <c r="B49" s="3">
        <f t="shared" si="0"/>
        <v>0.1149425287356322</v>
      </c>
      <c r="C49" s="3">
        <f t="shared" si="1"/>
        <v>9.1699714767334584</v>
      </c>
      <c r="D49" s="3"/>
      <c r="E49" s="3">
        <f t="shared" si="14"/>
        <v>1.0540197099693631</v>
      </c>
      <c r="F49" s="3">
        <f t="shared" si="2"/>
        <v>-1.9811064826908409</v>
      </c>
      <c r="G49" s="3">
        <f t="shared" si="15"/>
        <v>-0.42044188442052599</v>
      </c>
      <c r="H49" s="3">
        <f t="shared" si="16"/>
        <v>-0.96653306763339319</v>
      </c>
      <c r="I49" s="3">
        <f t="shared" si="3"/>
        <v>-3.1245942826908406</v>
      </c>
      <c r="J49" s="3">
        <f t="shared" si="17"/>
        <v>-1.0538674369772436</v>
      </c>
      <c r="K49" s="3">
        <f t="shared" si="18"/>
        <v>-1.7915755158956295E-2</v>
      </c>
    </row>
    <row r="50" spans="1:22" x14ac:dyDescent="0.25">
      <c r="A50" s="3">
        <v>8.9</v>
      </c>
      <c r="B50" s="3">
        <f t="shared" si="0"/>
        <v>0.11235955056179775</v>
      </c>
      <c r="C50" s="3">
        <f t="shared" si="1"/>
        <v>9.136230744341562</v>
      </c>
      <c r="D50" s="3"/>
      <c r="E50" s="3">
        <f t="shared" si="14"/>
        <v>1.0265427802630969</v>
      </c>
      <c r="F50" s="3">
        <f t="shared" si="2"/>
        <v>-1.9894844782332584</v>
      </c>
      <c r="G50" s="3">
        <f t="shared" si="15"/>
        <v>-0.41735356106925992</v>
      </c>
      <c r="H50" s="3">
        <f t="shared" si="16"/>
        <v>-0.93787317094215694</v>
      </c>
      <c r="I50" s="3">
        <f t="shared" si="3"/>
        <v>-3.1581038782332582</v>
      </c>
      <c r="J50" s="3">
        <f t="shared" si="17"/>
        <v>-1.0264028551188651</v>
      </c>
      <c r="K50" s="3">
        <f t="shared" si="18"/>
        <v>1.6948708332222867E-2</v>
      </c>
    </row>
    <row r="51" spans="1:22" x14ac:dyDescent="0.25">
      <c r="A51" s="3">
        <v>9.1</v>
      </c>
      <c r="B51" s="3">
        <f t="shared" si="0"/>
        <v>0.10989010989010989</v>
      </c>
      <c r="C51" s="3">
        <f t="shared" si="1"/>
        <v>9.1021055491695044</v>
      </c>
      <c r="D51" s="3"/>
      <c r="E51" s="3">
        <f t="shared" si="14"/>
        <v>1.0002313790296158</v>
      </c>
      <c r="F51" s="3">
        <f t="shared" si="2"/>
        <v>-1.9978004677382368</v>
      </c>
      <c r="G51" s="3">
        <f t="shared" si="15"/>
        <v>-0.41424162714111146</v>
      </c>
      <c r="H51" s="3">
        <f t="shared" si="16"/>
        <v>-0.91042115855189309</v>
      </c>
      <c r="I51" s="3">
        <f t="shared" si="3"/>
        <v>-3.1915514677382371</v>
      </c>
      <c r="J51" s="3">
        <f t="shared" si="17"/>
        <v>-0.99898340832469623</v>
      </c>
      <c r="K51" s="3">
        <f t="shared" si="18"/>
        <v>4.9949589462378569E-2</v>
      </c>
    </row>
    <row r="52" spans="1:22" x14ac:dyDescent="0.25">
      <c r="A52" s="3">
        <v>9.3000000000000007</v>
      </c>
      <c r="B52" s="3">
        <f t="shared" si="0"/>
        <v>0.1075268817204301</v>
      </c>
      <c r="C52" s="3">
        <f t="shared" si="1"/>
        <v>9.0676142617201378</v>
      </c>
      <c r="D52" s="3"/>
      <c r="E52" s="3">
        <f t="shared" si="14"/>
        <v>0.97501228620646629</v>
      </c>
      <c r="F52" s="3">
        <f t="shared" si="2"/>
        <v>-2.0060539996530351</v>
      </c>
      <c r="G52" s="3">
        <f t="shared" si="15"/>
        <v>-0.41110814199675205</v>
      </c>
      <c r="H52" s="3">
        <f t="shared" si="16"/>
        <v>-0.88410353117581109</v>
      </c>
      <c r="I52" s="3">
        <f t="shared" si="3"/>
        <v>-3.2249365996530353</v>
      </c>
      <c r="J52" s="3">
        <f t="shared" si="17"/>
        <v>-0.97162792425154687</v>
      </c>
      <c r="K52" s="3">
        <f t="shared" si="18"/>
        <v>8.1167327590543112E-2</v>
      </c>
    </row>
    <row r="53" spans="1:22" x14ac:dyDescent="0.25">
      <c r="A53" s="3">
        <v>9.5</v>
      </c>
      <c r="B53" s="3">
        <f t="shared" si="0"/>
        <v>0.10526315789473684</v>
      </c>
      <c r="C53" s="3">
        <f t="shared" si="1"/>
        <v>9.0327750435428982</v>
      </c>
      <c r="D53" s="3"/>
      <c r="E53" s="3">
        <f t="shared" si="14"/>
        <v>0.95081842563609453</v>
      </c>
      <c r="F53" s="3">
        <f t="shared" si="2"/>
        <v>-2.0142446632146349</v>
      </c>
      <c r="G53" s="3">
        <f t="shared" si="15"/>
        <v>-0.40795512493625713</v>
      </c>
      <c r="H53" s="3">
        <f t="shared" si="16"/>
        <v>-0.85885289460264636</v>
      </c>
      <c r="I53" s="3">
        <f t="shared" si="3"/>
        <v>-3.258258863214635</v>
      </c>
      <c r="J53" s="3">
        <f t="shared" si="17"/>
        <v>-0.94435496489088255</v>
      </c>
      <c r="K53" s="3">
        <f t="shared" si="18"/>
        <v>0.11067691184272016</v>
      </c>
    </row>
    <row r="54" spans="1:22" x14ac:dyDescent="0.25">
      <c r="A54" s="3">
        <v>9.6999999999999993</v>
      </c>
      <c r="B54" s="3">
        <f t="shared" si="0"/>
        <v>0.10309278350515465</v>
      </c>
      <c r="C54" s="3">
        <f t="shared" si="1"/>
        <v>8.9976058306800866</v>
      </c>
      <c r="D54" s="3"/>
      <c r="E54" s="3">
        <f t="shared" si="14"/>
        <v>0.92758822996701928</v>
      </c>
      <c r="F54" s="3">
        <f t="shared" si="2"/>
        <v>-2.0223720876304467</v>
      </c>
      <c r="G54" s="3">
        <f t="shared" si="15"/>
        <v>-0.40478455342144126</v>
      </c>
      <c r="H54" s="3">
        <f t="shared" si="16"/>
        <v>-0.83460732664214743</v>
      </c>
      <c r="I54" s="3">
        <f t="shared" si="3"/>
        <v>-3.2915178876304463</v>
      </c>
      <c r="J54" s="3">
        <f t="shared" si="17"/>
        <v>-0.91718277529872583</v>
      </c>
      <c r="K54" s="3">
        <f t="shared" si="18"/>
        <v>0.13854847912797447</v>
      </c>
    </row>
    <row r="55" spans="1:22" x14ac:dyDescent="0.25">
      <c r="A55" s="3">
        <v>9.9</v>
      </c>
      <c r="B55" s="3">
        <f t="shared" si="0"/>
        <v>0.10101010101010101</v>
      </c>
      <c r="C55" s="3">
        <f t="shared" si="1"/>
        <v>8.9621243182482697</v>
      </c>
      <c r="D55" s="3"/>
      <c r="E55" s="3">
        <f t="shared" si="14"/>
        <v>0.90526508265134031</v>
      </c>
      <c r="F55" s="3">
        <f t="shared" si="2"/>
        <v>-2.0304359412252788</v>
      </c>
      <c r="G55" s="3">
        <f t="shared" si="15"/>
        <v>-0.40159836147868511</v>
      </c>
      <c r="H55" s="3">
        <f t="shared" si="16"/>
        <v>-0.81130982116906081</v>
      </c>
      <c r="I55" s="3">
        <f t="shared" si="3"/>
        <v>-3.3247133412252787</v>
      </c>
      <c r="J55" s="3">
        <f t="shared" si="17"/>
        <v>-0.89012923844557235</v>
      </c>
      <c r="K55" s="3">
        <f t="shared" si="18"/>
        <v>0.1648478350844908</v>
      </c>
    </row>
    <row r="56" spans="1:22" x14ac:dyDescent="0.25">
      <c r="A56" s="3">
        <v>10.1</v>
      </c>
      <c r="B56" s="3">
        <f t="shared" si="0"/>
        <v>9.9009900990099015E-2</v>
      </c>
      <c r="C56" s="3">
        <f t="shared" si="1"/>
        <v>8.9263479461437303</v>
      </c>
      <c r="D56" s="3"/>
      <c r="E56" s="3">
        <f t="shared" si="14"/>
        <v>0.88379682635086443</v>
      </c>
      <c r="F56" s="3">
        <f t="shared" si="2"/>
        <v>-2.0384359305581254</v>
      </c>
      <c r="G56" s="3">
        <f t="shared" si="15"/>
        <v>-0.39839843827812177</v>
      </c>
      <c r="H56" s="3">
        <f t="shared" si="16"/>
        <v>-0.78890779857053861</v>
      </c>
      <c r="I56" s="3">
        <f t="shared" si="3"/>
        <v>-3.3578449305581253</v>
      </c>
      <c r="J56" s="3">
        <f t="shared" si="17"/>
        <v>-0.86321183559190429</v>
      </c>
      <c r="K56" s="3">
        <f t="shared" si="18"/>
        <v>0.18963690875437525</v>
      </c>
      <c r="R56" t="s">
        <v>24</v>
      </c>
      <c r="S56" t="s">
        <v>22</v>
      </c>
      <c r="T56" t="s">
        <v>23</v>
      </c>
      <c r="U56" t="s">
        <v>25</v>
      </c>
      <c r="V56" t="s">
        <v>26</v>
      </c>
    </row>
    <row r="57" spans="1:22" x14ac:dyDescent="0.25">
      <c r="A57" s="3">
        <v>10.3</v>
      </c>
      <c r="B57" s="3">
        <f t="shared" si="0"/>
        <v>9.7087378640776698E-2</v>
      </c>
      <c r="C57" s="3">
        <f t="shared" si="1"/>
        <v>8.8902938858571634</v>
      </c>
      <c r="D57" s="17"/>
      <c r="E57" s="17">
        <f t="shared" si="14"/>
        <v>0.86313532872399645</v>
      </c>
      <c r="F57" s="3">
        <f t="shared" si="2"/>
        <v>-2.0463717995122739</v>
      </c>
      <c r="G57" s="17">
        <f t="shared" si="15"/>
        <v>-0.39518662688454614</v>
      </c>
      <c r="H57" s="17">
        <f t="shared" si="16"/>
        <v>-0.76735267356222581</v>
      </c>
      <c r="I57" s="3">
        <f t="shared" si="3"/>
        <v>-3.3909123995122736</v>
      </c>
      <c r="J57" s="17">
        <f t="shared" si="17"/>
        <v>-0.83644761167205595</v>
      </c>
      <c r="K57" s="17">
        <f t="shared" si="18"/>
        <v>0.2129741501206075</v>
      </c>
      <c r="R57">
        <v>0</v>
      </c>
      <c r="S57">
        <v>7.6300000000000007E-2</v>
      </c>
      <c r="T57">
        <v>3.7000000000000002E-3</v>
      </c>
      <c r="U57">
        <v>1.5688</v>
      </c>
      <c r="V57">
        <f>(U57-1)/U57*100</f>
        <v>36.257011728709841</v>
      </c>
    </row>
    <row r="58" spans="1:22" x14ac:dyDescent="0.25">
      <c r="A58" s="3">
        <v>10.5</v>
      </c>
      <c r="B58" s="3">
        <f t="shared" si="0"/>
        <v>9.5238095238095233E-2</v>
      </c>
      <c r="C58" s="3">
        <f t="shared" si="1"/>
        <v>8.8539790283794346</v>
      </c>
      <c r="D58" s="3"/>
      <c r="E58" s="3">
        <f t="shared" si="14"/>
        <v>0.84323609794089849</v>
      </c>
      <c r="F58" s="3">
        <f t="shared" si="2"/>
        <v>-2.0542433283620953</v>
      </c>
      <c r="G58" s="3">
        <f t="shared" si="15"/>
        <v>-0.39196472317491399</v>
      </c>
      <c r="H58" s="3">
        <f t="shared" si="16"/>
        <v>-0.7465994727141223</v>
      </c>
      <c r="I58" s="3">
        <f t="shared" si="3"/>
        <v>-3.4239155283620955</v>
      </c>
      <c r="J58" s="3">
        <f t="shared" si="17"/>
        <v>-0.80985314523287444</v>
      </c>
      <c r="K58" s="3">
        <f t="shared" si="18"/>
        <v>0.23491487825808996</v>
      </c>
      <c r="R58">
        <v>1E-4</v>
      </c>
      <c r="S58">
        <v>0.1105</v>
      </c>
      <c r="T58">
        <v>3.8E-3</v>
      </c>
      <c r="U58">
        <v>1.6165</v>
      </c>
      <c r="V58">
        <f t="shared" ref="V58:V60" si="19">(U58-1)/U58*100</f>
        <v>38.137952366223324</v>
      </c>
    </row>
    <row r="59" spans="1:22" x14ac:dyDescent="0.25">
      <c r="A59" s="3">
        <v>10.7</v>
      </c>
      <c r="B59" s="3">
        <f t="shared" si="0"/>
        <v>9.3457943925233655E-2</v>
      </c>
      <c r="C59" s="3">
        <f t="shared" si="1"/>
        <v>8.8174199731770528</v>
      </c>
      <c r="D59" s="15"/>
      <c r="E59" s="15">
        <f t="shared" si="14"/>
        <v>0.82405794141841626</v>
      </c>
      <c r="F59" s="3">
        <f t="shared" si="2"/>
        <v>-2.0620503328198132</v>
      </c>
      <c r="G59" s="15">
        <f t="shared" si="15"/>
        <v>-0.38873447491690805</v>
      </c>
      <c r="H59" s="15">
        <f t="shared" si="16"/>
        <v>-0.72660649517179088</v>
      </c>
      <c r="I59" s="3">
        <f t="shared" si="3"/>
        <v>-3.4568541328198128</v>
      </c>
      <c r="J59" s="15">
        <f t="shared" si="17"/>
        <v>-0.78344452252640351</v>
      </c>
      <c r="K59" s="15">
        <f t="shared" si="18"/>
        <v>0.25551158670035612</v>
      </c>
      <c r="R59">
        <v>2.0000000000000001E-4</v>
      </c>
      <c r="S59">
        <v>0.1943</v>
      </c>
      <c r="T59">
        <v>3.8500000000000001E-3</v>
      </c>
      <c r="U59">
        <v>1.671</v>
      </c>
      <c r="V59">
        <f t="shared" si="19"/>
        <v>40.155595451825256</v>
      </c>
    </row>
    <row r="60" spans="1:22" x14ac:dyDescent="0.25">
      <c r="A60" s="3">
        <v>10.9</v>
      </c>
      <c r="B60" s="3">
        <f t="shared" si="0"/>
        <v>9.1743119266055037E-2</v>
      </c>
      <c r="C60" s="3">
        <f t="shared" si="1"/>
        <v>8.7806330182131997</v>
      </c>
      <c r="D60" s="3"/>
      <c r="E60" s="3">
        <f t="shared" si="14"/>
        <v>0.80556266222139439</v>
      </c>
      <c r="F60" s="3">
        <f t="shared" si="2"/>
        <v>-2.0697926630653991</v>
      </c>
      <c r="G60" s="3">
        <f t="shared" si="15"/>
        <v>-0.38549758100267906</v>
      </c>
      <c r="H60" s="3">
        <f t="shared" si="16"/>
        <v>-0.70733501101409035</v>
      </c>
      <c r="I60" s="3">
        <f t="shared" si="3"/>
        <v>-3.4897280630653991</v>
      </c>
      <c r="J60" s="3">
        <f t="shared" si="17"/>
        <v>-0.75723731539986383</v>
      </c>
      <c r="K60" s="3">
        <f t="shared" si="18"/>
        <v>0.27481421166167419</v>
      </c>
      <c r="R60">
        <v>2.9999999999999997E-4</v>
      </c>
      <c r="S60">
        <v>0.66369999999999996</v>
      </c>
      <c r="T60">
        <v>3.8999999999999998E-3</v>
      </c>
      <c r="U60">
        <v>1.7267999999999999</v>
      </c>
      <c r="V60">
        <f t="shared" si="19"/>
        <v>42.089413944869122</v>
      </c>
    </row>
    <row r="61" spans="1:22" x14ac:dyDescent="0.25">
      <c r="A61" s="3">
        <v>11.1</v>
      </c>
      <c r="B61" s="3">
        <f t="shared" si="0"/>
        <v>9.00900900900901E-2</v>
      </c>
      <c r="C61" s="3">
        <f t="shared" si="1"/>
        <v>8.7436341509877611</v>
      </c>
      <c r="D61" s="3"/>
      <c r="E61" s="3">
        <f t="shared" si="14"/>
        <v>0.78771478837727582</v>
      </c>
      <c r="F61" s="3">
        <f t="shared" si="2"/>
        <v>-2.0774702027626488</v>
      </c>
      <c r="G61" s="3">
        <f t="shared" si="15"/>
        <v>-0.38225569083159727</v>
      </c>
      <c r="H61" s="3">
        <f t="shared" si="16"/>
        <v>-0.6887489924893645</v>
      </c>
      <c r="I61" s="3">
        <f t="shared" si="3"/>
        <v>-3.5225372027626487</v>
      </c>
      <c r="J61" s="3">
        <f t="shared" si="17"/>
        <v>-0.73124656266319277</v>
      </c>
      <c r="K61" s="3">
        <f t="shared" si="18"/>
        <v>0.29287036794718879</v>
      </c>
    </row>
    <row r="62" spans="1:22" x14ac:dyDescent="0.25">
      <c r="A62" s="3">
        <v>11.3</v>
      </c>
      <c r="B62" s="3">
        <f t="shared" si="0"/>
        <v>8.8495575221238937E-2</v>
      </c>
      <c r="C62" s="3">
        <f t="shared" si="1"/>
        <v>8.7064390405674494</v>
      </c>
      <c r="D62" s="3"/>
      <c r="E62" s="3">
        <f t="shared" si="14"/>
        <v>0.77048133102366811</v>
      </c>
      <c r="F62" s="3">
        <f t="shared" si="2"/>
        <v>-2.0850828680643461</v>
      </c>
      <c r="G62" s="3">
        <f t="shared" si="15"/>
        <v>-0.37901040383558515</v>
      </c>
      <c r="H62" s="3">
        <f t="shared" si="16"/>
        <v>-0.67081487404528373</v>
      </c>
      <c r="I62" s="3">
        <f t="shared" si="3"/>
        <v>-3.5552814680643459</v>
      </c>
      <c r="J62" s="3">
        <f t="shared" si="17"/>
        <v>-0.70548675464559985</v>
      </c>
      <c r="K62" s="3">
        <f t="shared" si="18"/>
        <v>0.30972555670403201</v>
      </c>
    </row>
    <row r="63" spans="1:22" x14ac:dyDescent="0.25">
      <c r="A63" s="3">
        <v>11.5</v>
      </c>
      <c r="B63" s="3">
        <f t="shared" si="0"/>
        <v>8.6956521739130432E-2</v>
      </c>
      <c r="C63" s="3">
        <f t="shared" si="1"/>
        <v>8.6690630305753533</v>
      </c>
      <c r="D63" s="3"/>
      <c r="E63" s="3">
        <f t="shared" si="14"/>
        <v>0.75383156787611771</v>
      </c>
      <c r="F63" s="3">
        <f t="shared" si="2"/>
        <v>-2.092630606609307</v>
      </c>
      <c r="G63" s="3">
        <f t="shared" si="15"/>
        <v>-0.37576326914044156</v>
      </c>
      <c r="H63" s="3">
        <f t="shared" si="16"/>
        <v>-0.65350133763555063</v>
      </c>
      <c r="I63" s="3">
        <f t="shared" si="3"/>
        <v>-3.5879608066093072</v>
      </c>
      <c r="J63" s="3">
        <f t="shared" si="17"/>
        <v>-0.67997182067921547</v>
      </c>
      <c r="K63" s="3">
        <f t="shared" si="18"/>
        <v>0.32542334859188982</v>
      </c>
    </row>
    <row r="64" spans="1:22" x14ac:dyDescent="0.25">
      <c r="A64" s="3">
        <v>11.7</v>
      </c>
      <c r="B64" s="3">
        <f t="shared" si="0"/>
        <v>8.5470085470085472E-2</v>
      </c>
      <c r="C64" s="3">
        <f t="shared" si="1"/>
        <v>8.6315211331074728</v>
      </c>
      <c r="D64" s="3"/>
      <c r="E64" s="3">
        <f t="shared" si="14"/>
        <v>0.73773684898354475</v>
      </c>
      <c r="F64" s="3">
        <f t="shared" si="2"/>
        <v>-2.1001133965139527</v>
      </c>
      <c r="G64" s="3">
        <f t="shared" si="15"/>
        <v>-0.37251578535640462</v>
      </c>
      <c r="H64" s="3">
        <f t="shared" si="16"/>
        <v>-0.63677912026735817</v>
      </c>
      <c r="I64" s="3">
        <f t="shared" si="3"/>
        <v>-3.6205751965139523</v>
      </c>
      <c r="J64" s="3">
        <f t="shared" si="17"/>
        <v>-0.65471511927066617</v>
      </c>
      <c r="K64" s="3">
        <f t="shared" si="18"/>
        <v>0.34000554546443346</v>
      </c>
    </row>
    <row r="65" spans="1:11" x14ac:dyDescent="0.25">
      <c r="A65" s="3">
        <v>11.9</v>
      </c>
      <c r="B65" s="3">
        <f t="shared" si="0"/>
        <v>8.4033613445378144E-2</v>
      </c>
      <c r="C65" s="3">
        <f t="shared" si="1"/>
        <v>8.5938280235425726</v>
      </c>
      <c r="D65" s="3"/>
      <c r="E65" s="3">
        <f t="shared" si="14"/>
        <v>0.72217042214643457</v>
      </c>
      <c r="F65" s="3">
        <f t="shared" si="2"/>
        <v>-2.1075312453609296</v>
      </c>
      <c r="G65" s="3">
        <f t="shared" si="15"/>
        <v>-0.36926940049112805</v>
      </c>
      <c r="H65" s="3">
        <f t="shared" si="16"/>
        <v>-0.62062084116156002</v>
      </c>
      <c r="I65" s="3">
        <f t="shared" si="3"/>
        <v>-3.6531246453609296</v>
      </c>
      <c r="J65" s="3">
        <f t="shared" si="17"/>
        <v>-0.62972943074112497</v>
      </c>
      <c r="K65" s="3">
        <f t="shared" si="18"/>
        <v>0.35351232323869303</v>
      </c>
    </row>
    <row r="66" spans="1:11" x14ac:dyDescent="0.25">
      <c r="A66" s="3">
        <v>12.1</v>
      </c>
      <c r="B66" s="3">
        <f t="shared" si="0"/>
        <v>8.2644628099173556E-2</v>
      </c>
      <c r="C66" s="3">
        <f t="shared" si="1"/>
        <v>8.5559980362104451</v>
      </c>
      <c r="D66" s="3"/>
      <c r="E66" s="3">
        <f t="shared" si="14"/>
        <v>0.70710727571987153</v>
      </c>
      <c r="F66" s="3">
        <f t="shared" si="2"/>
        <v>-2.1148841891871575</v>
      </c>
      <c r="G66" s="3">
        <f t="shared" si="15"/>
        <v>-0.36602551197818495</v>
      </c>
      <c r="H66" s="3">
        <f t="shared" si="16"/>
        <v>-0.60500084624493389</v>
      </c>
      <c r="I66" s="3">
        <f t="shared" si="3"/>
        <v>-3.6856091891871574</v>
      </c>
      <c r="J66" s="3">
        <f t="shared" si="17"/>
        <v>-0.60502695213255708</v>
      </c>
      <c r="K66" s="3">
        <f t="shared" si="18"/>
        <v>0.36598235827586956</v>
      </c>
    </row>
    <row r="67" spans="1:11" x14ac:dyDescent="0.25">
      <c r="A67" s="3">
        <v>12.3</v>
      </c>
      <c r="B67" s="3">
        <f t="shared" si="0"/>
        <v>8.1300813008130079E-2</v>
      </c>
      <c r="C67" s="3">
        <f t="shared" si="1"/>
        <v>8.518045160882858</v>
      </c>
      <c r="D67" s="3"/>
      <c r="E67" s="3">
        <f t="shared" si="14"/>
        <v>0.69252399681974453</v>
      </c>
      <c r="F67" s="3">
        <f t="shared" si="2"/>
        <v>-2.1221722914735413</v>
      </c>
      <c r="G67" s="3">
        <f t="shared" si="15"/>
        <v>-0.36278546681419938</v>
      </c>
      <c r="H67" s="3">
        <f t="shared" si="16"/>
        <v>-0.58989506799056812</v>
      </c>
      <c r="I67" s="3">
        <f t="shared" si="3"/>
        <v>-3.7180288914735411</v>
      </c>
      <c r="J67" s="3">
        <f t="shared" si="17"/>
        <v>-0.58061929419296043</v>
      </c>
      <c r="K67" s="3">
        <f t="shared" si="18"/>
        <v>0.37745293929450596</v>
      </c>
    </row>
    <row r="68" spans="1:11" x14ac:dyDescent="0.25">
      <c r="A68" s="3">
        <v>12.5</v>
      </c>
      <c r="B68" s="3">
        <f t="shared" si="0"/>
        <v>0.08</v>
      </c>
      <c r="C68" s="3">
        <f t="shared" si="1"/>
        <v>8.4799830400508807</v>
      </c>
      <c r="D68" s="3"/>
      <c r="E68" s="3">
        <f t="shared" si="14"/>
        <v>0.67839864320407051</v>
      </c>
      <c r="F68" s="3">
        <f t="shared" si="2"/>
        <v>-2.129395642138459</v>
      </c>
      <c r="G68" s="3">
        <f t="shared" si="15"/>
        <v>-0.35955056179775285</v>
      </c>
      <c r="H68" s="3">
        <f t="shared" si="16"/>
        <v>-0.57528089887640466</v>
      </c>
      <c r="I68" s="3">
        <f t="shared" si="3"/>
        <v>-3.7503838421384588</v>
      </c>
      <c r="J68" s="3">
        <f t="shared" si="17"/>
        <v>-0.55651748026681891</v>
      </c>
      <c r="K68" s="3">
        <f t="shared" si="18"/>
        <v>0.38796006657721166</v>
      </c>
    </row>
    <row r="69" spans="1:11" x14ac:dyDescent="0.25">
      <c r="A69" s="3">
        <v>12.7</v>
      </c>
      <c r="B69" s="18">
        <f t="shared" si="0"/>
        <v>7.874015748031496E-2</v>
      </c>
      <c r="C69" s="3">
        <f t="shared" si="1"/>
        <v>8.4418249669516801</v>
      </c>
      <c r="D69" s="18"/>
      <c r="E69" s="18">
        <f t="shared" si="14"/>
        <v>0.66471062731902997</v>
      </c>
      <c r="F69" s="3">
        <f t="shared" si="2"/>
        <v>-2.1365543565369869</v>
      </c>
      <c r="G69" s="18">
        <f t="shared" si="15"/>
        <v>-0.35632204386324368</v>
      </c>
      <c r="H69" s="18">
        <f t="shared" si="16"/>
        <v>-0.56113707694999004</v>
      </c>
      <c r="I69" s="3">
        <f t="shared" si="3"/>
        <v>-3.782674156536987</v>
      </c>
      <c r="J69" s="18">
        <f t="shared" si="17"/>
        <v>-0.53273194692893566</v>
      </c>
      <c r="K69" s="18">
        <f t="shared" si="18"/>
        <v>0.3975385400085934</v>
      </c>
    </row>
    <row r="70" spans="1:11" x14ac:dyDescent="0.25">
      <c r="A70" s="3">
        <v>12.9</v>
      </c>
      <c r="B70" s="3">
        <f t="shared" si="0"/>
        <v>7.7519379844961239E-2</v>
      </c>
      <c r="C70" s="3">
        <f t="shared" si="1"/>
        <v>8.4035838843078441</v>
      </c>
      <c r="D70" s="3"/>
      <c r="E70" s="3">
        <f t="shared" si="14"/>
        <v>0.65144061118665453</v>
      </c>
      <c r="F70" s="3">
        <f t="shared" si="2"/>
        <v>-2.1436485744676945</v>
      </c>
      <c r="G70" s="3">
        <f t="shared" si="15"/>
        <v>-0.35310111050299259</v>
      </c>
      <c r="H70" s="3">
        <f t="shared" si="16"/>
        <v>-0.54744358217518208</v>
      </c>
      <c r="I70" s="3">
        <f t="shared" si="3"/>
        <v>-3.8148999744676946</v>
      </c>
      <c r="J70" s="3">
        <f t="shared" si="17"/>
        <v>-0.50927254621065199</v>
      </c>
      <c r="K70" s="3">
        <f t="shared" si="18"/>
        <v>0.40622203728916689</v>
      </c>
    </row>
    <row r="71" spans="1:11" x14ac:dyDescent="0.25">
      <c r="A71" s="3">
        <v>13.1</v>
      </c>
      <c r="B71" s="3">
        <f t="shared" ref="B71:B112" si="20">1/A71</f>
        <v>7.6335877862595422E-2</v>
      </c>
      <c r="C71" s="3">
        <f t="shared" ref="C71:C112" si="21">$B$3/(SQRT((1+A71*A71*$B$1*$B$1)))</f>
        <v>8.3652723837420737</v>
      </c>
      <c r="D71" s="3"/>
      <c r="E71" s="3">
        <f t="shared" si="14"/>
        <v>0.63857041097267742</v>
      </c>
      <c r="F71" s="3">
        <f t="shared" ref="F71:F112" si="22">-ATAN(A71*$B$1)-PI()/2</f>
        <v>-2.1506784591887098</v>
      </c>
      <c r="G71" s="3">
        <f t="shared" si="15"/>
        <v>-0.34988891027098895</v>
      </c>
      <c r="H71" s="3">
        <f t="shared" si="16"/>
        <v>-0.5341815423984565</v>
      </c>
      <c r="I71" s="3">
        <f t="shared" ref="I71:I100" si="23">-ATAN( A71*$B$1)-PI()/2-A73*$H$2</f>
        <v>-3.8470614591887098</v>
      </c>
      <c r="J71" s="3">
        <f t="shared" si="17"/>
        <v>-0.48614854927727341</v>
      </c>
      <c r="K71" s="3">
        <f t="shared" si="18"/>
        <v>0.41404318350314201</v>
      </c>
    </row>
    <row r="72" spans="1:11" x14ac:dyDescent="0.25">
      <c r="A72" s="3">
        <v>13.3</v>
      </c>
      <c r="B72" s="3">
        <f t="shared" si="20"/>
        <v>7.5187969924812026E-2</v>
      </c>
      <c r="C72" s="3">
        <f t="shared" si="21"/>
        <v>8.3269027058302942</v>
      </c>
      <c r="D72" s="3"/>
      <c r="E72" s="3">
        <f t="shared" si="14"/>
        <v>0.62608291021280404</v>
      </c>
      <c r="F72" s="3">
        <f t="shared" si="22"/>
        <v>-2.1576441964446236</v>
      </c>
      <c r="G72" s="3">
        <f t="shared" si="15"/>
        <v>-0.34668654336181931</v>
      </c>
      <c r="H72" s="3">
        <f t="shared" si="16"/>
        <v>-0.5213331479125104</v>
      </c>
      <c r="I72" s="3">
        <f t="shared" si="23"/>
        <v>-3.8791587964446235</v>
      </c>
      <c r="J72" s="3">
        <f t="shared" si="17"/>
        <v>-0.46336865142454808</v>
      </c>
      <c r="K72" s="3">
        <f t="shared" si="18"/>
        <v>0.42103361307326725</v>
      </c>
    </row>
    <row r="73" spans="1:11" x14ac:dyDescent="0.25">
      <c r="A73" s="3">
        <v>13.5</v>
      </c>
      <c r="B73" s="3">
        <f t="shared" si="20"/>
        <v>7.407407407407407E-2</v>
      </c>
      <c r="C73" s="3">
        <f t="shared" si="21"/>
        <v>8.2884867407564826</v>
      </c>
      <c r="D73" s="3"/>
      <c r="E73" s="3">
        <f t="shared" si="14"/>
        <v>0.61396198079677644</v>
      </c>
      <c r="F73" s="3">
        <f t="shared" si="22"/>
        <v>-2.1645459935056675</v>
      </c>
      <c r="G73" s="3">
        <f t="shared" si="15"/>
        <v>-0.34349506225847987</v>
      </c>
      <c r="H73" s="3">
        <f t="shared" si="16"/>
        <v>-0.50888157371626686</v>
      </c>
      <c r="I73" s="3">
        <f t="shared" si="23"/>
        <v>-3.9111921935056673</v>
      </c>
      <c r="J73" s="3">
        <f t="shared" si="17"/>
        <v>-0.44094097827037076</v>
      </c>
      <c r="K73" s="3">
        <f t="shared" si="18"/>
        <v>0.42722402501014578</v>
      </c>
    </row>
    <row r="74" spans="1:11" x14ac:dyDescent="0.25">
      <c r="A74" s="3">
        <v>13.7</v>
      </c>
      <c r="B74" s="3">
        <f t="shared" si="20"/>
        <v>7.2992700729927015E-2</v>
      </c>
      <c r="C74" s="3">
        <f t="shared" si="21"/>
        <v>8.2500360295328967</v>
      </c>
      <c r="D74" s="3"/>
      <c r="E74" s="3">
        <f t="shared" si="14"/>
        <v>0.60219241091481002</v>
      </c>
      <c r="F74" s="3">
        <f t="shared" si="22"/>
        <v>-2.1713840782204903</v>
      </c>
      <c r="G74" s="3">
        <f t="shared" si="15"/>
        <v>-0.34031547244295457</v>
      </c>
      <c r="H74" s="3">
        <f t="shared" si="16"/>
        <v>-0.49681090867584626</v>
      </c>
      <c r="I74" s="3">
        <f t="shared" si="23"/>
        <v>-3.94316187822049</v>
      </c>
      <c r="J74" s="3">
        <f t="shared" si="17"/>
        <v>-0.41887309302560305</v>
      </c>
      <c r="K74" s="3">
        <f t="shared" si="18"/>
        <v>0.4326442322538876</v>
      </c>
    </row>
    <row r="75" spans="1:11" x14ac:dyDescent="0.25">
      <c r="A75" s="3">
        <v>13.9</v>
      </c>
      <c r="B75" s="3">
        <f t="shared" si="20"/>
        <v>7.1942446043165464E-2</v>
      </c>
      <c r="C75" s="3">
        <f t="shared" si="21"/>
        <v>8.2115617657499858</v>
      </c>
      <c r="D75" s="3"/>
      <c r="E75" s="3">
        <f t="shared" si="14"/>
        <v>0.5907598392625889</v>
      </c>
      <c r="F75" s="3">
        <f t="shared" si="22"/>
        <v>-2.1781586980837209</v>
      </c>
      <c r="G75" s="3">
        <f t="shared" si="15"/>
        <v>-0.33714873316363519</v>
      </c>
      <c r="H75" s="3">
        <f t="shared" si="16"/>
        <v>-0.48510609088292816</v>
      </c>
      <c r="I75" s="3">
        <f t="shared" si="23"/>
        <v>-3.975068098083721</v>
      </c>
      <c r="J75" s="3">
        <f t="shared" si="17"/>
        <v>-0.39717200473513975</v>
      </c>
      <c r="K75" s="3">
        <f t="shared" si="18"/>
        <v>0.43732320581033651</v>
      </c>
    </row>
    <row r="76" spans="1:11" x14ac:dyDescent="0.25">
      <c r="A76" s="3">
        <v>14.1</v>
      </c>
      <c r="B76" s="3">
        <f t="shared" si="20"/>
        <v>7.0921985815602842E-2</v>
      </c>
      <c r="C76" s="3">
        <f t="shared" si="21"/>
        <v>8.1730747978208313</v>
      </c>
      <c r="D76" s="3"/>
      <c r="E76" s="3">
        <f t="shared" si="14"/>
        <v>0.57965069488091003</v>
      </c>
      <c r="F76" s="3">
        <f t="shared" si="22"/>
        <v>-2.1848701193194007</v>
      </c>
      <c r="G76" s="3">
        <f t="shared" si="15"/>
        <v>-0.33399575825387007</v>
      </c>
      <c r="H76" s="3">
        <f t="shared" si="16"/>
        <v>-0.47375284858704991</v>
      </c>
      <c r="I76" s="3">
        <f t="shared" si="23"/>
        <v>-4.0069111193194002</v>
      </c>
      <c r="J76" s="3">
        <f t="shared" si="17"/>
        <v>-0.37584417738711989</v>
      </c>
      <c r="K76" s="3">
        <f t="shared" si="18"/>
        <v>0.44128911430050144</v>
      </c>
    </row>
    <row r="77" spans="1:11" x14ac:dyDescent="0.25">
      <c r="A77" s="3">
        <v>14.3</v>
      </c>
      <c r="B77" s="3">
        <f t="shared" si="20"/>
        <v>6.9930069930069921E-2</v>
      </c>
      <c r="C77" s="3">
        <f t="shared" si="21"/>
        <v>8.1345856316858018</v>
      </c>
      <c r="D77" s="3"/>
      <c r="E77" s="3">
        <f t="shared" si="14"/>
        <v>0.56885214207593016</v>
      </c>
      <c r="F77" s="3">
        <f t="shared" si="22"/>
        <v>-2.191518625981256</v>
      </c>
      <c r="G77" s="3">
        <f t="shared" si="15"/>
        <v>-0.33085741699614551</v>
      </c>
      <c r="H77" s="3">
        <f t="shared" si="16"/>
        <v>-0.4627376461484552</v>
      </c>
      <c r="I77" s="3">
        <f t="shared" si="23"/>
        <v>-4.038691225981256</v>
      </c>
      <c r="J77" s="3">
        <f t="shared" si="17"/>
        <v>-0.35489553979456967</v>
      </c>
      <c r="K77" s="3">
        <f t="shared" si="18"/>
        <v>0.44456935946857068</v>
      </c>
    </row>
    <row r="78" spans="1:11" x14ac:dyDescent="0.25">
      <c r="A78" s="3">
        <v>14.5</v>
      </c>
      <c r="B78" s="3">
        <f t="shared" si="20"/>
        <v>6.8965517241379309E-2</v>
      </c>
      <c r="C78" s="3">
        <f t="shared" si="21"/>
        <v>8.096104433943875</v>
      </c>
      <c r="D78" s="3"/>
      <c r="E78" s="3">
        <f t="shared" ref="E78:E92" si="24">B78*C78</f>
        <v>0.55835202992716382</v>
      </c>
      <c r="F78" s="3">
        <f t="shared" si="22"/>
        <v>-2.1981045190706592</v>
      </c>
      <c r="G78" s="3">
        <f t="shared" ref="G78:G92" si="25">E78*COS(F78)</f>
        <v>-0.32773453502662842</v>
      </c>
      <c r="H78" s="3">
        <f t="shared" ref="H78:H92" si="26">E78*SIN(F78)</f>
        <v>-0.45204763451948748</v>
      </c>
      <c r="I78" s="3">
        <f t="shared" si="23"/>
        <v>-4.0704087190706595</v>
      </c>
      <c r="J78" s="3">
        <f t="shared" ref="J78:J92" si="27">E78*COS(I78)</f>
        <v>-0.33433149615982277</v>
      </c>
      <c r="K78" s="3">
        <f t="shared" ref="K78:K92" si="28">E78*SIN(I78)</f>
        <v>0.44719060812959704</v>
      </c>
    </row>
    <row r="79" spans="1:11" x14ac:dyDescent="0.25">
      <c r="A79" s="3">
        <v>14.7</v>
      </c>
      <c r="B79" s="3">
        <f t="shared" si="20"/>
        <v>6.8027210884353748E-2</v>
      </c>
      <c r="C79" s="3">
        <f t="shared" si="21"/>
        <v>8.0576410353780457</v>
      </c>
      <c r="D79" s="3"/>
      <c r="E79" s="3">
        <f t="shared" si="24"/>
        <v>0.5481388459440848</v>
      </c>
      <c r="F79" s="3">
        <f t="shared" si="22"/>
        <v>-2.2046281156730494</v>
      </c>
      <c r="G79" s="3">
        <f t="shared" si="25"/>
        <v>-0.32462789527504099</v>
      </c>
      <c r="H79" s="3">
        <f t="shared" si="26"/>
        <v>-0.44167060581638223</v>
      </c>
      <c r="I79" s="3">
        <f t="shared" si="23"/>
        <v>-4.1020639156730496</v>
      </c>
      <c r="J79" s="3">
        <f t="shared" si="27"/>
        <v>-0.3141569372377635</v>
      </c>
      <c r="K79" s="3">
        <f t="shared" si="28"/>
        <v>0.44917882098146733</v>
      </c>
    </row>
    <row r="80" spans="1:11" x14ac:dyDescent="0.25">
      <c r="A80" s="3">
        <v>14.9</v>
      </c>
      <c r="B80" s="3">
        <f t="shared" si="20"/>
        <v>6.7114093959731544E-2</v>
      </c>
      <c r="C80" s="3">
        <f t="shared" si="21"/>
        <v>8.0192049348431702</v>
      </c>
      <c r="D80" s="3"/>
      <c r="E80" s="3">
        <f t="shared" si="24"/>
        <v>0.53820167347940739</v>
      </c>
      <c r="F80" s="3">
        <f t="shared" si="22"/>
        <v>-2.2110897481134586</v>
      </c>
      <c r="G80" s="3">
        <f t="shared" si="25"/>
        <v>-0.32153823893506528</v>
      </c>
      <c r="H80" s="3">
        <f t="shared" si="26"/>
        <v>-0.43159495159069172</v>
      </c>
      <c r="I80" s="3">
        <f t="shared" si="23"/>
        <v>-4.1336571481134587</v>
      </c>
      <c r="J80" s="3">
        <f t="shared" si="27"/>
        <v>-0.29437625201940709</v>
      </c>
      <c r="K80" s="3">
        <f t="shared" si="28"/>
        <v>0.45055927865602896</v>
      </c>
    </row>
    <row r="81" spans="1:11" x14ac:dyDescent="0.25">
      <c r="A81" s="3">
        <v>15.1</v>
      </c>
      <c r="B81" s="3">
        <f t="shared" si="20"/>
        <v>6.6225165562913912E-2</v>
      </c>
      <c r="C81" s="3">
        <f t="shared" si="21"/>
        <v>7.9808053034856714</v>
      </c>
      <c r="D81" s="3"/>
      <c r="E81" s="3">
        <f t="shared" si="24"/>
        <v>0.52853015254872004</v>
      </c>
      <c r="F81" s="3">
        <f t="shared" si="22"/>
        <v>-2.217489763131717</v>
      </c>
      <c r="G81" s="3">
        <f t="shared" si="25"/>
        <v>-0.31846626646072518</v>
      </c>
      <c r="H81" s="3">
        <f t="shared" si="26"/>
        <v>-0.42180962445129161</v>
      </c>
      <c r="I81" s="3">
        <f t="shared" si="23"/>
        <v>-4.1651887631317166</v>
      </c>
      <c r="J81" s="3">
        <f t="shared" si="27"/>
        <v>-0.27499333986249269</v>
      </c>
      <c r="K81" s="3">
        <f t="shared" si="28"/>
        <v>0.45135660534043909</v>
      </c>
    </row>
    <row r="82" spans="1:11" x14ac:dyDescent="0.25">
      <c r="A82" s="3">
        <v>15.3</v>
      </c>
      <c r="B82" s="3">
        <f t="shared" si="20"/>
        <v>6.535947712418301E-2</v>
      </c>
      <c r="C82" s="3">
        <f t="shared" si="21"/>
        <v>7.9424509892655681</v>
      </c>
      <c r="D82" s="3"/>
      <c r="E82" s="3">
        <f t="shared" si="24"/>
        <v>0.51911444374284765</v>
      </c>
      <c r="F82" s="3">
        <f t="shared" si="22"/>
        <v>-2.223828521077805</v>
      </c>
      <c r="G82" s="3">
        <f t="shared" si="25"/>
        <v>-0.31541263858442797</v>
      </c>
      <c r="H82" s="3">
        <f t="shared" si="26"/>
        <v>-0.41230410272474266</v>
      </c>
      <c r="I82" s="3">
        <f t="shared" si="23"/>
        <v>-4.196659121077805</v>
      </c>
      <c r="J82" s="3">
        <f t="shared" si="27"/>
        <v>-0.25601162300069952</v>
      </c>
      <c r="K82" s="3">
        <f t="shared" si="28"/>
        <v>0.45159479026112981</v>
      </c>
    </row>
    <row r="83" spans="1:11" x14ac:dyDescent="0.25">
      <c r="A83" s="3">
        <v>15.5</v>
      </c>
      <c r="B83" s="3">
        <f t="shared" si="20"/>
        <v>6.4516129032258063E-2</v>
      </c>
      <c r="C83" s="3">
        <f t="shared" si="21"/>
        <v>7.9041505217524373</v>
      </c>
      <c r="D83" s="3"/>
      <c r="E83" s="3">
        <f t="shared" si="24"/>
        <v>0.50994519495177015</v>
      </c>
      <c r="F83" s="3">
        <f t="shared" si="22"/>
        <v>-2.2301063951277547</v>
      </c>
      <c r="G83" s="3">
        <f t="shared" si="25"/>
        <v>-0.3123779773525967</v>
      </c>
      <c r="H83" s="3">
        <f t="shared" si="26"/>
        <v>-0.40306835787431822</v>
      </c>
      <c r="I83" s="3">
        <f t="shared" si="23"/>
        <v>-4.2280685951277546</v>
      </c>
      <c r="J83" s="3">
        <f t="shared" si="27"/>
        <v>-0.23743405936779957</v>
      </c>
      <c r="K83" s="3">
        <f t="shared" si="28"/>
        <v>0.45129720728864159</v>
      </c>
    </row>
    <row r="84" spans="1:11" x14ac:dyDescent="0.25">
      <c r="A84" s="3">
        <v>15.7</v>
      </c>
      <c r="B84" s="3">
        <f t="shared" si="20"/>
        <v>6.3694267515923567E-2</v>
      </c>
      <c r="C84" s="3">
        <f t="shared" si="21"/>
        <v>7.8659121171680146</v>
      </c>
      <c r="D84" s="3"/>
      <c r="E84" s="3">
        <f t="shared" si="24"/>
        <v>0.50101351064764421</v>
      </c>
      <c r="F84" s="3">
        <f t="shared" si="22"/>
        <v>-2.2363237705203995</v>
      </c>
      <c r="G84" s="3">
        <f t="shared" si="25"/>
        <v>-0.30936286717505301</v>
      </c>
      <c r="H84" s="3">
        <f t="shared" si="26"/>
        <v>-0.39409282442681903</v>
      </c>
      <c r="I84" s="3">
        <f t="shared" si="23"/>
        <v>-4.2594175705203998</v>
      </c>
      <c r="J84" s="3">
        <f t="shared" si="27"/>
        <v>-0.21926315567752802</v>
      </c>
      <c r="K84" s="3">
        <f t="shared" si="28"/>
        <v>0.4504866328913758</v>
      </c>
    </row>
    <row r="85" spans="1:11" x14ac:dyDescent="0.25">
      <c r="A85" s="3">
        <v>15.9</v>
      </c>
      <c r="B85" s="3">
        <f t="shared" si="20"/>
        <v>6.2893081761006289E-2</v>
      </c>
      <c r="C85" s="3">
        <f t="shared" si="21"/>
        <v>7.8277436836493388</v>
      </c>
      <c r="D85" s="3"/>
      <c r="E85" s="3">
        <f t="shared" si="24"/>
        <v>0.49231092349995842</v>
      </c>
      <c r="F85" s="3">
        <f t="shared" si="22"/>
        <v>-2.2424810438152285</v>
      </c>
      <c r="G85" s="3">
        <f t="shared" si="25"/>
        <v>-0.30636785588456067</v>
      </c>
      <c r="H85" s="3">
        <f t="shared" si="26"/>
        <v>-0.38536837218183717</v>
      </c>
      <c r="I85" s="3">
        <f t="shared" si="23"/>
        <v>-4.2907064438152283</v>
      </c>
      <c r="J85" s="3">
        <f t="shared" si="27"/>
        <v>-0.20150098070423259</v>
      </c>
      <c r="K85" s="3">
        <f t="shared" si="28"/>
        <v>0.44918526263960884</v>
      </c>
    </row>
    <row r="86" spans="1:11" x14ac:dyDescent="0.25">
      <c r="A86" s="3">
        <v>16.100000000000001</v>
      </c>
      <c r="B86" s="3">
        <f t="shared" si="20"/>
        <v>6.2111801242236017E-2</v>
      </c>
      <c r="C86" s="3">
        <f t="shared" si="21"/>
        <v>7.7896528267074689</v>
      </c>
      <c r="D86" s="3"/>
      <c r="E86" s="3">
        <f t="shared" si="24"/>
        <v>0.48382936811847627</v>
      </c>
      <c r="F86" s="3">
        <f t="shared" si="22"/>
        <v>-2.2485786221714958</v>
      </c>
      <c r="G86" s="3">
        <f t="shared" si="25"/>
        <v>-0.30339345580315819</v>
      </c>
      <c r="H86" s="3">
        <f t="shared" si="26"/>
        <v>-0.37688628050081779</v>
      </c>
      <c r="I86" s="3">
        <f t="shared" si="23"/>
        <v>-4.3219356221714955</v>
      </c>
      <c r="J86" s="3">
        <f t="shared" si="27"/>
        <v>-0.18414917871341815</v>
      </c>
      <c r="K86" s="3">
        <f t="shared" si="28"/>
        <v>0.44741472643744934</v>
      </c>
    </row>
    <row r="87" spans="1:11" x14ac:dyDescent="0.25">
      <c r="A87" s="3">
        <v>16.3</v>
      </c>
      <c r="B87" s="3">
        <f t="shared" si="20"/>
        <v>6.1349693251533742E-2</v>
      </c>
      <c r="C87" s="3">
        <f t="shared" si="21"/>
        <v>7.7516468548580031</v>
      </c>
      <c r="D87" s="3"/>
      <c r="E87" s="3">
        <f t="shared" si="24"/>
        <v>0.4755611567397548</v>
      </c>
      <c r="F87" s="3">
        <f t="shared" si="22"/>
        <v>-2.2546169226487063</v>
      </c>
      <c r="G87" s="3">
        <f t="shared" si="25"/>
        <v>-0.30044014481214992</v>
      </c>
      <c r="H87" s="3">
        <f t="shared" si="26"/>
        <v>-0.36863821449343531</v>
      </c>
      <c r="I87" s="3">
        <f t="shared" si="23"/>
        <v>-4.3531055226487059</v>
      </c>
      <c r="J87" s="3">
        <f t="shared" si="27"/>
        <v>-0.16720898299518094</v>
      </c>
      <c r="K87" s="3">
        <f t="shared" si="28"/>
        <v>0.44519610263946713</v>
      </c>
    </row>
    <row r="88" spans="1:11" x14ac:dyDescent="0.25">
      <c r="A88" s="3">
        <v>16.5</v>
      </c>
      <c r="B88" s="3">
        <f t="shared" si="20"/>
        <v>6.0606060606060608E-2</v>
      </c>
      <c r="C88" s="3">
        <f t="shared" si="21"/>
        <v>7.7137327854007722</v>
      </c>
      <c r="D88" s="3"/>
      <c r="E88" s="3">
        <f t="shared" si="24"/>
        <v>0.46749895669095592</v>
      </c>
      <c r="F88" s="3">
        <f t="shared" si="22"/>
        <v>-2.2605963715285045</v>
      </c>
      <c r="G88" s="3">
        <f t="shared" si="25"/>
        <v>-0.29750836742283376</v>
      </c>
      <c r="H88" s="3">
        <f t="shared" si="26"/>
        <v>-0.36061620293676827</v>
      </c>
      <c r="I88" s="3">
        <f t="shared" si="23"/>
        <v>-4.384216571528504</v>
      </c>
      <c r="J88" s="3">
        <f t="shared" si="27"/>
        <v>-0.15068122945720205</v>
      </c>
      <c r="K88" s="3">
        <f t="shared" si="28"/>
        <v>0.44254993119014074</v>
      </c>
    </row>
    <row r="89" spans="1:11" x14ac:dyDescent="0.25">
      <c r="A89" s="3">
        <v>16.7</v>
      </c>
      <c r="B89" s="3">
        <f t="shared" si="20"/>
        <v>5.9880239520958084E-2</v>
      </c>
      <c r="C89" s="3">
        <f t="shared" si="21"/>
        <v>7.6759173503272802</v>
      </c>
      <c r="D89" s="3"/>
      <c r="E89" s="3">
        <f t="shared" si="24"/>
        <v>0.45963576948067547</v>
      </c>
      <c r="F89" s="3">
        <f t="shared" si="22"/>
        <v>-2.2665174036579723</v>
      </c>
      <c r="G89" s="3">
        <f t="shared" si="25"/>
        <v>-0.29459853584527679</v>
      </c>
      <c r="H89" s="3">
        <f t="shared" si="26"/>
        <v>-0.35281261777877476</v>
      </c>
      <c r="I89" s="3">
        <f t="shared" si="23"/>
        <v>-4.4152692036579726</v>
      </c>
      <c r="J89" s="3">
        <f t="shared" si="27"/>
        <v>-0.13456637023746928</v>
      </c>
      <c r="K89" s="3">
        <f t="shared" si="28"/>
        <v>0.43949622590780568</v>
      </c>
    </row>
    <row r="90" spans="1:11" x14ac:dyDescent="0.25">
      <c r="A90" s="3">
        <v>16.899999999999999</v>
      </c>
      <c r="B90" s="3">
        <f t="shared" si="20"/>
        <v>5.9171597633136098E-2</v>
      </c>
      <c r="C90" s="3">
        <f t="shared" si="21"/>
        <v>7.6382070023355517</v>
      </c>
      <c r="D90" s="3"/>
      <c r="E90" s="3">
        <f t="shared" si="24"/>
        <v>0.45196491138080191</v>
      </c>
      <c r="F90" s="3">
        <f t="shared" si="22"/>
        <v>-2.2723804618142545</v>
      </c>
      <c r="G90" s="3">
        <f t="shared" si="25"/>
        <v>-0.29171103105263924</v>
      </c>
      <c r="H90" s="3">
        <f t="shared" si="26"/>
        <v>-0.34522015509188086</v>
      </c>
      <c r="I90" s="3">
        <f t="shared" si="23"/>
        <v>-4.4462638618142538</v>
      </c>
      <c r="J90" s="3">
        <f t="shared" si="27"/>
        <v>-0.11886448730022506</v>
      </c>
      <c r="K90" s="3">
        <f t="shared" si="28"/>
        <v>0.43605448602016555</v>
      </c>
    </row>
    <row r="91" spans="1:11" x14ac:dyDescent="0.25">
      <c r="A91" s="3">
        <v>17.100000000000001</v>
      </c>
      <c r="B91" s="3">
        <f t="shared" si="20"/>
        <v>5.8479532163742687E-2</v>
      </c>
      <c r="C91" s="3">
        <f t="shared" si="21"/>
        <v>7.6006079209332462</v>
      </c>
      <c r="D91" s="3"/>
      <c r="E91" s="3">
        <f t="shared" si="24"/>
        <v>0.44447999537621319</v>
      </c>
      <c r="F91" s="3">
        <f t="shared" si="22"/>
        <v>-2.2781859960904098</v>
      </c>
      <c r="G91" s="3">
        <f t="shared" si="25"/>
        <v>-0.28884620383876608</v>
      </c>
      <c r="H91" s="3">
        <f t="shared" si="26"/>
        <v>-0.33783181735528184</v>
      </c>
      <c r="I91" s="3">
        <f t="shared" si="23"/>
        <v>-4.47720099609041</v>
      </c>
      <c r="J91" s="3">
        <f t="shared" si="27"/>
        <v>-0.10357530598176697</v>
      </c>
      <c r="K91" s="3">
        <f t="shared" si="28"/>
        <v>0.43224370704548359</v>
      </c>
    </row>
    <row r="92" spans="1:11" x14ac:dyDescent="0.25">
      <c r="A92" s="3">
        <v>17.3</v>
      </c>
      <c r="B92" s="3">
        <f t="shared" si="20"/>
        <v>5.7803468208092484E-2</v>
      </c>
      <c r="C92" s="3">
        <f t="shared" si="21"/>
        <v>7.5631260186109657</v>
      </c>
      <c r="D92" s="3"/>
      <c r="E92" s="3">
        <f t="shared" si="24"/>
        <v>0.43717491437057604</v>
      </c>
      <c r="F92" s="3">
        <f t="shared" si="22"/>
        <v>-2.2839344633023284</v>
      </c>
      <c r="G92" s="3">
        <f t="shared" si="25"/>
        <v>-0.28600437586695088</v>
      </c>
      <c r="H92" s="3">
        <f t="shared" si="26"/>
        <v>-0.3306408969560124</v>
      </c>
      <c r="I92" s="3">
        <f t="shared" si="23"/>
        <v>-4.5080810633023276</v>
      </c>
      <c r="J92" s="3">
        <f t="shared" si="27"/>
        <v>-8.8698208455738781E-2</v>
      </c>
      <c r="K92" s="3">
        <f t="shared" si="28"/>
        <v>0.42808239110206669</v>
      </c>
    </row>
    <row r="93" spans="1:11" x14ac:dyDescent="0.25">
      <c r="A93" s="3">
        <v>17.5</v>
      </c>
      <c r="B93" s="3">
        <f t="shared" si="20"/>
        <v>5.7142857142857141E-2</v>
      </c>
      <c r="C93" s="3">
        <f t="shared" si="21"/>
        <v>7.525766947068778</v>
      </c>
      <c r="D93" s="3"/>
      <c r="E93" s="3">
        <f t="shared" ref="E93:E112" si="29">B93*C93</f>
        <v>0.43004382554678733</v>
      </c>
      <c r="F93" s="3">
        <f t="shared" si="22"/>
        <v>-2.2896263264165211</v>
      </c>
      <c r="G93" s="3">
        <f t="shared" ref="G93:G100" si="30">E93*COS(F93)</f>
        <v>-0.2831858407079646</v>
      </c>
      <c r="H93" s="3">
        <f t="shared" ref="H93:H100" si="31">E93*SIN(F93)</f>
        <v>-0.32364096080910237</v>
      </c>
      <c r="I93" s="3">
        <f t="shared" si="23"/>
        <v>-4.5389045264165206</v>
      </c>
      <c r="J93" s="3">
        <f t="shared" ref="J93:J100" si="32">E93*COS(I93)</f>
        <v>-7.4232247090323819E-2</v>
      </c>
      <c r="K93" s="3">
        <f t="shared" ref="K93:K100" si="33">E93*SIN(I93)</f>
        <v>0.42358855671847034</v>
      </c>
    </row>
    <row r="94" spans="1:11" x14ac:dyDescent="0.25">
      <c r="A94" s="3">
        <v>17.7</v>
      </c>
      <c r="B94" s="3">
        <f t="shared" si="20"/>
        <v>5.6497175141242938E-2</v>
      </c>
      <c r="C94" s="3">
        <f t="shared" si="21"/>
        <v>7.488536103480075</v>
      </c>
      <c r="D94" s="3"/>
      <c r="E94" s="3">
        <f t="shared" si="29"/>
        <v>0.42308113578983475</v>
      </c>
      <c r="F94" s="3">
        <f t="shared" si="22"/>
        <v>-2.2952620539985471</v>
      </c>
      <c r="G94" s="3">
        <f t="shared" si="30"/>
        <v>-0.28039086486562259</v>
      </c>
      <c r="H94" s="3">
        <f t="shared" si="31"/>
        <v>-0.31682583600635345</v>
      </c>
      <c r="I94" s="3">
        <f t="shared" si="23"/>
        <v>-4.569671853998547</v>
      </c>
      <c r="J94" s="3">
        <f t="shared" si="32"/>
        <v>-6.0176157672460734E-2</v>
      </c>
      <c r="K94" s="3">
        <f t="shared" si="33"/>
        <v>0.41877974820780883</v>
      </c>
    </row>
    <row r="95" spans="1:11" x14ac:dyDescent="0.25">
      <c r="A95" s="3">
        <v>17.899999999999999</v>
      </c>
      <c r="B95" s="3">
        <f t="shared" si="20"/>
        <v>5.5865921787709501E-2</v>
      </c>
      <c r="C95" s="3">
        <f t="shared" si="21"/>
        <v>7.4514386367778513</v>
      </c>
      <c r="D95" s="3"/>
      <c r="E95" s="3">
        <f t="shared" si="29"/>
        <v>0.41628148808814813</v>
      </c>
      <c r="F95" s="3">
        <f t="shared" si="22"/>
        <v>-2.3008421196818145</v>
      </c>
      <c r="G95" s="3">
        <f t="shared" si="30"/>
        <v>-0.27761968878832877</v>
      </c>
      <c r="H95" s="3">
        <f t="shared" si="31"/>
        <v>-0.31018959641154065</v>
      </c>
      <c r="I95" s="3">
        <f t="shared" si="23"/>
        <v>-4.6003835196818148</v>
      </c>
      <c r="J95" s="3">
        <f t="shared" si="32"/>
        <v>-4.6528372476663304E-2</v>
      </c>
      <c r="K95" s="3">
        <f t="shared" si="33"/>
        <v>0.41367304466154897</v>
      </c>
    </row>
    <row r="96" spans="1:11" x14ac:dyDescent="0.25">
      <c r="A96" s="3">
        <v>18.100000000000001</v>
      </c>
      <c r="B96" s="3">
        <f t="shared" si="20"/>
        <v>5.5248618784530384E-2</v>
      </c>
      <c r="C96" s="3">
        <f t="shared" si="21"/>
        <v>7.414479453949582</v>
      </c>
      <c r="D96" s="3"/>
      <c r="E96" s="3">
        <f t="shared" si="29"/>
        <v>0.40963974883699344</v>
      </c>
      <c r="F96" s="3">
        <f t="shared" si="22"/>
        <v>-2.3063670016564588</v>
      </c>
      <c r="G96" s="3">
        <f t="shared" si="30"/>
        <v>-0.27487252786520244</v>
      </c>
      <c r="H96" s="3">
        <f t="shared" si="31"/>
        <v>-0.3037265501272956</v>
      </c>
      <c r="I96" s="3">
        <f t="shared" si="23"/>
        <v>-4.6310400016564586</v>
      </c>
      <c r="J96" s="3">
        <f t="shared" si="32"/>
        <v>-3.3287033158413512E-2</v>
      </c>
      <c r="K96" s="3">
        <f t="shared" si="33"/>
        <v>0.40828506861106956</v>
      </c>
    </row>
    <row r="97" spans="1:20" x14ac:dyDescent="0.25">
      <c r="A97" s="3">
        <v>18.3</v>
      </c>
      <c r="B97" s="3">
        <f t="shared" si="20"/>
        <v>5.4644808743169397E-2</v>
      </c>
      <c r="C97" s="3">
        <f t="shared" si="21"/>
        <v>7.3776632263277468</v>
      </c>
      <c r="D97" s="3"/>
      <c r="E97" s="3">
        <f t="shared" si="29"/>
        <v>0.40315099597419379</v>
      </c>
      <c r="F97" s="3">
        <f t="shared" si="22"/>
        <v>-2.3118371821779826</v>
      </c>
      <c r="G97" s="3">
        <f t="shared" si="30"/>
        <v>-0.27214957340554369</v>
      </c>
      <c r="H97" s="3">
        <f t="shared" si="31"/>
        <v>-0.29743122776562153</v>
      </c>
      <c r="I97" s="3">
        <f t="shared" si="23"/>
        <v>-4.6616417821779823</v>
      </c>
      <c r="J97" s="3">
        <f t="shared" si="32"/>
        <v>-2.0450003454291786E-2</v>
      </c>
      <c r="K97" s="3">
        <f t="shared" si="33"/>
        <v>0.40263199439898445</v>
      </c>
    </row>
    <row r="98" spans="1:20" x14ac:dyDescent="0.25">
      <c r="A98" s="3">
        <v>18.5</v>
      </c>
      <c r="B98" s="3">
        <f t="shared" si="20"/>
        <v>5.4054054054054057E-2</v>
      </c>
      <c r="C98" s="3">
        <f t="shared" si="21"/>
        <v>7.3409943958640769</v>
      </c>
      <c r="D98" s="3"/>
      <c r="E98" s="3">
        <f t="shared" si="29"/>
        <v>0.39681050788454469</v>
      </c>
      <c r="F98" s="3">
        <f t="shared" si="22"/>
        <v>-2.3172531470953057</v>
      </c>
      <c r="G98" s="3">
        <f t="shared" si="30"/>
        <v>-0.26945099360053892</v>
      </c>
      <c r="H98" s="3">
        <f t="shared" si="31"/>
        <v>-0.29129837146004206</v>
      </c>
      <c r="I98" s="3">
        <f t="shared" si="23"/>
        <v>-4.6921893470953053</v>
      </c>
      <c r="J98" s="3">
        <f t="shared" si="32"/>
        <v>-8.0148816730990727E-3</v>
      </c>
      <c r="K98" s="3">
        <f t="shared" si="33"/>
        <v>0.39672955629667489</v>
      </c>
    </row>
    <row r="99" spans="1:20" x14ac:dyDescent="0.25">
      <c r="A99" s="3">
        <v>18.7</v>
      </c>
      <c r="B99" s="3">
        <f t="shared" si="20"/>
        <v>5.3475935828877004E-2</v>
      </c>
      <c r="C99" s="3">
        <f t="shared" si="21"/>
        <v>7.3044771813764475</v>
      </c>
      <c r="D99" s="3"/>
      <c r="E99" s="3">
        <f t="shared" si="29"/>
        <v>0.39061375301478329</v>
      </c>
      <c r="F99" s="3">
        <f t="shared" si="22"/>
        <v>-2.3226153853978646</v>
      </c>
      <c r="G99" s="3">
        <f t="shared" si="30"/>
        <v>-0.26677693446624612</v>
      </c>
      <c r="H99" s="3">
        <f t="shared" si="31"/>
        <v>-0.28532292456282998</v>
      </c>
      <c r="I99" s="3">
        <f t="shared" si="23"/>
        <v>-4.7226831853978641</v>
      </c>
      <c r="J99" s="3">
        <f t="shared" si="32"/>
        <v>4.0209870358486836E-3</v>
      </c>
      <c r="K99" s="3">
        <f t="shared" si="33"/>
        <v>0.39059305639956232</v>
      </c>
    </row>
    <row r="100" spans="1:20" x14ac:dyDescent="0.25">
      <c r="A100" s="3">
        <v>18.899999999999999</v>
      </c>
      <c r="B100" s="3">
        <f t="shared" si="20"/>
        <v>5.2910052910052914E-2</v>
      </c>
      <c r="C100" s="3">
        <f t="shared" si="21"/>
        <v>7.268115584758216</v>
      </c>
      <c r="D100" s="3"/>
      <c r="E100" s="3">
        <f t="shared" si="29"/>
        <v>0.3845563801459374</v>
      </c>
      <c r="F100" s="3">
        <f t="shared" si="22"/>
        <v>-2.3279243887813772</v>
      </c>
      <c r="G100" s="3">
        <f t="shared" si="30"/>
        <v>-0.26412752076702628</v>
      </c>
      <c r="H100" s="3">
        <f t="shared" si="31"/>
        <v>-0.27950002197568929</v>
      </c>
      <c r="I100" s="3">
        <f t="shared" si="23"/>
        <v>-4.7531237887813766</v>
      </c>
      <c r="J100" s="3">
        <f t="shared" si="32"/>
        <v>1.5660498649248282E-2</v>
      </c>
      <c r="K100" s="3">
        <f t="shared" si="33"/>
        <v>0.38423737232732008</v>
      </c>
    </row>
    <row r="101" spans="1:20" x14ac:dyDescent="0.25">
      <c r="A101" s="3">
        <v>19.100000000000001</v>
      </c>
      <c r="B101" s="3">
        <f t="shared" si="20"/>
        <v>5.235602094240837E-2</v>
      </c>
      <c r="C101" s="3">
        <f t="shared" si="21"/>
        <v>7.2319133971406462</v>
      </c>
      <c r="D101" s="9"/>
      <c r="E101" s="3">
        <f t="shared" si="29"/>
        <v>0.37863420927437935</v>
      </c>
      <c r="F101" s="3">
        <f t="shared" si="22"/>
        <v>-2.3331806512318769</v>
      </c>
      <c r="G101" s="3">
        <f t="shared" ref="G101:G112" si="34">E101*COS(F101)</f>
        <v>-0.26150285691871183</v>
      </c>
      <c r="H101" s="3">
        <f t="shared" ref="H101:H112" si="35">E101*SIN(F101)</f>
        <v>-0.27382498106671388</v>
      </c>
      <c r="I101" s="3">
        <f t="shared" ref="I101:I112" si="36">-ATAN( A101*$B$1)-PI()/2-A103*$H$2</f>
        <v>-4.7835116512318763</v>
      </c>
      <c r="J101" s="3">
        <f t="shared" ref="J101:J112" si="37">E101*COS(I101)</f>
        <v>2.6906778481470928E-2</v>
      </c>
      <c r="K101" s="3">
        <f t="shared" ref="K101:K112" si="38">E101*SIN(I101)</f>
        <v>0.37767696475239732</v>
      </c>
    </row>
    <row r="102" spans="1:20" x14ac:dyDescent="0.25">
      <c r="A102" s="3">
        <v>19.3</v>
      </c>
      <c r="B102" s="3">
        <f t="shared" si="20"/>
        <v>5.181347150259067E-2</v>
      </c>
      <c r="C102" s="3">
        <f t="shared" si="21"/>
        <v>7.1958742049998481</v>
      </c>
      <c r="D102" s="9"/>
      <c r="E102" s="3">
        <f t="shared" si="29"/>
        <v>0.37284322305698692</v>
      </c>
      <c r="F102" s="3">
        <f t="shared" si="22"/>
        <v>-2.3383846686275964</v>
      </c>
      <c r="G102" s="3">
        <f t="shared" si="34"/>
        <v>-0.25890302787091091</v>
      </c>
      <c r="H102" s="3">
        <f t="shared" si="35"/>
        <v>-0.26829329313047767</v>
      </c>
      <c r="I102" s="3">
        <f t="shared" si="36"/>
        <v>-4.8138472686275957</v>
      </c>
      <c r="J102" s="3">
        <f t="shared" si="37"/>
        <v>3.7763169650092673E-2</v>
      </c>
      <c r="K102" s="3">
        <f t="shared" si="38"/>
        <v>0.37092588477686539</v>
      </c>
    </row>
    <row r="103" spans="1:20" x14ac:dyDescent="0.25">
      <c r="A103" s="3">
        <v>19.5</v>
      </c>
      <c r="B103" s="3">
        <f t="shared" si="20"/>
        <v>5.128205128205128E-2</v>
      </c>
      <c r="C103" s="3">
        <f t="shared" si="21"/>
        <v>7.1600013962004079</v>
      </c>
      <c r="D103" s="9"/>
      <c r="E103" s="3">
        <f t="shared" si="29"/>
        <v>0.36717955877950809</v>
      </c>
      <c r="F103" s="3">
        <f t="shared" si="22"/>
        <v>-2.3435369383582927</v>
      </c>
      <c r="G103" s="3">
        <f t="shared" si="34"/>
        <v>-0.25632809996795886</v>
      </c>
      <c r="H103" s="3">
        <f t="shared" si="35"/>
        <v>-0.26290061535175285</v>
      </c>
      <c r="I103" s="3">
        <f t="shared" si="36"/>
        <v>-4.8441311383582928</v>
      </c>
      <c r="J103" s="3">
        <f t="shared" si="37"/>
        <v>4.8233221802579163E-2</v>
      </c>
      <c r="K103" s="3">
        <f t="shared" si="38"/>
        <v>0.36399778117463494</v>
      </c>
      <c r="L103" s="9"/>
      <c r="M103" s="9"/>
      <c r="N103" s="9"/>
    </row>
    <row r="104" spans="1:20" x14ac:dyDescent="0.25">
      <c r="A104" s="3">
        <v>19.7</v>
      </c>
      <c r="B104" s="3">
        <f t="shared" si="20"/>
        <v>5.0761421319796954E-2</v>
      </c>
      <c r="C104" s="3">
        <f t="shared" si="21"/>
        <v>7.1242981659686393</v>
      </c>
      <c r="D104" s="9"/>
      <c r="E104" s="3">
        <f t="shared" si="29"/>
        <v>0.36163950081059082</v>
      </c>
      <c r="F104" s="3">
        <f t="shared" si="22"/>
        <v>-2.348637958961568</v>
      </c>
      <c r="G104" s="3">
        <f t="shared" si="34"/>
        <v>-0.25377812178812059</v>
      </c>
      <c r="H104" s="3">
        <f t="shared" si="35"/>
        <v>-0.25764276323667068</v>
      </c>
      <c r="I104" s="3">
        <f t="shared" si="36"/>
        <v>-4.874363758961568</v>
      </c>
      <c r="J104" s="3">
        <f t="shared" si="37"/>
        <v>5.8320680110047859E-2</v>
      </c>
      <c r="K104" s="3">
        <f t="shared" si="38"/>
        <v>0.35690590751349965</v>
      </c>
      <c r="L104" s="9"/>
      <c r="M104" s="9"/>
      <c r="N104" s="9"/>
      <c r="P104" s="5"/>
      <c r="Q104" s="5"/>
      <c r="R104" s="10" t="s">
        <v>14</v>
      </c>
      <c r="S104" s="10" t="s">
        <v>15</v>
      </c>
      <c r="T104" s="10" t="s">
        <v>16</v>
      </c>
    </row>
    <row r="105" spans="1:20" x14ac:dyDescent="0.25">
      <c r="A105" s="3">
        <v>19.899999999999999</v>
      </c>
      <c r="B105" s="3">
        <f t="shared" si="20"/>
        <v>5.0251256281407038E-2</v>
      </c>
      <c r="C105" s="3">
        <f t="shared" si="21"/>
        <v>7.0887675227890172</v>
      </c>
      <c r="D105" s="9"/>
      <c r="E105" s="3">
        <f t="shared" si="29"/>
        <v>0.3562194735069858</v>
      </c>
      <c r="F105" s="3">
        <f t="shared" si="22"/>
        <v>-2.3536882297757566</v>
      </c>
      <c r="G105" s="3">
        <f t="shared" si="34"/>
        <v>-0.25125312496074165</v>
      </c>
      <c r="H105" s="3">
        <f t="shared" si="35"/>
        <v>-0.2525157034781324</v>
      </c>
      <c r="I105" s="3">
        <f t="shared" si="36"/>
        <v>-4.9045456297757566</v>
      </c>
      <c r="J105" s="3">
        <f t="shared" si="37"/>
        <v>6.8029474532798534E-2</v>
      </c>
      <c r="K105" s="3">
        <f t="shared" si="38"/>
        <v>0.34966312916918402</v>
      </c>
      <c r="L105" s="9"/>
      <c r="M105" s="9"/>
      <c r="N105" s="9"/>
      <c r="R105" s="6">
        <v>0</v>
      </c>
      <c r="S105" s="7">
        <v>0</v>
      </c>
      <c r="T105" s="8">
        <v>1</v>
      </c>
    </row>
    <row r="106" spans="1:20" x14ac:dyDescent="0.25">
      <c r="A106" s="3">
        <v>20.100000000000001</v>
      </c>
      <c r="B106" s="3">
        <f t="shared" si="20"/>
        <v>4.9751243781094523E-2</v>
      </c>
      <c r="C106" s="3">
        <f t="shared" si="21"/>
        <v>7.0534122942180577</v>
      </c>
      <c r="D106" s="9"/>
      <c r="E106" s="3">
        <f t="shared" si="29"/>
        <v>0.3509160345382118</v>
      </c>
      <c r="F106" s="3">
        <f t="shared" si="22"/>
        <v>-2.3586882506089339</v>
      </c>
      <c r="G106" s="3">
        <f t="shared" si="34"/>
        <v>-0.24875312496113228</v>
      </c>
      <c r="H106" s="3">
        <f t="shared" si="35"/>
        <v>-0.24751554722500715</v>
      </c>
      <c r="I106" s="3">
        <f t="shared" si="36"/>
        <v>-4.9346772506089334</v>
      </c>
      <c r="J106" s="3">
        <f t="shared" si="37"/>
        <v>7.7363709361139898E-2</v>
      </c>
      <c r="K106" s="3">
        <f t="shared" si="38"/>
        <v>0.34228193024158976</v>
      </c>
      <c r="L106" s="9"/>
      <c r="M106" s="9"/>
      <c r="N106" s="9"/>
      <c r="R106" s="9"/>
      <c r="S106" s="9"/>
      <c r="T106" s="9"/>
    </row>
    <row r="107" spans="1:20" x14ac:dyDescent="0.25">
      <c r="A107" s="3">
        <v>20.3</v>
      </c>
      <c r="B107" s="3">
        <f t="shared" si="20"/>
        <v>4.926108374384236E-2</v>
      </c>
      <c r="C107" s="3">
        <f t="shared" si="21"/>
        <v>7.0182351326105135</v>
      </c>
      <c r="D107" s="9"/>
      <c r="E107" s="3">
        <f t="shared" si="29"/>
        <v>0.34572586860150312</v>
      </c>
      <c r="F107" s="3">
        <f t="shared" si="22"/>
        <v>-2.3636385214235962</v>
      </c>
      <c r="G107" s="3">
        <f t="shared" si="34"/>
        <v>-0.24627812188304252</v>
      </c>
      <c r="H107" s="3">
        <f t="shared" si="35"/>
        <v>-0.24263854372713553</v>
      </c>
      <c r="I107" s="3">
        <f t="shared" si="36"/>
        <v>-4.9647591214235955</v>
      </c>
      <c r="J107" s="3">
        <f t="shared" si="37"/>
        <v>8.6327653033995741E-2</v>
      </c>
      <c r="K107" s="3">
        <f t="shared" si="38"/>
        <v>0.33477442038170396</v>
      </c>
      <c r="L107" s="9"/>
      <c r="M107" s="9"/>
      <c r="N107" s="9"/>
      <c r="P107" s="11" t="s">
        <v>17</v>
      </c>
      <c r="Q107" s="11" t="s">
        <v>18</v>
      </c>
      <c r="R107" s="11" t="s">
        <v>19</v>
      </c>
      <c r="S107" s="11" t="s">
        <v>20</v>
      </c>
    </row>
    <row r="108" spans="1:20" x14ac:dyDescent="0.25">
      <c r="A108" s="3">
        <v>20.5</v>
      </c>
      <c r="B108" s="3">
        <f t="shared" si="20"/>
        <v>4.878048780487805E-2</v>
      </c>
      <c r="C108" s="3">
        <f t="shared" si="21"/>
        <v>6.9832385207532761</v>
      </c>
      <c r="D108" s="9"/>
      <c r="E108" s="3">
        <f t="shared" si="29"/>
        <v>0.34064578150015984</v>
      </c>
      <c r="F108" s="3">
        <f t="shared" si="22"/>
        <v>-2.3685395420365696</v>
      </c>
      <c r="G108" s="3">
        <f t="shared" si="34"/>
        <v>-0.24382810118866208</v>
      </c>
      <c r="H108" s="3">
        <f t="shared" si="35"/>
        <v>-0.23788107433040193</v>
      </c>
      <c r="I108" s="3">
        <f t="shared" si="36"/>
        <v>-4.9947917420365693</v>
      </c>
      <c r="J108" s="3">
        <f t="shared" si="37"/>
        <v>9.4925728236799636E-2</v>
      </c>
      <c r="K108" s="3">
        <f t="shared" si="38"/>
        <v>0.32715234153612271</v>
      </c>
      <c r="L108" s="9"/>
      <c r="M108" s="9"/>
      <c r="N108" s="9"/>
      <c r="P108" s="3">
        <v>90</v>
      </c>
      <c r="Q108" s="3">
        <f t="shared" ref="Q108:Q126" si="39">$R$105+$T$105*COS(P108*PI()/180)</f>
        <v>6.1257422745431001E-17</v>
      </c>
      <c r="R108" s="3">
        <f t="shared" ref="R108:R126" si="40">$R$105+$T$105*SIN(P108*PI()/180)</f>
        <v>1</v>
      </c>
      <c r="S108" s="3">
        <f>FORECAST(G6,$H$6:$H$21,$G$6:$G$21)</f>
        <v>-27.570009632770734</v>
      </c>
    </row>
    <row r="109" spans="1:20" x14ac:dyDescent="0.25">
      <c r="A109" s="3">
        <v>20.7</v>
      </c>
      <c r="B109" s="3">
        <f t="shared" si="20"/>
        <v>4.8309178743961352E-2</v>
      </c>
      <c r="C109" s="3">
        <f t="shared" si="21"/>
        <v>6.9484247774030461</v>
      </c>
      <c r="D109" s="9"/>
      <c r="E109" s="3">
        <f t="shared" si="29"/>
        <v>0.33567269456053361</v>
      </c>
      <c r="F109" s="3">
        <f t="shared" si="22"/>
        <v>-2.3733918118336876</v>
      </c>
      <c r="G109" s="3">
        <f t="shared" si="34"/>
        <v>-0.24140303443614283</v>
      </c>
      <c r="H109" s="3">
        <f t="shared" si="35"/>
        <v>-0.23323964679820569</v>
      </c>
      <c r="I109" s="3">
        <f t="shared" si="36"/>
        <v>-5.0247756118336877</v>
      </c>
      <c r="J109" s="3">
        <f t="shared" si="37"/>
        <v>0.1031625022793063</v>
      </c>
      <c r="K109" s="3">
        <f t="shared" si="38"/>
        <v>0.3194270746148507</v>
      </c>
      <c r="L109" s="9"/>
      <c r="M109" s="9"/>
      <c r="N109" s="9"/>
      <c r="P109" s="3">
        <v>100</v>
      </c>
      <c r="Q109" s="3">
        <f t="shared" si="39"/>
        <v>-0.1736481776669303</v>
      </c>
      <c r="R109" s="3">
        <f t="shared" si="40"/>
        <v>0.98480775301220802</v>
      </c>
      <c r="S109" s="3">
        <f t="shared" ref="S109:S124" si="41">FORECAST(G7,$H$6:$H$21,$G$6:$G$21)</f>
        <v>-27.264085976110437</v>
      </c>
    </row>
    <row r="110" spans="1:20" x14ac:dyDescent="0.25">
      <c r="A110" s="3">
        <v>20.9</v>
      </c>
      <c r="B110" s="3">
        <f t="shared" si="20"/>
        <v>4.784688995215311E-2</v>
      </c>
      <c r="C110" s="3">
        <f t="shared" si="21"/>
        <v>6.9137960627242085</v>
      </c>
      <c r="D110" s="9"/>
      <c r="E110" s="3">
        <f t="shared" si="29"/>
        <v>0.33080363936479468</v>
      </c>
      <c r="F110" s="3">
        <f t="shared" si="22"/>
        <v>-2.3781958294988028</v>
      </c>
      <c r="G110" s="3">
        <f t="shared" si="34"/>
        <v>-0.23900287998470379</v>
      </c>
      <c r="H110" s="3">
        <f t="shared" si="35"/>
        <v>-0.2287108899375157</v>
      </c>
      <c r="I110" s="3">
        <f t="shared" si="36"/>
        <v>-5.0547112294988032</v>
      </c>
      <c r="J110" s="3">
        <f t="shared" si="37"/>
        <v>0.11104267775314562</v>
      </c>
      <c r="K110" s="3">
        <f t="shared" si="38"/>
        <v>0.31160964608690178</v>
      </c>
      <c r="L110" s="9"/>
      <c r="M110" s="9"/>
      <c r="N110" s="9"/>
      <c r="P110" s="3">
        <v>110</v>
      </c>
      <c r="Q110" s="3">
        <f t="shared" si="39"/>
        <v>-0.34202014332566871</v>
      </c>
      <c r="R110" s="3">
        <f t="shared" si="40"/>
        <v>0.93969262078590843</v>
      </c>
      <c r="S110" s="3">
        <f t="shared" si="41"/>
        <v>-26.652605541886487</v>
      </c>
    </row>
    <row r="111" spans="1:20" x14ac:dyDescent="0.25">
      <c r="A111" s="3">
        <v>21.1</v>
      </c>
      <c r="B111" s="3">
        <f t="shared" si="20"/>
        <v>4.7393364928909949E-2</v>
      </c>
      <c r="C111" s="3">
        <f t="shared" si="21"/>
        <v>6.8793543836239346</v>
      </c>
      <c r="D111" s="9"/>
      <c r="E111" s="3">
        <f t="shared" si="29"/>
        <v>0.32603575277838548</v>
      </c>
      <c r="F111" s="3">
        <f t="shared" si="22"/>
        <v>-2.3829520927566712</v>
      </c>
      <c r="G111" s="3">
        <f t="shared" si="34"/>
        <v>-0.23662758367742928</v>
      </c>
      <c r="H111" s="3">
        <f t="shared" si="35"/>
        <v>-0.22429154850941152</v>
      </c>
      <c r="I111" s="3">
        <f t="shared" si="36"/>
        <v>-2.3829520927566712</v>
      </c>
      <c r="J111" s="3">
        <f t="shared" si="37"/>
        <v>-0.23662758367742928</v>
      </c>
      <c r="K111" s="3">
        <f t="shared" si="38"/>
        <v>-0.22429154850941152</v>
      </c>
      <c r="L111" s="9"/>
      <c r="M111" s="9"/>
      <c r="N111" s="9"/>
      <c r="P111" s="3">
        <v>120</v>
      </c>
      <c r="Q111" s="3">
        <f t="shared" si="39"/>
        <v>-0.49999999999999978</v>
      </c>
      <c r="R111" s="3">
        <f t="shared" si="40"/>
        <v>0.86602540378443871</v>
      </c>
      <c r="S111" s="3">
        <f t="shared" si="41"/>
        <v>-25.736300988995936</v>
      </c>
    </row>
    <row r="112" spans="1:20" x14ac:dyDescent="0.25">
      <c r="A112" s="3">
        <v>21.3</v>
      </c>
      <c r="B112" s="3">
        <f t="shared" si="20"/>
        <v>4.6948356807511735E-2</v>
      </c>
      <c r="C112" s="3">
        <f t="shared" si="21"/>
        <v>6.8451015989819597</v>
      </c>
      <c r="D112" s="9"/>
      <c r="E112" s="3">
        <f t="shared" si="29"/>
        <v>0.32136627225267417</v>
      </c>
      <c r="F112" s="3">
        <f t="shared" si="22"/>
        <v>-2.387661098129271</v>
      </c>
      <c r="G112" s="3">
        <f t="shared" si="34"/>
        <v>-0.23427707950192697</v>
      </c>
      <c r="H112" s="3">
        <f t="shared" si="35"/>
        <v>-0.21997847840556514</v>
      </c>
      <c r="I112" s="3">
        <f t="shared" si="36"/>
        <v>-2.387661098129271</v>
      </c>
      <c r="J112" s="3">
        <f t="shared" si="37"/>
        <v>-0.23427707950192697</v>
      </c>
      <c r="K112" s="3">
        <f t="shared" si="38"/>
        <v>-0.21997847840556514</v>
      </c>
      <c r="L112" s="9"/>
      <c r="M112" s="9"/>
      <c r="N112" s="9"/>
      <c r="P112" s="3">
        <v>130</v>
      </c>
      <c r="Q112" s="3">
        <f t="shared" si="39"/>
        <v>-0.64278760968653936</v>
      </c>
      <c r="R112" s="3">
        <f t="shared" si="40"/>
        <v>0.76604444311897801</v>
      </c>
      <c r="S112" s="3">
        <f t="shared" si="41"/>
        <v>-24.516268563661697</v>
      </c>
    </row>
    <row r="113" spans="2:19" x14ac:dyDescent="0.25">
      <c r="B113" s="16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P113" s="3">
        <v>140</v>
      </c>
      <c r="Q113" s="3">
        <f t="shared" si="39"/>
        <v>-0.7660444431189779</v>
      </c>
      <c r="R113" s="3">
        <f t="shared" si="40"/>
        <v>0.64278760968653947</v>
      </c>
      <c r="S113" s="3">
        <f t="shared" si="41"/>
        <v>-22.993964826147931</v>
      </c>
    </row>
    <row r="114" spans="2:19" x14ac:dyDescent="0.25">
      <c r="B114" s="16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P114" s="3">
        <v>150</v>
      </c>
      <c r="Q114" s="3">
        <f t="shared" si="39"/>
        <v>-0.86602540378443871</v>
      </c>
      <c r="R114" s="3">
        <f t="shared" si="40"/>
        <v>0.49999999999999994</v>
      </c>
      <c r="S114" s="3">
        <f t="shared" si="41"/>
        <v>-21.171202314663105</v>
      </c>
    </row>
    <row r="115" spans="2:19" x14ac:dyDescent="0.25">
      <c r="B115" s="16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P115" s="3">
        <v>160</v>
      </c>
      <c r="Q115" s="3">
        <f t="shared" si="39"/>
        <v>-0.93969262078590832</v>
      </c>
      <c r="R115" s="3">
        <f t="shared" si="40"/>
        <v>0.34202014332566888</v>
      </c>
      <c r="S115" s="3">
        <f t="shared" si="41"/>
        <v>-19.050144170629437</v>
      </c>
    </row>
    <row r="116" spans="2:19" x14ac:dyDescent="0.25">
      <c r="B116" s="16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P116" s="3">
        <v>170</v>
      </c>
      <c r="Q116" s="3">
        <f t="shared" si="39"/>
        <v>-0.98480775301220802</v>
      </c>
      <c r="R116" s="3">
        <f t="shared" si="40"/>
        <v>0.17364817766693028</v>
      </c>
      <c r="S116" s="3">
        <f t="shared" si="41"/>
        <v>-16.633297754904788</v>
      </c>
    </row>
    <row r="117" spans="2:19" x14ac:dyDescent="0.25">
      <c r="B117" s="16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P117" s="3">
        <v>180</v>
      </c>
      <c r="Q117" s="3">
        <f t="shared" si="39"/>
        <v>-1</v>
      </c>
      <c r="R117" s="3">
        <f t="shared" si="40"/>
        <v>1.22514845490862E-16</v>
      </c>
      <c r="S117" s="3">
        <f t="shared" si="41"/>
        <v>-13.923507289933241</v>
      </c>
    </row>
    <row r="118" spans="2:19" x14ac:dyDescent="0.25">
      <c r="B118" s="16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P118" s="3">
        <v>190</v>
      </c>
      <c r="Q118" s="3">
        <f t="shared" si="39"/>
        <v>-0.98480775301220802</v>
      </c>
      <c r="R118" s="3">
        <f t="shared" si="40"/>
        <v>-0.17364817766693047</v>
      </c>
      <c r="S118" s="3">
        <f t="shared" si="41"/>
        <v>-10.923945567834153</v>
      </c>
    </row>
    <row r="119" spans="2:19" x14ac:dyDescent="0.25">
      <c r="B119" s="16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P119" s="3">
        <v>200</v>
      </c>
      <c r="Q119" s="3">
        <f t="shared" si="39"/>
        <v>-0.93969262078590843</v>
      </c>
      <c r="R119" s="3">
        <f t="shared" si="40"/>
        <v>-0.34202014332566866</v>
      </c>
      <c r="S119" s="3">
        <f t="shared" si="41"/>
        <v>-7.6381047690879313</v>
      </c>
    </row>
    <row r="120" spans="2:19" x14ac:dyDescent="0.25">
      <c r="B120" s="16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P120" s="3">
        <v>210</v>
      </c>
      <c r="Q120" s="3">
        <f t="shared" si="39"/>
        <v>-0.8660254037844386</v>
      </c>
      <c r="R120" s="3">
        <f t="shared" si="40"/>
        <v>-0.50000000000000011</v>
      </c>
      <c r="S120" s="3">
        <f t="shared" si="41"/>
        <v>-4.069786440911912</v>
      </c>
    </row>
    <row r="121" spans="2:19" x14ac:dyDescent="0.25">
      <c r="B121" s="16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P121" s="3">
        <v>220</v>
      </c>
      <c r="Q121" s="3">
        <f t="shared" si="39"/>
        <v>-0.76604444311897801</v>
      </c>
      <c r="R121" s="3">
        <f t="shared" si="40"/>
        <v>-0.64278760968653925</v>
      </c>
      <c r="S121" s="3">
        <f t="shared" si="41"/>
        <v>-0.22309068810022836</v>
      </c>
    </row>
    <row r="122" spans="2:19" x14ac:dyDescent="0.25">
      <c r="B122" s="16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P122" s="3">
        <v>230</v>
      </c>
      <c r="Q122" s="3">
        <f t="shared" si="39"/>
        <v>-0.64278760968653947</v>
      </c>
      <c r="R122" s="3">
        <f t="shared" si="40"/>
        <v>-0.7660444431189779</v>
      </c>
      <c r="S122" s="3">
        <f t="shared" si="41"/>
        <v>3.8975953672236301</v>
      </c>
    </row>
    <row r="123" spans="2:19" x14ac:dyDescent="0.25">
      <c r="B123" s="16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P123" s="3">
        <v>240</v>
      </c>
      <c r="Q123" s="3">
        <f t="shared" si="39"/>
        <v>-0.50000000000000044</v>
      </c>
      <c r="R123" s="3">
        <f t="shared" si="40"/>
        <v>-0.86602540378443837</v>
      </c>
      <c r="S123" s="3">
        <f t="shared" si="41"/>
        <v>8.2876097976916299</v>
      </c>
    </row>
    <row r="124" spans="2:19" x14ac:dyDescent="0.25">
      <c r="B124" s="16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P124" s="3">
        <v>250</v>
      </c>
      <c r="Q124" s="3">
        <f t="shared" si="39"/>
        <v>-0.34202014332566938</v>
      </c>
      <c r="R124" s="3">
        <f t="shared" si="40"/>
        <v>-0.93969262078590821</v>
      </c>
      <c r="S124" s="3">
        <f t="shared" si="41"/>
        <v>12.942028692733174</v>
      </c>
    </row>
    <row r="125" spans="2:19" x14ac:dyDescent="0.25">
      <c r="B125" s="16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P125" s="3">
        <v>260</v>
      </c>
      <c r="Q125" s="3">
        <f t="shared" si="39"/>
        <v>-0.17364817766693033</v>
      </c>
      <c r="R125" s="3">
        <f t="shared" si="40"/>
        <v>-0.98480775301220802</v>
      </c>
      <c r="S125" s="3">
        <f>FORECAST(U102,$H$6:$H$21,$G$6:$G$21)</f>
        <v>1502.3924377537828</v>
      </c>
    </row>
    <row r="126" spans="2:19" x14ac:dyDescent="0.25">
      <c r="B126" s="16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P126" s="3">
        <v>270</v>
      </c>
      <c r="Q126" s="3">
        <f t="shared" si="39"/>
        <v>-1.83772268236293E-16</v>
      </c>
      <c r="R126" s="3">
        <f t="shared" si="40"/>
        <v>-1</v>
      </c>
      <c r="S126" s="3">
        <f>FORECAST(U103,$H$6:$H$21,$G$6:$G$21)</f>
        <v>1502.3924377537828</v>
      </c>
    </row>
    <row r="127" spans="2:19" x14ac:dyDescent="0.25">
      <c r="B127" s="16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</row>
    <row r="128" spans="2:19" x14ac:dyDescent="0.25">
      <c r="B128" s="16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</row>
    <row r="129" spans="2:14" x14ac:dyDescent="0.25">
      <c r="B129" s="16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</row>
    <row r="130" spans="2:14" x14ac:dyDescent="0.25">
      <c r="B130" s="16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</row>
    <row r="131" spans="2:14" x14ac:dyDescent="0.25">
      <c r="B131" s="16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</row>
    <row r="132" spans="2:14" x14ac:dyDescent="0.25">
      <c r="B132" s="16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</row>
    <row r="133" spans="2:14" x14ac:dyDescent="0.25">
      <c r="B133" s="16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</row>
    <row r="134" spans="2:14" x14ac:dyDescent="0.25">
      <c r="B134" s="16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</row>
    <row r="135" spans="2:14" x14ac:dyDescent="0.25">
      <c r="B135" s="16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</row>
    <row r="136" spans="2:14" x14ac:dyDescent="0.25">
      <c r="B136" s="16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</row>
    <row r="137" spans="2:14" x14ac:dyDescent="0.25">
      <c r="B137" s="16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</row>
    <row r="138" spans="2:14" x14ac:dyDescent="0.25">
      <c r="B138" s="16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</row>
    <row r="139" spans="2:14" x14ac:dyDescent="0.25">
      <c r="B139" s="16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</row>
    <row r="140" spans="2:14" x14ac:dyDescent="0.25">
      <c r="B140" s="16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</row>
    <row r="141" spans="2:14" x14ac:dyDescent="0.25">
      <c r="B141" s="16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</row>
    <row r="142" spans="2:14" x14ac:dyDescent="0.25">
      <c r="B142" s="16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</row>
    <row r="143" spans="2:14" x14ac:dyDescent="0.25">
      <c r="B143" s="16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</row>
    <row r="144" spans="2:14" x14ac:dyDescent="0.25">
      <c r="B144" s="16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</row>
    <row r="145" spans="2:14" x14ac:dyDescent="0.25">
      <c r="B145" s="16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</row>
    <row r="146" spans="2:14" x14ac:dyDescent="0.25">
      <c r="B146" s="16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</row>
    <row r="147" spans="2:14" x14ac:dyDescent="0.25">
      <c r="B147" s="16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</row>
    <row r="148" spans="2:14" x14ac:dyDescent="0.25">
      <c r="B148" s="16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</row>
    <row r="149" spans="2:14" x14ac:dyDescent="0.25">
      <c r="B149" s="16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</row>
    <row r="150" spans="2:14" x14ac:dyDescent="0.25">
      <c r="B150" s="16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</row>
    <row r="151" spans="2:14" x14ac:dyDescent="0.25">
      <c r="B151" s="16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</row>
    <row r="152" spans="2:14" x14ac:dyDescent="0.25">
      <c r="B152" s="16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</row>
    <row r="153" spans="2:14" x14ac:dyDescent="0.25">
      <c r="B153" s="16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</row>
    <row r="154" spans="2:14" x14ac:dyDescent="0.25">
      <c r="B154" s="16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</row>
    <row r="155" spans="2:14" x14ac:dyDescent="0.25">
      <c r="B155" s="16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</row>
    <row r="156" spans="2:14" x14ac:dyDescent="0.25">
      <c r="B156" s="16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</row>
    <row r="157" spans="2:14" x14ac:dyDescent="0.25">
      <c r="B157" s="16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</row>
    <row r="158" spans="2:14" x14ac:dyDescent="0.25">
      <c r="B158" s="16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</row>
    <row r="159" spans="2:14" x14ac:dyDescent="0.25">
      <c r="B159" s="16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</row>
    <row r="160" spans="2:14" x14ac:dyDescent="0.25">
      <c r="B160" s="16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</row>
    <row r="161" spans="2:14" x14ac:dyDescent="0.25">
      <c r="B161" s="16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</row>
    <row r="162" spans="2:14" x14ac:dyDescent="0.25">
      <c r="B162" s="16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</row>
    <row r="163" spans="2:14" x14ac:dyDescent="0.25">
      <c r="B163" s="16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</row>
    <row r="164" spans="2:14" x14ac:dyDescent="0.25">
      <c r="B164" s="16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</row>
    <row r="165" spans="2:14" x14ac:dyDescent="0.25">
      <c r="B165" s="16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</row>
    <row r="166" spans="2:14" x14ac:dyDescent="0.25">
      <c r="B166" s="16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</row>
    <row r="167" spans="2:14" x14ac:dyDescent="0.25">
      <c r="B167" s="16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</row>
    <row r="168" spans="2:14" x14ac:dyDescent="0.25">
      <c r="B168" s="16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</row>
    <row r="169" spans="2:14" x14ac:dyDescent="0.25">
      <c r="B169" s="16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</row>
    <row r="170" spans="2:14" x14ac:dyDescent="0.25">
      <c r="B170" s="16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</row>
    <row r="171" spans="2:14" x14ac:dyDescent="0.25">
      <c r="B171" s="16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</row>
    <row r="172" spans="2:14" x14ac:dyDescent="0.25">
      <c r="B172" s="16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</row>
    <row r="173" spans="2:14" x14ac:dyDescent="0.25">
      <c r="B173" s="16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</row>
    <row r="174" spans="2:14" x14ac:dyDescent="0.25">
      <c r="B174" s="16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</row>
    <row r="175" spans="2:14" x14ac:dyDescent="0.25">
      <c r="B175" s="16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</row>
    <row r="176" spans="2:14" x14ac:dyDescent="0.25">
      <c r="B176" s="16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</row>
    <row r="177" spans="2:14" x14ac:dyDescent="0.25">
      <c r="B177" s="16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</row>
    <row r="178" spans="2:14" x14ac:dyDescent="0.25">
      <c r="B178" s="16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</row>
    <row r="179" spans="2:14" x14ac:dyDescent="0.25">
      <c r="B179" s="16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</row>
    <row r="180" spans="2:14" x14ac:dyDescent="0.25">
      <c r="B180" s="16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</row>
    <row r="181" spans="2:14" x14ac:dyDescent="0.25">
      <c r="B181" s="16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</row>
    <row r="182" spans="2:14" x14ac:dyDescent="0.25">
      <c r="B182" s="16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</row>
    <row r="183" spans="2:14" x14ac:dyDescent="0.25">
      <c r="B183" s="16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</row>
    <row r="184" spans="2:14" x14ac:dyDescent="0.25">
      <c r="B184" s="16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</row>
    <row r="185" spans="2:14" x14ac:dyDescent="0.25">
      <c r="B185" s="16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</row>
    <row r="186" spans="2:14" x14ac:dyDescent="0.25">
      <c r="B186" s="16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</row>
    <row r="187" spans="2:14" x14ac:dyDescent="0.25">
      <c r="B187" s="16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</row>
    <row r="188" spans="2:14" x14ac:dyDescent="0.25">
      <c r="B188" s="16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</row>
    <row r="189" spans="2:14" x14ac:dyDescent="0.25">
      <c r="B189" s="16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</row>
    <row r="190" spans="2:14" x14ac:dyDescent="0.25">
      <c r="B190" s="16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</row>
    <row r="191" spans="2:14" x14ac:dyDescent="0.25">
      <c r="B191" s="16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</row>
    <row r="192" spans="2:14" x14ac:dyDescent="0.25">
      <c r="B192" s="16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</row>
    <row r="193" spans="2:14" x14ac:dyDescent="0.25">
      <c r="B193" s="16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</row>
    <row r="194" spans="2:14" x14ac:dyDescent="0.25">
      <c r="B194" s="16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</row>
    <row r="195" spans="2:14" x14ac:dyDescent="0.25">
      <c r="B195" s="16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</row>
    <row r="196" spans="2:14" x14ac:dyDescent="0.25">
      <c r="B196" s="16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</row>
    <row r="197" spans="2:14" x14ac:dyDescent="0.25">
      <c r="B197" s="16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</row>
    <row r="198" spans="2:14" x14ac:dyDescent="0.25">
      <c r="B198" s="16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</row>
    <row r="199" spans="2:14" x14ac:dyDescent="0.25">
      <c r="B199" s="16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</row>
    <row r="200" spans="2:14" x14ac:dyDescent="0.25">
      <c r="B200" s="16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</row>
    <row r="201" spans="2:14" x14ac:dyDescent="0.25">
      <c r="B201" s="16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</row>
    <row r="202" spans="2:14" x14ac:dyDescent="0.25">
      <c r="B202" s="16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</row>
    <row r="203" spans="2:14" x14ac:dyDescent="0.25">
      <c r="B203" s="16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</row>
    <row r="204" spans="2:14" x14ac:dyDescent="0.25">
      <c r="B204" s="16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</row>
    <row r="205" spans="2:14" x14ac:dyDescent="0.25">
      <c r="B205" s="16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</row>
    <row r="206" spans="2:14" x14ac:dyDescent="0.25">
      <c r="B206" s="16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</row>
    <row r="207" spans="2:14" x14ac:dyDescent="0.25">
      <c r="B207" s="16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</row>
    <row r="208" spans="2:14" x14ac:dyDescent="0.25">
      <c r="B208" s="16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</row>
    <row r="209" spans="2:14" x14ac:dyDescent="0.25">
      <c r="B209" s="16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</row>
    <row r="210" spans="2:14" x14ac:dyDescent="0.25">
      <c r="B210" s="16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</row>
    <row r="211" spans="2:14" x14ac:dyDescent="0.25">
      <c r="B211" s="16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</row>
    <row r="212" spans="2:14" x14ac:dyDescent="0.25">
      <c r="B212" s="16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</row>
    <row r="213" spans="2:14" x14ac:dyDescent="0.25">
      <c r="B213" s="16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</row>
    <row r="214" spans="2:14" x14ac:dyDescent="0.25">
      <c r="B214" s="16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</row>
    <row r="215" spans="2:14" x14ac:dyDescent="0.25">
      <c r="B215" s="16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</row>
    <row r="216" spans="2:14" x14ac:dyDescent="0.25">
      <c r="B216" s="16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</row>
    <row r="217" spans="2:14" x14ac:dyDescent="0.25">
      <c r="B217" s="16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</row>
    <row r="218" spans="2:14" x14ac:dyDescent="0.25">
      <c r="B218" s="16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</row>
    <row r="219" spans="2:14" x14ac:dyDescent="0.25">
      <c r="B219" s="16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</row>
    <row r="220" spans="2:14" x14ac:dyDescent="0.25">
      <c r="B220" s="16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</row>
    <row r="221" spans="2:14" x14ac:dyDescent="0.25">
      <c r="B221" s="16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</row>
    <row r="222" spans="2:14" x14ac:dyDescent="0.25">
      <c r="B222" s="16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</row>
    <row r="223" spans="2:14" x14ac:dyDescent="0.25">
      <c r="B223" s="16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</row>
    <row r="224" spans="2:14" x14ac:dyDescent="0.25">
      <c r="B224" s="16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</row>
    <row r="225" spans="2:14" x14ac:dyDescent="0.25">
      <c r="B225" s="16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</row>
    <row r="226" spans="2:14" x14ac:dyDescent="0.25">
      <c r="B226" s="16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</row>
    <row r="227" spans="2:14" x14ac:dyDescent="0.25">
      <c r="B227" s="16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</row>
    <row r="228" spans="2:14" x14ac:dyDescent="0.25">
      <c r="B228" s="16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</row>
    <row r="229" spans="2:14" x14ac:dyDescent="0.25">
      <c r="B229" s="16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</row>
    <row r="230" spans="2:14" x14ac:dyDescent="0.25">
      <c r="B230" s="16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</row>
    <row r="231" spans="2:14" x14ac:dyDescent="0.25">
      <c r="B231" s="16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</row>
    <row r="232" spans="2:14" x14ac:dyDescent="0.25">
      <c r="B232" s="16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</row>
    <row r="233" spans="2:14" x14ac:dyDescent="0.25">
      <c r="B233" s="16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</row>
    <row r="234" spans="2:14" x14ac:dyDescent="0.25">
      <c r="B234" s="16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</row>
    <row r="235" spans="2:14" x14ac:dyDescent="0.25">
      <c r="B235" s="16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</row>
    <row r="236" spans="2:14" x14ac:dyDescent="0.25">
      <c r="B236" s="16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</row>
    <row r="237" spans="2:14" x14ac:dyDescent="0.25">
      <c r="B237" s="16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</row>
    <row r="238" spans="2:14" x14ac:dyDescent="0.25">
      <c r="B238" s="16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</row>
    <row r="239" spans="2:14" x14ac:dyDescent="0.25">
      <c r="B239" s="16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</row>
    <row r="240" spans="2:14" x14ac:dyDescent="0.25">
      <c r="B240" s="16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</row>
    <row r="241" spans="2:14" x14ac:dyDescent="0.25">
      <c r="B241" s="16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</row>
    <row r="242" spans="2:14" x14ac:dyDescent="0.25">
      <c r="B242" s="16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</row>
    <row r="243" spans="2:14" x14ac:dyDescent="0.25">
      <c r="B243" s="16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</row>
    <row r="244" spans="2:14" x14ac:dyDescent="0.25">
      <c r="B244" s="16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</row>
    <row r="245" spans="2:14" x14ac:dyDescent="0.25">
      <c r="B245" s="16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</row>
    <row r="246" spans="2:14" x14ac:dyDescent="0.25">
      <c r="B246" s="16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</row>
    <row r="247" spans="2:14" x14ac:dyDescent="0.25">
      <c r="B247" s="16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</row>
    <row r="248" spans="2:14" x14ac:dyDescent="0.25">
      <c r="B248" s="16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</row>
    <row r="249" spans="2:14" x14ac:dyDescent="0.25">
      <c r="B249" s="16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</row>
    <row r="250" spans="2:14" x14ac:dyDescent="0.25">
      <c r="B250" s="16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</row>
    <row r="251" spans="2:14" x14ac:dyDescent="0.25">
      <c r="B251" s="16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</row>
    <row r="252" spans="2:14" x14ac:dyDescent="0.25">
      <c r="B252" s="16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</row>
    <row r="253" spans="2:14" x14ac:dyDescent="0.25">
      <c r="B253" s="16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</row>
    <row r="254" spans="2:14" x14ac:dyDescent="0.25">
      <c r="B254" s="16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</row>
    <row r="255" spans="2:14" x14ac:dyDescent="0.25">
      <c r="B255" s="16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</row>
    <row r="256" spans="2:14" x14ac:dyDescent="0.25">
      <c r="B256" s="16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</row>
    <row r="257" spans="2:14" x14ac:dyDescent="0.25">
      <c r="B257" s="16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</row>
    <row r="258" spans="2:14" x14ac:dyDescent="0.25">
      <c r="B258" s="16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</row>
    <row r="259" spans="2:14" x14ac:dyDescent="0.25">
      <c r="B259" s="16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</row>
    <row r="260" spans="2:14" x14ac:dyDescent="0.25">
      <c r="B260" s="16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</row>
    <row r="261" spans="2:14" x14ac:dyDescent="0.25">
      <c r="B261" s="16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</row>
    <row r="262" spans="2:14" x14ac:dyDescent="0.25">
      <c r="B262" s="16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</row>
    <row r="263" spans="2:14" x14ac:dyDescent="0.25">
      <c r="B263" s="16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</row>
    <row r="264" spans="2:14" x14ac:dyDescent="0.25">
      <c r="B264" s="16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</row>
    <row r="265" spans="2:14" x14ac:dyDescent="0.25">
      <c r="B265" s="16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</row>
    <row r="266" spans="2:14" x14ac:dyDescent="0.25">
      <c r="B266" s="16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</row>
    <row r="267" spans="2:14" x14ac:dyDescent="0.25">
      <c r="B267" s="16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</row>
    <row r="268" spans="2:14" x14ac:dyDescent="0.25">
      <c r="B268" s="16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</row>
    <row r="269" spans="2:14" x14ac:dyDescent="0.25">
      <c r="B269" s="16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</row>
    <row r="270" spans="2:14" x14ac:dyDescent="0.25">
      <c r="B270" s="16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</row>
    <row r="271" spans="2:14" x14ac:dyDescent="0.25">
      <c r="B271" s="16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</row>
    <row r="272" spans="2:14" x14ac:dyDescent="0.25">
      <c r="B272" s="16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</row>
    <row r="273" spans="2:14" x14ac:dyDescent="0.25">
      <c r="B273" s="16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</row>
    <row r="274" spans="2:14" x14ac:dyDescent="0.25">
      <c r="B274" s="16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</row>
    <row r="275" spans="2:14" x14ac:dyDescent="0.25">
      <c r="B275" s="16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</row>
    <row r="276" spans="2:14" x14ac:dyDescent="0.25">
      <c r="B276" s="16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</row>
    <row r="277" spans="2:14" x14ac:dyDescent="0.25">
      <c r="B277" s="16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</row>
    <row r="278" spans="2:14" x14ac:dyDescent="0.25">
      <c r="B278" s="16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</row>
    <row r="279" spans="2:14" x14ac:dyDescent="0.25">
      <c r="B279" s="16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</row>
    <row r="280" spans="2:14" x14ac:dyDescent="0.25">
      <c r="B280" s="16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</row>
    <row r="281" spans="2:14" x14ac:dyDescent="0.25">
      <c r="B281" s="16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</row>
    <row r="282" spans="2:14" x14ac:dyDescent="0.25">
      <c r="B282" s="16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</row>
    <row r="283" spans="2:14" x14ac:dyDescent="0.25">
      <c r="B283" s="16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</row>
    <row r="284" spans="2:14" x14ac:dyDescent="0.25">
      <c r="B284" s="16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</row>
    <row r="285" spans="2:14" x14ac:dyDescent="0.25">
      <c r="B285" s="16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</row>
    <row r="286" spans="2:14" x14ac:dyDescent="0.25">
      <c r="B286" s="16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</row>
    <row r="287" spans="2:14" x14ac:dyDescent="0.25">
      <c r="B287" s="16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</row>
    <row r="288" spans="2:14" x14ac:dyDescent="0.25">
      <c r="B288" s="16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</row>
    <row r="289" spans="2:14" x14ac:dyDescent="0.25">
      <c r="B289" s="16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</row>
    <row r="290" spans="2:14" x14ac:dyDescent="0.25">
      <c r="B290" s="16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</row>
    <row r="291" spans="2:14" x14ac:dyDescent="0.25">
      <c r="B291" s="16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</row>
    <row r="292" spans="2:14" x14ac:dyDescent="0.25">
      <c r="B292" s="16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</row>
    <row r="293" spans="2:14" x14ac:dyDescent="0.25">
      <c r="B293" s="16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</row>
    <row r="294" spans="2:14" x14ac:dyDescent="0.25">
      <c r="B294" s="16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</row>
    <row r="295" spans="2:14" x14ac:dyDescent="0.25">
      <c r="B295" s="16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</row>
    <row r="296" spans="2:14" x14ac:dyDescent="0.25">
      <c r="B296" s="16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</row>
    <row r="297" spans="2:14" x14ac:dyDescent="0.25">
      <c r="B297" s="16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</row>
    <row r="298" spans="2:14" x14ac:dyDescent="0.25">
      <c r="B298" s="16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</row>
    <row r="299" spans="2:14" x14ac:dyDescent="0.25">
      <c r="B299" s="16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</row>
    <row r="300" spans="2:14" x14ac:dyDescent="0.25">
      <c r="B300" s="16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</row>
    <row r="301" spans="2:14" x14ac:dyDescent="0.25">
      <c r="B301" s="16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</row>
    <row r="302" spans="2:14" x14ac:dyDescent="0.25">
      <c r="B302" s="16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</row>
    <row r="303" spans="2:14" x14ac:dyDescent="0.25">
      <c r="B303" s="16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</row>
    <row r="304" spans="2:14" x14ac:dyDescent="0.25">
      <c r="B304" s="16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</row>
    <row r="305" spans="2:14" x14ac:dyDescent="0.25">
      <c r="B305" s="16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</row>
    <row r="306" spans="2:14" x14ac:dyDescent="0.25">
      <c r="B306" s="16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</row>
    <row r="307" spans="2:14" x14ac:dyDescent="0.25">
      <c r="B307" s="16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</row>
    <row r="308" spans="2:14" x14ac:dyDescent="0.25">
      <c r="B308" s="16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</row>
    <row r="309" spans="2:14" x14ac:dyDescent="0.25">
      <c r="B309" s="16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</row>
    <row r="310" spans="2:14" x14ac:dyDescent="0.25">
      <c r="B310" s="16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</row>
    <row r="311" spans="2:14" x14ac:dyDescent="0.25">
      <c r="B311" s="16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</row>
    <row r="312" spans="2:14" x14ac:dyDescent="0.25">
      <c r="B312" s="16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</row>
    <row r="313" spans="2:14" x14ac:dyDescent="0.25">
      <c r="B313" s="16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</row>
    <row r="314" spans="2:14" x14ac:dyDescent="0.25">
      <c r="B314" s="16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</row>
    <row r="315" spans="2:14" x14ac:dyDescent="0.25">
      <c r="B315" s="16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</row>
    <row r="316" spans="2:14" x14ac:dyDescent="0.25">
      <c r="B316" s="16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</row>
    <row r="317" spans="2:14" x14ac:dyDescent="0.25">
      <c r="B317" s="16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</row>
    <row r="318" spans="2:14" x14ac:dyDescent="0.25">
      <c r="B318" s="16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</row>
    <row r="319" spans="2:14" x14ac:dyDescent="0.25">
      <c r="B319" s="16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</row>
    <row r="320" spans="2:14" x14ac:dyDescent="0.25">
      <c r="B320" s="16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</row>
    <row r="321" spans="2:14" x14ac:dyDescent="0.25">
      <c r="B321" s="16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</row>
    <row r="322" spans="2:14" x14ac:dyDescent="0.25">
      <c r="B322" s="16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</row>
    <row r="323" spans="2:14" x14ac:dyDescent="0.25">
      <c r="B323" s="16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</row>
    <row r="324" spans="2:14" x14ac:dyDescent="0.25">
      <c r="B324" s="16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</row>
    <row r="325" spans="2:14" x14ac:dyDescent="0.25">
      <c r="B325" s="16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</row>
    <row r="326" spans="2:14" x14ac:dyDescent="0.25">
      <c r="B326" s="16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</row>
    <row r="327" spans="2:14" x14ac:dyDescent="0.25">
      <c r="B327" s="16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</row>
    <row r="328" spans="2:14" x14ac:dyDescent="0.25">
      <c r="B328" s="16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</row>
    <row r="329" spans="2:14" x14ac:dyDescent="0.25">
      <c r="B329" s="16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</row>
    <row r="330" spans="2:14" x14ac:dyDescent="0.25">
      <c r="B330" s="16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</row>
    <row r="331" spans="2:14" x14ac:dyDescent="0.25">
      <c r="B331" s="16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</row>
    <row r="332" spans="2:14" x14ac:dyDescent="0.25">
      <c r="B332" s="16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</row>
    <row r="333" spans="2:14" x14ac:dyDescent="0.25">
      <c r="B333" s="16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</row>
    <row r="334" spans="2:14" x14ac:dyDescent="0.25">
      <c r="B334" s="16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</row>
    <row r="335" spans="2:14" x14ac:dyDescent="0.25">
      <c r="B335" s="16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</row>
    <row r="336" spans="2:14" x14ac:dyDescent="0.25">
      <c r="B336" s="16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</row>
    <row r="337" spans="2:14" x14ac:dyDescent="0.25">
      <c r="B337" s="16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</row>
    <row r="338" spans="2:14" x14ac:dyDescent="0.25">
      <c r="B338" s="16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</row>
    <row r="339" spans="2:14" x14ac:dyDescent="0.25">
      <c r="B339" s="16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</row>
    <row r="340" spans="2:14" x14ac:dyDescent="0.25">
      <c r="B340" s="16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</row>
    <row r="341" spans="2:14" x14ac:dyDescent="0.25">
      <c r="B341" s="16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</row>
    <row r="342" spans="2:14" x14ac:dyDescent="0.25">
      <c r="B342" s="16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</row>
    <row r="343" spans="2:14" x14ac:dyDescent="0.25">
      <c r="B343" s="16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</row>
    <row r="344" spans="2:14" x14ac:dyDescent="0.25">
      <c r="B344" s="16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</row>
    <row r="345" spans="2:14" x14ac:dyDescent="0.25">
      <c r="B345" s="16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</row>
    <row r="346" spans="2:14" x14ac:dyDescent="0.25">
      <c r="B346" s="16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</row>
    <row r="347" spans="2:14" x14ac:dyDescent="0.25">
      <c r="B347" s="16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</row>
    <row r="348" spans="2:14" x14ac:dyDescent="0.25">
      <c r="B348" s="16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</row>
    <row r="349" spans="2:14" x14ac:dyDescent="0.25">
      <c r="B349" s="16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</row>
    <row r="350" spans="2:14" x14ac:dyDescent="0.25">
      <c r="B350" s="16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</row>
    <row r="351" spans="2:14" x14ac:dyDescent="0.25">
      <c r="B351" s="16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</row>
    <row r="352" spans="2:14" x14ac:dyDescent="0.25">
      <c r="B352" s="16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</row>
    <row r="353" spans="2:14" x14ac:dyDescent="0.25">
      <c r="B353" s="16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</row>
    <row r="354" spans="2:14" x14ac:dyDescent="0.25">
      <c r="B354" s="16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</row>
    <row r="355" spans="2:14" x14ac:dyDescent="0.25">
      <c r="B355" s="16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</row>
    <row r="356" spans="2:14" x14ac:dyDescent="0.25">
      <c r="B356" s="16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</row>
    <row r="357" spans="2:14" x14ac:dyDescent="0.25">
      <c r="B357" s="16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</row>
    <row r="358" spans="2:14" x14ac:dyDescent="0.25">
      <c r="B358" s="16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</row>
    <row r="359" spans="2:14" x14ac:dyDescent="0.25">
      <c r="B359" s="16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</row>
    <row r="360" spans="2:14" x14ac:dyDescent="0.25">
      <c r="B360" s="16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</row>
    <row r="361" spans="2:14" x14ac:dyDescent="0.25">
      <c r="B361" s="16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</row>
    <row r="362" spans="2:14" x14ac:dyDescent="0.25">
      <c r="B362" s="16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</row>
    <row r="363" spans="2:14" x14ac:dyDescent="0.25">
      <c r="B363" s="16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</row>
    <row r="364" spans="2:14" x14ac:dyDescent="0.25">
      <c r="B364" s="16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</row>
    <row r="365" spans="2:14" x14ac:dyDescent="0.25">
      <c r="B365" s="16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</row>
    <row r="366" spans="2:14" x14ac:dyDescent="0.25">
      <c r="B366" s="16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</row>
    <row r="367" spans="2:14" x14ac:dyDescent="0.25">
      <c r="B367" s="16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</row>
    <row r="368" spans="2:14" x14ac:dyDescent="0.25">
      <c r="B368" s="16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</row>
    <row r="369" spans="2:14" x14ac:dyDescent="0.25">
      <c r="B369" s="16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</row>
    <row r="370" spans="2:14" x14ac:dyDescent="0.25">
      <c r="B370" s="16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</row>
    <row r="371" spans="2:14" x14ac:dyDescent="0.25">
      <c r="B371" s="16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</row>
    <row r="372" spans="2:14" x14ac:dyDescent="0.25">
      <c r="B372" s="16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</row>
    <row r="373" spans="2:14" x14ac:dyDescent="0.25">
      <c r="B373" s="16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</row>
    <row r="374" spans="2:14" x14ac:dyDescent="0.25">
      <c r="B374" s="16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</row>
    <row r="375" spans="2:14" x14ac:dyDescent="0.25">
      <c r="B375" s="16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</row>
    <row r="376" spans="2:14" x14ac:dyDescent="0.25">
      <c r="B376" s="16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</row>
    <row r="377" spans="2:14" x14ac:dyDescent="0.25">
      <c r="B377" s="16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</row>
    <row r="378" spans="2:14" x14ac:dyDescent="0.25">
      <c r="B378" s="16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</row>
    <row r="379" spans="2:14" x14ac:dyDescent="0.25">
      <c r="B379" s="16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</row>
    <row r="380" spans="2:14" x14ac:dyDescent="0.25">
      <c r="B380" s="16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</row>
    <row r="381" spans="2:14" x14ac:dyDescent="0.25">
      <c r="B381" s="16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</row>
    <row r="382" spans="2:14" x14ac:dyDescent="0.25">
      <c r="B382" s="16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</row>
    <row r="383" spans="2:14" x14ac:dyDescent="0.25">
      <c r="B383" s="16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</row>
    <row r="384" spans="2:14" x14ac:dyDescent="0.25">
      <c r="B384" s="16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</row>
    <row r="385" spans="2:14" x14ac:dyDescent="0.25">
      <c r="B385" s="16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</row>
    <row r="386" spans="2:14" x14ac:dyDescent="0.25">
      <c r="B386" s="16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</row>
    <row r="387" spans="2:14" x14ac:dyDescent="0.25">
      <c r="B387" s="16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</row>
    <row r="388" spans="2:14" x14ac:dyDescent="0.25">
      <c r="B388" s="16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</row>
    <row r="389" spans="2:14" x14ac:dyDescent="0.25">
      <c r="B389" s="16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</row>
    <row r="390" spans="2:14" x14ac:dyDescent="0.25">
      <c r="B390" s="16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</row>
    <row r="391" spans="2:14" x14ac:dyDescent="0.25">
      <c r="B391" s="16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</row>
    <row r="392" spans="2:14" x14ac:dyDescent="0.25">
      <c r="B392" s="16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</row>
    <row r="393" spans="2:14" x14ac:dyDescent="0.25">
      <c r="B393" s="16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</row>
    <row r="394" spans="2:14" x14ac:dyDescent="0.25">
      <c r="B394" s="16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</row>
    <row r="395" spans="2:14" x14ac:dyDescent="0.25">
      <c r="B395" s="16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</row>
    <row r="396" spans="2:14" x14ac:dyDescent="0.25">
      <c r="B396" s="16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</row>
    <row r="397" spans="2:14" x14ac:dyDescent="0.25">
      <c r="B397" s="16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</row>
    <row r="398" spans="2:14" x14ac:dyDescent="0.25">
      <c r="B398" s="16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</row>
    <row r="399" spans="2:14" x14ac:dyDescent="0.25">
      <c r="B399" s="16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</row>
    <row r="400" spans="2:14" x14ac:dyDescent="0.25">
      <c r="B400" s="16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</row>
    <row r="401" spans="2:14" x14ac:dyDescent="0.25">
      <c r="B401" s="16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</row>
    <row r="402" spans="2:14" x14ac:dyDescent="0.25">
      <c r="B402" s="16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</row>
    <row r="403" spans="2:14" x14ac:dyDescent="0.25">
      <c r="B403" s="16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</row>
    <row r="404" spans="2:14" x14ac:dyDescent="0.25">
      <c r="B404" s="16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</row>
    <row r="405" spans="2:14" x14ac:dyDescent="0.25">
      <c r="B405" s="16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</row>
    <row r="406" spans="2:14" x14ac:dyDescent="0.25">
      <c r="B406" s="16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</row>
    <row r="407" spans="2:14" x14ac:dyDescent="0.25">
      <c r="B407" s="16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</row>
    <row r="408" spans="2:14" x14ac:dyDescent="0.25">
      <c r="B408" s="16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</row>
    <row r="409" spans="2:14" x14ac:dyDescent="0.25">
      <c r="B409" s="16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</row>
    <row r="410" spans="2:14" x14ac:dyDescent="0.25">
      <c r="B410" s="16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</row>
    <row r="411" spans="2:14" x14ac:dyDescent="0.25">
      <c r="B411" s="16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</row>
    <row r="412" spans="2:14" x14ac:dyDescent="0.25">
      <c r="B412" s="16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</row>
    <row r="413" spans="2:14" x14ac:dyDescent="0.25">
      <c r="B413" s="16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</row>
    <row r="414" spans="2:14" x14ac:dyDescent="0.25">
      <c r="B414" s="16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</row>
    <row r="415" spans="2:14" x14ac:dyDescent="0.25">
      <c r="B415" s="16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</row>
    <row r="416" spans="2:14" x14ac:dyDescent="0.25">
      <c r="B416" s="16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</row>
    <row r="417" spans="2:14" x14ac:dyDescent="0.25">
      <c r="B417" s="16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</row>
    <row r="418" spans="2:14" x14ac:dyDescent="0.25">
      <c r="B418" s="16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</row>
    <row r="419" spans="2:14" x14ac:dyDescent="0.25">
      <c r="B419" s="16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</row>
    <row r="420" spans="2:14" x14ac:dyDescent="0.25">
      <c r="B420" s="16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</row>
    <row r="421" spans="2:14" x14ac:dyDescent="0.25">
      <c r="B421" s="16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</row>
    <row r="422" spans="2:14" x14ac:dyDescent="0.25">
      <c r="B422" s="16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</row>
    <row r="423" spans="2:14" x14ac:dyDescent="0.25">
      <c r="B423" s="16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</row>
    <row r="424" spans="2:14" x14ac:dyDescent="0.25">
      <c r="B424" s="16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</row>
    <row r="425" spans="2:14" x14ac:dyDescent="0.25">
      <c r="B425" s="16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</row>
    <row r="426" spans="2:14" x14ac:dyDescent="0.25">
      <c r="B426" s="16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</row>
    <row r="427" spans="2:14" x14ac:dyDescent="0.25">
      <c r="B427" s="16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</row>
    <row r="428" spans="2:14" x14ac:dyDescent="0.25">
      <c r="B428" s="16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</row>
    <row r="429" spans="2:14" x14ac:dyDescent="0.25">
      <c r="B429" s="16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</row>
    <row r="430" spans="2:14" x14ac:dyDescent="0.25">
      <c r="B430" s="16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</row>
    <row r="431" spans="2:14" x14ac:dyDescent="0.25">
      <c r="B431" s="16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</row>
    <row r="432" spans="2:14" x14ac:dyDescent="0.25">
      <c r="B432" s="16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</row>
    <row r="433" spans="2:14" x14ac:dyDescent="0.25">
      <c r="B433" s="16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</row>
    <row r="434" spans="2:14" x14ac:dyDescent="0.25">
      <c r="B434" s="16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</row>
    <row r="435" spans="2:14" x14ac:dyDescent="0.25">
      <c r="B435" s="16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</row>
    <row r="436" spans="2:14" x14ac:dyDescent="0.25">
      <c r="B436" s="16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</row>
    <row r="437" spans="2:14" x14ac:dyDescent="0.25">
      <c r="B437" s="16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</row>
    <row r="438" spans="2:14" x14ac:dyDescent="0.25">
      <c r="B438" s="16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</row>
    <row r="439" spans="2:14" x14ac:dyDescent="0.25">
      <c r="B439" s="16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</row>
    <row r="440" spans="2:14" x14ac:dyDescent="0.25">
      <c r="B440" s="16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</row>
    <row r="441" spans="2:14" x14ac:dyDescent="0.25">
      <c r="B441" s="16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</row>
    <row r="442" spans="2:14" x14ac:dyDescent="0.25">
      <c r="B442" s="16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</row>
    <row r="443" spans="2:14" x14ac:dyDescent="0.25">
      <c r="B443" s="16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</row>
    <row r="444" spans="2:14" x14ac:dyDescent="0.25">
      <c r="B444" s="16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</row>
    <row r="445" spans="2:14" x14ac:dyDescent="0.25">
      <c r="B445" s="16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</row>
    <row r="446" spans="2:14" x14ac:dyDescent="0.25">
      <c r="B446" s="16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</row>
    <row r="447" spans="2:14" x14ac:dyDescent="0.25">
      <c r="B447" s="16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</row>
    <row r="448" spans="2:14" x14ac:dyDescent="0.25">
      <c r="B448" s="16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</row>
    <row r="449" spans="2:14" x14ac:dyDescent="0.25">
      <c r="B449" s="16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</row>
    <row r="450" spans="2:14" x14ac:dyDescent="0.25">
      <c r="B450" s="16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</row>
    <row r="451" spans="2:14" x14ac:dyDescent="0.25">
      <c r="B451" s="16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</row>
    <row r="452" spans="2:14" x14ac:dyDescent="0.25">
      <c r="B452" s="16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</row>
    <row r="453" spans="2:14" x14ac:dyDescent="0.25">
      <c r="B453" s="16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</row>
    <row r="454" spans="2:14" x14ac:dyDescent="0.25">
      <c r="B454" s="16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</row>
    <row r="455" spans="2:14" x14ac:dyDescent="0.25">
      <c r="B455" s="16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</row>
    <row r="456" spans="2:14" x14ac:dyDescent="0.25">
      <c r="B456" s="16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</row>
    <row r="457" spans="2:14" x14ac:dyDescent="0.25">
      <c r="B457" s="16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</row>
    <row r="458" spans="2:14" x14ac:dyDescent="0.25">
      <c r="B458" s="16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</row>
    <row r="459" spans="2:14" x14ac:dyDescent="0.25">
      <c r="B459" s="16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</row>
    <row r="460" spans="2:14" x14ac:dyDescent="0.25">
      <c r="B460" s="16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</row>
    <row r="461" spans="2:14" x14ac:dyDescent="0.25">
      <c r="B461" s="16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</row>
    <row r="462" spans="2:14" x14ac:dyDescent="0.25">
      <c r="B462" s="16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</row>
    <row r="463" spans="2:14" x14ac:dyDescent="0.25">
      <c r="B463" s="16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</row>
    <row r="464" spans="2:14" x14ac:dyDescent="0.25">
      <c r="B464" s="16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</row>
    <row r="465" spans="2:14" x14ac:dyDescent="0.25">
      <c r="B465" s="16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</row>
    <row r="466" spans="2:14" x14ac:dyDescent="0.25">
      <c r="B466" s="16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</row>
    <row r="467" spans="2:14" x14ac:dyDescent="0.25">
      <c r="B467" s="16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</row>
    <row r="468" spans="2:14" x14ac:dyDescent="0.25">
      <c r="B468" s="16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</row>
    <row r="469" spans="2:14" x14ac:dyDescent="0.25">
      <c r="B469" s="16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</row>
    <row r="470" spans="2:14" x14ac:dyDescent="0.25">
      <c r="B470" s="16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</row>
    <row r="471" spans="2:14" x14ac:dyDescent="0.25">
      <c r="B471" s="16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</row>
    <row r="472" spans="2:14" x14ac:dyDescent="0.25">
      <c r="B472" s="16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</row>
    <row r="473" spans="2:14" x14ac:dyDescent="0.25">
      <c r="B473" s="16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</row>
    <row r="474" spans="2:14" x14ac:dyDescent="0.25">
      <c r="B474" s="16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</row>
    <row r="475" spans="2:14" x14ac:dyDescent="0.25">
      <c r="B475" s="16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</row>
    <row r="476" spans="2:14" x14ac:dyDescent="0.25">
      <c r="B476" s="16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</row>
    <row r="477" spans="2:14" x14ac:dyDescent="0.25">
      <c r="B477" s="16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</row>
    <row r="478" spans="2:14" x14ac:dyDescent="0.25">
      <c r="B478" s="16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</row>
    <row r="479" spans="2:14" x14ac:dyDescent="0.25">
      <c r="B479" s="16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</row>
    <row r="480" spans="2:14" x14ac:dyDescent="0.25">
      <c r="B480" s="16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</row>
    <row r="481" spans="2:14" x14ac:dyDescent="0.25">
      <c r="B481" s="16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</row>
    <row r="482" spans="2:14" x14ac:dyDescent="0.25">
      <c r="B482" s="16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</row>
    <row r="483" spans="2:14" x14ac:dyDescent="0.25">
      <c r="B483" s="16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</row>
    <row r="484" spans="2:14" x14ac:dyDescent="0.25">
      <c r="B484" s="16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</row>
    <row r="485" spans="2:14" x14ac:dyDescent="0.25">
      <c r="B485" s="16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</row>
    <row r="486" spans="2:14" x14ac:dyDescent="0.25">
      <c r="B486" s="16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</row>
    <row r="487" spans="2:14" x14ac:dyDescent="0.25">
      <c r="B487" s="16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</row>
    <row r="488" spans="2:14" x14ac:dyDescent="0.25">
      <c r="B488" s="16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</row>
    <row r="489" spans="2:14" x14ac:dyDescent="0.25">
      <c r="B489" s="16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</row>
    <row r="490" spans="2:14" x14ac:dyDescent="0.25">
      <c r="B490" s="16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</row>
    <row r="491" spans="2:14" x14ac:dyDescent="0.25">
      <c r="B491" s="16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</row>
    <row r="492" spans="2:14" x14ac:dyDescent="0.25">
      <c r="B492" s="16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</row>
    <row r="493" spans="2:14" x14ac:dyDescent="0.25">
      <c r="B493" s="16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</row>
    <row r="494" spans="2:14" x14ac:dyDescent="0.25">
      <c r="B494" s="16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</row>
    <row r="495" spans="2:14" x14ac:dyDescent="0.25">
      <c r="B495" s="16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</row>
    <row r="496" spans="2:14" x14ac:dyDescent="0.25">
      <c r="B496" s="16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</row>
    <row r="497" spans="2:14" x14ac:dyDescent="0.25">
      <c r="B497" s="16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</row>
    <row r="498" spans="2:14" x14ac:dyDescent="0.25">
      <c r="B498" s="16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</row>
    <row r="499" spans="2:14" x14ac:dyDescent="0.25">
      <c r="B499" s="16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</row>
    <row r="500" spans="2:14" x14ac:dyDescent="0.25">
      <c r="B500" s="16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</row>
    <row r="501" spans="2:14" x14ac:dyDescent="0.25"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</row>
    <row r="502" spans="2:14" x14ac:dyDescent="0.25"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</row>
    <row r="503" spans="2:14" x14ac:dyDescent="0.25"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</row>
    <row r="504" spans="2:14" x14ac:dyDescent="0.25"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</row>
    <row r="505" spans="2:14" x14ac:dyDescent="0.25"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</row>
    <row r="506" spans="2:14" x14ac:dyDescent="0.25"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</row>
    <row r="507" spans="2:14" x14ac:dyDescent="0.25"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</row>
    <row r="508" spans="2:14" x14ac:dyDescent="0.25"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</row>
    <row r="509" spans="2:14" x14ac:dyDescent="0.25"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</row>
    <row r="510" spans="2:14" x14ac:dyDescent="0.25"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</row>
    <row r="511" spans="2:14" x14ac:dyDescent="0.25"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2019-06-10T04:49:36Z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9dc9f5af-2e1c-4750-85de-44cd6ead7a09</vt:lpwstr>
  </property>
</Properties>
</file>