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t\Desktop\Data Analytics Projects\Excel\New folder\"/>
    </mc:Choice>
  </mc:AlternateContent>
  <xr:revisionPtr revIDLastSave="0" documentId="8_{56045376-4F4A-45C3-A6C9-CDFF3A2A661E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New Text Document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G27" i="1" l="1"/>
  <c r="O27" i="1" s="1"/>
  <c r="G34" i="1"/>
  <c r="O34" i="1" s="1"/>
  <c r="G22" i="1"/>
  <c r="O22" i="1" s="1"/>
  <c r="G21" i="1"/>
  <c r="O21" i="1" s="1"/>
  <c r="G29" i="1"/>
  <c r="O29" i="1" s="1"/>
  <c r="G36" i="1"/>
  <c r="O36" i="1" s="1"/>
  <c r="G23" i="1"/>
  <c r="H23" i="1" s="1"/>
  <c r="J23" i="1" s="1"/>
  <c r="G31" i="1"/>
  <c r="H31" i="1" s="1"/>
  <c r="J31" i="1" s="1"/>
  <c r="G30" i="1"/>
  <c r="O30" i="1" s="1"/>
  <c r="G7" i="1"/>
  <c r="O7" i="1" s="1"/>
  <c r="G16" i="1"/>
  <c r="O16" i="1" s="1"/>
  <c r="G3" i="1"/>
  <c r="O3" i="1" s="1"/>
  <c r="G13" i="1"/>
  <c r="O13" i="1" s="1"/>
  <c r="G8" i="1"/>
  <c r="O8" i="1" s="1"/>
  <c r="G5" i="1"/>
  <c r="H5" i="1" s="1"/>
  <c r="J5" i="1" s="1"/>
  <c r="G19" i="1"/>
  <c r="H19" i="1" s="1"/>
  <c r="J19" i="1" s="1"/>
  <c r="G42" i="1"/>
  <c r="O42" i="1" s="1"/>
  <c r="G48" i="1"/>
  <c r="O48" i="1" s="1"/>
  <c r="G53" i="1"/>
  <c r="O53" i="1" s="1"/>
  <c r="G50" i="1"/>
  <c r="O50" i="1" s="1"/>
  <c r="G51" i="1"/>
  <c r="O51" i="1" s="1"/>
  <c r="G40" i="1"/>
  <c r="O40" i="1" s="1"/>
  <c r="G47" i="1"/>
  <c r="H47" i="1" s="1"/>
  <c r="J47" i="1" s="1"/>
  <c r="G35" i="1"/>
  <c r="H35" i="1" s="1"/>
  <c r="J35" i="1" s="1"/>
  <c r="G49" i="1"/>
  <c r="O49" i="1" s="1"/>
  <c r="G9" i="1"/>
  <c r="O9" i="1" s="1"/>
  <c r="G28" i="1"/>
  <c r="O28" i="1" s="1"/>
  <c r="G10" i="1"/>
  <c r="H10" i="1" s="1"/>
  <c r="J10" i="1" s="1"/>
  <c r="G46" i="1"/>
  <c r="H46" i="1" s="1"/>
  <c r="J46" i="1" s="1"/>
  <c r="G38" i="1"/>
  <c r="O38" i="1" s="1"/>
  <c r="G6" i="1"/>
  <c r="H6" i="1" s="1"/>
  <c r="J6" i="1" s="1"/>
  <c r="G25" i="1"/>
  <c r="H25" i="1" s="1"/>
  <c r="J25" i="1" s="1"/>
  <c r="G24" i="1"/>
  <c r="O24" i="1" s="1"/>
  <c r="G15" i="1"/>
  <c r="O15" i="1" s="1"/>
  <c r="G4" i="1"/>
  <c r="O4" i="1" s="1"/>
  <c r="G43" i="1"/>
  <c r="O43" i="1" s="1"/>
  <c r="G39" i="1"/>
  <c r="O39" i="1" s="1"/>
  <c r="G33" i="1"/>
  <c r="O33" i="1" s="1"/>
  <c r="G37" i="1"/>
  <c r="H37" i="1" s="1"/>
  <c r="J37" i="1" s="1"/>
  <c r="G2" i="1"/>
  <c r="H2" i="1" s="1"/>
  <c r="J2" i="1" s="1"/>
  <c r="G45" i="1"/>
  <c r="O45" i="1" s="1"/>
  <c r="G26" i="1"/>
  <c r="O26" i="1" s="1"/>
  <c r="G17" i="1"/>
  <c r="O17" i="1" s="1"/>
  <c r="G41" i="1"/>
  <c r="O41" i="1" s="1"/>
  <c r="G44" i="1"/>
  <c r="O44" i="1" s="1"/>
  <c r="G52" i="1"/>
  <c r="O52" i="1" s="1"/>
  <c r="G32" i="1"/>
  <c r="H32" i="1" s="1"/>
  <c r="J32" i="1" s="1"/>
  <c r="G20" i="1"/>
  <c r="H20" i="1" s="1"/>
  <c r="J20" i="1" s="1"/>
  <c r="G12" i="1"/>
  <c r="O12" i="1" s="1"/>
  <c r="G11" i="1"/>
  <c r="O11" i="1" s="1"/>
  <c r="G14" i="1"/>
  <c r="O14" i="1" s="1"/>
  <c r="G18" i="1"/>
  <c r="H18" i="1" s="1"/>
  <c r="J18" i="1" s="1"/>
  <c r="N27" i="1"/>
  <c r="N34" i="1"/>
  <c r="N22" i="1"/>
  <c r="N21" i="1"/>
  <c r="N29" i="1"/>
  <c r="N36" i="1"/>
  <c r="N23" i="1"/>
  <c r="N31" i="1"/>
  <c r="N30" i="1"/>
  <c r="N7" i="1"/>
  <c r="N16" i="1"/>
  <c r="N3" i="1"/>
  <c r="N13" i="1"/>
  <c r="N8" i="1"/>
  <c r="N5" i="1"/>
  <c r="N19" i="1"/>
  <c r="N42" i="1"/>
  <c r="N48" i="1"/>
  <c r="N53" i="1"/>
  <c r="N50" i="1"/>
  <c r="N51" i="1"/>
  <c r="N40" i="1"/>
  <c r="N47" i="1"/>
  <c r="N35" i="1"/>
  <c r="N49" i="1"/>
  <c r="N9" i="1"/>
  <c r="N28" i="1"/>
  <c r="N10" i="1"/>
  <c r="N46" i="1"/>
  <c r="N38" i="1"/>
  <c r="N6" i="1"/>
  <c r="N25" i="1"/>
  <c r="N24" i="1"/>
  <c r="N15" i="1"/>
  <c r="N4" i="1"/>
  <c r="N43" i="1"/>
  <c r="N39" i="1"/>
  <c r="N33" i="1"/>
  <c r="N37" i="1"/>
  <c r="N2" i="1"/>
  <c r="N45" i="1"/>
  <c r="N26" i="1"/>
  <c r="N17" i="1"/>
  <c r="N41" i="1"/>
  <c r="N44" i="1"/>
  <c r="N52" i="1"/>
  <c r="N32" i="1"/>
  <c r="N20" i="1"/>
  <c r="N12" i="1"/>
  <c r="N11" i="1"/>
  <c r="N14" i="1"/>
  <c r="N18" i="1"/>
  <c r="H27" i="1"/>
  <c r="J27" i="1" s="1"/>
  <c r="H34" i="1"/>
  <c r="J34" i="1" s="1"/>
  <c r="H22" i="1"/>
  <c r="J22" i="1" s="1"/>
  <c r="H21" i="1"/>
  <c r="J21" i="1" s="1"/>
  <c r="H29" i="1"/>
  <c r="J29" i="1" s="1"/>
  <c r="H36" i="1"/>
  <c r="J36" i="1" s="1"/>
  <c r="H7" i="1"/>
  <c r="J7" i="1" s="1"/>
  <c r="H16" i="1"/>
  <c r="J16" i="1" s="1"/>
  <c r="H13" i="1"/>
  <c r="J13" i="1" s="1"/>
  <c r="H8" i="1"/>
  <c r="J8" i="1" s="1"/>
  <c r="H48" i="1"/>
  <c r="J48" i="1" s="1"/>
  <c r="H53" i="1"/>
  <c r="J53" i="1" s="1"/>
  <c r="H51" i="1"/>
  <c r="J51" i="1" s="1"/>
  <c r="H40" i="1"/>
  <c r="J40" i="1" s="1"/>
  <c r="H9" i="1"/>
  <c r="J9" i="1" s="1"/>
  <c r="H28" i="1"/>
  <c r="J28" i="1" s="1"/>
  <c r="H38" i="1"/>
  <c r="J38" i="1" s="1"/>
  <c r="H15" i="1"/>
  <c r="J15" i="1" s="1"/>
  <c r="H4" i="1"/>
  <c r="J4" i="1" s="1"/>
  <c r="H39" i="1"/>
  <c r="J39" i="1" s="1"/>
  <c r="H33" i="1"/>
  <c r="J33" i="1" s="1"/>
  <c r="H26" i="1"/>
  <c r="J26" i="1" s="1"/>
  <c r="H17" i="1"/>
  <c r="J17" i="1" s="1"/>
  <c r="H44" i="1"/>
  <c r="J44" i="1" s="1"/>
  <c r="H52" i="1"/>
  <c r="J52" i="1" s="1"/>
  <c r="H12" i="1"/>
  <c r="J12" i="1" s="1"/>
  <c r="H11" i="1"/>
  <c r="J11" i="1" s="1"/>
  <c r="O25" i="1" l="1"/>
  <c r="O46" i="1"/>
  <c r="O35" i="1"/>
  <c r="H41" i="1"/>
  <c r="J41" i="1" s="1"/>
  <c r="O20" i="1"/>
  <c r="O19" i="1"/>
  <c r="O2" i="1"/>
  <c r="O31" i="1"/>
  <c r="H14" i="1"/>
  <c r="J14" i="1" s="1"/>
  <c r="H43" i="1"/>
  <c r="J43" i="1" s="1"/>
  <c r="H49" i="1"/>
  <c r="J49" i="1" s="1"/>
  <c r="O32" i="1"/>
  <c r="O37" i="1"/>
  <c r="O6" i="1"/>
  <c r="O47" i="1"/>
  <c r="O5" i="1"/>
  <c r="O23" i="1"/>
  <c r="H3" i="1"/>
  <c r="J3" i="1" s="1"/>
  <c r="H50" i="1"/>
  <c r="J50" i="1" s="1"/>
  <c r="O18" i="1"/>
  <c r="O10" i="1"/>
  <c r="H24" i="1"/>
  <c r="J24" i="1" s="1"/>
  <c r="H30" i="1"/>
  <c r="J30" i="1" s="1"/>
  <c r="H45" i="1"/>
  <c r="J45" i="1" s="1"/>
  <c r="H42" i="1"/>
  <c r="J42" i="1" s="1"/>
</calcChain>
</file>

<file path=xl/sharedStrings.xml><?xml version="1.0" encoding="utf-8"?>
<sst xmlns="http://schemas.openxmlformats.org/spreadsheetml/2006/main" count="433" uniqueCount="126">
  <si>
    <t>Car ID</t>
  </si>
  <si>
    <t>Make</t>
  </si>
  <si>
    <t>Make (Full Name)</t>
  </si>
  <si>
    <t>Model</t>
  </si>
  <si>
    <t xml:space="preserve">Model </t>
  </si>
  <si>
    <t>Name</t>
  </si>
  <si>
    <t>Manufactured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</si>
  <si>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</si>
  <si>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</si>
  <si>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</si>
  <si>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</si>
  <si>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</si>
  <si>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</si>
  <si>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</si>
  <si>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</si>
  <si>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</si>
  <si>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</si>
  <si>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</si>
  <si>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</si>
  <si>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</si>
  <si>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</si>
  <si>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</si>
  <si>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</si>
  <si>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</si>
  <si>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</si>
  <si>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</si>
  <si>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</si>
  <si>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</si>
  <si>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</si>
  <si>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</si>
  <si>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</si>
  <si>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</si>
  <si>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</si>
  <si>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</si>
  <si>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</si>
  <si>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</si>
  <si>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</si>
  <si>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</si>
  <si>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</si>
  <si>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</si>
  <si>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</si>
  <si>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</si>
  <si>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</si>
  <si>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</si>
  <si>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</si>
  <si>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</si>
  <si>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</si>
  <si>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</si>
  <si>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GM</t>
  </si>
  <si>
    <t>GENERAL MOTORS</t>
  </si>
  <si>
    <t>CMR</t>
  </si>
  <si>
    <t>CAMERO</t>
  </si>
  <si>
    <t>Santos</t>
  </si>
  <si>
    <t>GM12CMR015</t>
  </si>
  <si>
    <t>Bard</t>
  </si>
  <si>
    <t>GM14CMR016</t>
  </si>
  <si>
    <t>Torrens</t>
  </si>
  <si>
    <t>GM10SLV017</t>
  </si>
  <si>
    <t>SLV</t>
  </si>
  <si>
    <t>SILVERADO</t>
  </si>
  <si>
    <t>Hulinski</t>
  </si>
  <si>
    <t>GM98SLV018</t>
  </si>
  <si>
    <t>GM00SLV019</t>
  </si>
  <si>
    <t>Blue</t>
  </si>
  <si>
    <t>TY96CAM020</t>
  </si>
  <si>
    <t>TY</t>
  </si>
  <si>
    <t>TOYATA</t>
  </si>
  <si>
    <t>CAM</t>
  </si>
  <si>
    <t>CAMRY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</si>
  <si>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</si>
  <si>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</si>
  <si>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</si>
  <si>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</si>
  <si>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</si>
  <si>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</si>
  <si>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</si>
  <si>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</si>
  <si>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COROLLA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</si>
  <si>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</si>
  <si>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</si>
  <si>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</si>
  <si>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</si>
  <si>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</si>
  <si>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</si>
  <si>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</si>
  <si>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</si>
  <si>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</si>
  <si>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</si>
  <si>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</si>
  <si>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</si>
  <si>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</si>
  <si>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</si>
  <si>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</si>
  <si>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</si>
  <si>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</si>
  <si>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</si>
  <si>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ODY</t>
  </si>
  <si>
    <t>ODYSSEY</t>
  </si>
  <si>
    <t>HO07ODY038</t>
  </si>
  <si>
    <t>HO08ODY039</t>
  </si>
  <si>
    <t>HO01ODY040</t>
  </si>
  <si>
    <t>HO14ODY041</t>
  </si>
  <si>
    <t>CR04PTC042</t>
  </si>
  <si>
    <t>CR</t>
  </si>
  <si>
    <t>CHRYSLER</t>
  </si>
  <si>
    <t>PTC</t>
  </si>
  <si>
    <t>PT CRUISER</t>
  </si>
  <si>
    <t>CR07PTC043</t>
  </si>
  <si>
    <t>CR11PTC044</t>
  </si>
  <si>
    <t>CR99CAR045</t>
  </si>
  <si>
    <t>CAR</t>
  </si>
  <si>
    <t>CARAVARN</t>
  </si>
  <si>
    <t>CR00CAR046</t>
  </si>
  <si>
    <t>CR04CAR047</t>
  </si>
  <si>
    <t>CR04CAR048</t>
  </si>
  <si>
    <t>HY11ELA049</t>
  </si>
  <si>
    <t>HY</t>
  </si>
  <si>
    <t>HYUNDAI</t>
  </si>
  <si>
    <t>ELA</t>
  </si>
  <si>
    <t>ELANTRA</t>
  </si>
  <si>
    <t>HY12ELA050</t>
  </si>
  <si>
    <t>HY13ELA051</t>
  </si>
  <si>
    <t>HY13ELA052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</si>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</sst>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0-4E51-9BD5-6A654F7F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746368"/>
        <c:axId val="773748864"/>
        <c:axId val="0"/>
      </c:bar3DChart>
      <c:catAx>
        <c:axId val="7737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8864"/>
        <c:crosses val="autoZero"/>
        <c:auto val="1"/>
        <c:lblAlgn val="ctr"/>
        <c:lblOffset val="100"/>
        <c:noMultiLvlLbl val="0"/>
      </c:catAx>
      <c:valAx>
        <c:axId val="7737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7</xdr:row>
      <xdr:rowOff>15240</xdr:rowOff>
    </xdr:from>
    <xdr:to>
      <xdr:col>11</xdr:col>
      <xdr:colOff>335280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FC5D8-85DE-1EDF-93F8-8D9A8037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rt" refreshedDate="44993.899952662039" createdVersion="8" refreshedVersion="8" minRefreshableVersion="3" recordCount="52">
  <cacheSource type="worksheet">
    <worksheetSource ref="A1:O53" sheet="New Text Document"/>
  </cacheSource>
  <cacheFields count="15">
    <cacheField name="Car ID" numFmtId="0">
      <sharedItems count="52">
        <s v="HO14ODY041"/>
        <s v="FD13FCS013"/>
        <s v="HO13CIV036"/>
        <s v="GM14CMR016"/>
        <s v="HO10CIV032"/>
        <s v="FD12FCS011"/>
        <s v="GM12CMR015"/>
        <s v="TY14COR027"/>
        <s v="TY12CAM029"/>
        <s v="HY13ELA051"/>
        <s v="HY12ELA050"/>
        <s v="GM09CMR014"/>
        <s v="HY13ELA052"/>
        <s v="HO12CIV035"/>
        <s v="FD13FCS012"/>
        <s v="CR11PTC044"/>
        <s v="FD06MTG001"/>
        <s v="GM10SLV017"/>
        <s v="HY11ELA049"/>
        <s v="FD08MTG005"/>
        <s v="FD08MTG004"/>
        <s v="FD09FCS008"/>
        <s v="HO11CIV034"/>
        <s v="HO10CIV033"/>
        <s v="CR07PTC043"/>
        <s v="FD06MTG002"/>
        <s v="TY12COR028"/>
        <s v="FD06FCS006"/>
        <s v="FD13FCS010"/>
        <s v="FD13FCS009"/>
        <s v="CR04CAR048"/>
        <s v="HO08ODY039"/>
        <s v="FD08MTG003"/>
        <s v="TY02COR025"/>
        <s v="FD06FCS007"/>
        <s v="HO01ODY040"/>
        <s v="HO01CIV031"/>
        <s v="HO07ODY038"/>
        <s v="TY02CAM023"/>
        <s v="CR99CAR045"/>
        <s v="GM98SLV018"/>
        <s v="HO05ODY037"/>
        <s v="CR00CAR046"/>
        <s v="CR04PTC042"/>
        <s v="HO99CIV030"/>
        <s v="TY09CAM024"/>
        <s v="GM00SLV019"/>
        <s v="TY03COR026"/>
        <s v="TY98CAM021"/>
        <s v="TY00CAM022"/>
        <s v="CR04CAR047"/>
        <s v="TY96CAM020"/>
      </sharedItems>
    </cacheField>
    <cacheField name="Make" numFmtId="0">
      <sharedItems containsNonDate="0" containsString="0" containsBlank="1"/>
    </cacheField>
    <cacheField name="Make (Full Name)" numFmtId="0">
      <sharedItems/>
    </cacheField>
    <cacheField name="Model" numFmtId="0">
      <sharedItems/>
    </cacheField>
    <cacheField name="Model " numFmtId="0">
      <sharedItems/>
    </cacheField>
    <cacheField name="Name" numFmtId="0">
      <sharedItems count="11">
        <s v="ODYSSEY"/>
        <s v="FOCUS"/>
        <s v="CIVIC"/>
        <s v="CAMERO"/>
        <s v="COROLLA"/>
        <s v="CAMRY"/>
        <s v="ELANTRA"/>
        <s v="PT CRUISER"/>
        <s v="MUSTANG"/>
        <s v="SILVERADO"/>
        <s v="CARAVARN"/>
      </sharedItems>
    </cacheField>
    <cacheField name="Manufactured year" numFmtId="1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McCall"/>
        <s v="Rodriguez"/>
        <s v="Chan"/>
        <s v="Torrens"/>
        <s v="Yousef"/>
        <s v="Bard"/>
        <s v="Praulty"/>
        <s v="Santos"/>
        <s v="Ewenty"/>
        <s v="Hulinski"/>
        <s v="Vizzini"/>
        <s v="Smith"/>
        <s v="Jones"/>
        <s v="Howard"/>
        <s v="Lyon"/>
        <s v="Swartz"/>
        <s v="Gaul"/>
      </sharedItems>
    </cacheField>
    <cacheField name="Warantee Miles" numFmtId="43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m/>
    <s v="HO"/>
    <s v="HONDA"/>
    <s v="ODY"/>
    <x v="0"/>
    <s v="14"/>
    <n v="9"/>
    <n v="3708.1"/>
    <n v="412.01111111111112"/>
    <s v="Black"/>
    <x v="0"/>
    <n v="100000"/>
    <s v="YES"/>
    <s v="HO14ODYBLA041"/>
  </r>
  <r>
    <x v="1"/>
    <m/>
    <s v="FD"/>
    <s v="FORD"/>
    <s v="FCS"/>
    <x v="1"/>
    <s v="13"/>
    <n v="10"/>
    <n v="13682.9"/>
    <n v="1368.29"/>
    <s v="Black"/>
    <x v="1"/>
    <n v="75000"/>
    <s v="YES"/>
    <s v="FD13FCSBLA013"/>
  </r>
  <r>
    <x v="2"/>
    <m/>
    <s v="HO"/>
    <s v="HONDA"/>
    <s v="CIV"/>
    <x v="2"/>
    <s v="13"/>
    <n v="10"/>
    <n v="13867.6"/>
    <n v="1386.76"/>
    <s v="Black"/>
    <x v="2"/>
    <n v="75000"/>
    <s v="YES"/>
    <s v="HO13CIVBLA036"/>
  </r>
  <r>
    <x v="3"/>
    <m/>
    <s v="GM"/>
    <s v="GENERAL MOTORS"/>
    <s v="CMR"/>
    <x v="3"/>
    <s v="14"/>
    <n v="9"/>
    <n v="14289.6"/>
    <n v="1587.7333333333333"/>
    <s v="White"/>
    <x v="3"/>
    <n v="100000"/>
    <s v="YES"/>
    <s v="GM14CMRWHI016"/>
  </r>
  <r>
    <x v="4"/>
    <m/>
    <s v="HO"/>
    <s v="HONDA"/>
    <s v="CIV"/>
    <x v="2"/>
    <s v="10"/>
    <n v="13"/>
    <n v="22573"/>
    <n v="1736.3846153846155"/>
    <s v="Blue"/>
    <x v="3"/>
    <n v="75000"/>
    <s v="YES"/>
    <s v="HO10CIVBLU032"/>
  </r>
  <r>
    <x v="5"/>
    <m/>
    <s v="FD"/>
    <s v="FORD"/>
    <s v="FCS"/>
    <x v="1"/>
    <s v="12"/>
    <n v="11"/>
    <n v="19341.7"/>
    <n v="1758.3363636363638"/>
    <s v="White"/>
    <x v="4"/>
    <n v="75000"/>
    <s v="YES"/>
    <s v="FD12FCSWHI011"/>
  </r>
  <r>
    <x v="6"/>
    <m/>
    <s v="GM"/>
    <s v="GENERAL MOTORS"/>
    <s v="CMR"/>
    <x v="3"/>
    <s v="12"/>
    <n v="11"/>
    <n v="19421.099999999999"/>
    <n v="1765.5545454545454"/>
    <s v="Black"/>
    <x v="5"/>
    <n v="100000"/>
    <s v="YES"/>
    <s v="GM12CMRBLA015"/>
  </r>
  <r>
    <x v="7"/>
    <m/>
    <s v="TY"/>
    <s v="TOYATA"/>
    <s v="COR"/>
    <x v="4"/>
    <s v="14"/>
    <n v="9"/>
    <n v="17556.3"/>
    <n v="1950.6999999999998"/>
    <s v="Blue"/>
    <x v="6"/>
    <n v="100000"/>
    <s v="YES"/>
    <s v="TY14CORBLU027"/>
  </r>
  <r>
    <x v="8"/>
    <m/>
    <s v="TY"/>
    <s v="TOYATA"/>
    <s v="CAM"/>
    <x v="5"/>
    <s v="12"/>
    <n v="11"/>
    <n v="22128.2"/>
    <n v="2011.6545454545455"/>
    <s v="Blue"/>
    <x v="2"/>
    <n v="100000"/>
    <s v="YES"/>
    <s v="TY12CAMBLU029"/>
  </r>
  <r>
    <x v="9"/>
    <m/>
    <s v="HY"/>
    <s v="HYUNDAI"/>
    <s v="ELA"/>
    <x v="6"/>
    <s v="13"/>
    <n v="10"/>
    <n v="20223.900000000001"/>
    <n v="2022.39"/>
    <s v="Black"/>
    <x v="6"/>
    <n v="100000"/>
    <s v="YES"/>
    <s v="HY13ELABLA051"/>
  </r>
  <r>
    <x v="10"/>
    <m/>
    <s v="HY"/>
    <s v="HYUNDAI"/>
    <s v="ELA"/>
    <x v="6"/>
    <s v="12"/>
    <n v="11"/>
    <n v="22282"/>
    <n v="2025.6363636363637"/>
    <s v="Blue"/>
    <x v="0"/>
    <n v="100000"/>
    <s v="YES"/>
    <s v="HY12ELABLU050"/>
  </r>
  <r>
    <x v="11"/>
    <m/>
    <s v="GM"/>
    <s v="GENERAL MOTORS"/>
    <s v="CMR"/>
    <x v="3"/>
    <s v="09"/>
    <n v="14"/>
    <n v="28464.799999999999"/>
    <n v="2033.2"/>
    <s v="White"/>
    <x v="7"/>
    <n v="100000"/>
    <s v="YES"/>
    <s v="GM09CMRWHI014"/>
  </r>
  <r>
    <x v="12"/>
    <m/>
    <s v="HY"/>
    <s v="HYUNDAI"/>
    <s v="ELA"/>
    <x v="6"/>
    <s v="13"/>
    <n v="10"/>
    <n v="22188.5"/>
    <n v="2218.85"/>
    <s v="Blue"/>
    <x v="8"/>
    <n v="100000"/>
    <s v="YES"/>
    <s v="HY13ELABLU052"/>
  </r>
  <r>
    <x v="13"/>
    <m/>
    <s v="HO"/>
    <s v="HONDA"/>
    <s v="CIV"/>
    <x v="2"/>
    <s v="12"/>
    <n v="11"/>
    <n v="24513.200000000001"/>
    <n v="2228.4727272727273"/>
    <s v="Black"/>
    <x v="9"/>
    <n v="75000"/>
    <s v="YES"/>
    <s v="HO12CIVBLA035"/>
  </r>
  <r>
    <x v="14"/>
    <m/>
    <s v="FD"/>
    <s v="FORD"/>
    <s v="FCS"/>
    <x v="1"/>
    <s v="13"/>
    <n v="10"/>
    <n v="22521.599999999999"/>
    <n v="2252.16"/>
    <s v="Black"/>
    <x v="10"/>
    <n v="75000"/>
    <s v="YES"/>
    <s v="FD13FCSBLA012"/>
  </r>
  <r>
    <x v="15"/>
    <m/>
    <s v="CR"/>
    <s v="CHRYSLER"/>
    <s v="PTC"/>
    <x v="7"/>
    <s v="11"/>
    <n v="12"/>
    <n v="27394.2"/>
    <n v="2282.85"/>
    <s v="Black"/>
    <x v="10"/>
    <n v="75000"/>
    <s v="YES"/>
    <s v="CR11PTCBLA044"/>
  </r>
  <r>
    <x v="16"/>
    <m/>
    <s v="FD"/>
    <s v="FORD"/>
    <s v="MTG"/>
    <x v="8"/>
    <s v="06"/>
    <n v="17"/>
    <n v="40326.800000000003"/>
    <n v="2372.1647058823532"/>
    <s v="Black"/>
    <x v="11"/>
    <n v="50000"/>
    <s v="YES"/>
    <s v="FD06MTGBLA001"/>
  </r>
  <r>
    <x v="17"/>
    <m/>
    <s v="GM"/>
    <s v="GENERAL MOTORS"/>
    <s v="SLV"/>
    <x v="9"/>
    <s v="10"/>
    <n v="13"/>
    <n v="31144.400000000001"/>
    <n v="2395.7230769230769"/>
    <s v="Black"/>
    <x v="9"/>
    <n v="100000"/>
    <s v="YES"/>
    <s v="GM10SLVBLA017"/>
  </r>
  <r>
    <x v="18"/>
    <m/>
    <s v="HY"/>
    <s v="HYUNDAI"/>
    <s v="ELA"/>
    <x v="6"/>
    <s v="11"/>
    <n v="12"/>
    <n v="29102.3"/>
    <n v="2425.1916666666666"/>
    <s v="Black"/>
    <x v="3"/>
    <n v="100000"/>
    <s v="YES"/>
    <s v="HY11ELABLA049"/>
  </r>
  <r>
    <x v="19"/>
    <m/>
    <s v="FD"/>
    <s v="FORD"/>
    <s v="MTG"/>
    <x v="8"/>
    <s v="08"/>
    <n v="15"/>
    <n v="36438.5"/>
    <n v="2429.2333333333331"/>
    <s v="White"/>
    <x v="11"/>
    <n v="50000"/>
    <s v="YES"/>
    <s v="FD08MTGWHI005"/>
  </r>
  <r>
    <x v="20"/>
    <m/>
    <s v="FD"/>
    <s v="FORD"/>
    <s v="MTG"/>
    <x v="8"/>
    <s v="08"/>
    <n v="15"/>
    <n v="37558.800000000003"/>
    <n v="2503.92"/>
    <s v="Black"/>
    <x v="12"/>
    <n v="50000"/>
    <s v="YES"/>
    <s v="FD08MTGBLA004"/>
  </r>
  <r>
    <x v="21"/>
    <m/>
    <s v="FD"/>
    <s v="FORD"/>
    <s v="FCS"/>
    <x v="1"/>
    <s v="09"/>
    <n v="14"/>
    <n v="35137"/>
    <n v="2509.7857142857142"/>
    <s v="Black"/>
    <x v="13"/>
    <n v="75000"/>
    <s v="YES"/>
    <s v="FD09FCSBLA008"/>
  </r>
  <r>
    <x v="22"/>
    <m/>
    <s v="HO"/>
    <s v="HONDA"/>
    <s v="CIV"/>
    <x v="2"/>
    <s v="11"/>
    <n v="12"/>
    <n v="30555.3"/>
    <n v="2546.2750000000001"/>
    <s v="Black"/>
    <x v="14"/>
    <n v="75000"/>
    <s v="YES"/>
    <s v="HO11CIVBLA034"/>
  </r>
  <r>
    <x v="23"/>
    <m/>
    <s v="HO"/>
    <s v="HONDA"/>
    <s v="CIV"/>
    <x v="2"/>
    <s v="10"/>
    <n v="13"/>
    <n v="33477.199999999997"/>
    <n v="2575.1692307692306"/>
    <s v="Black"/>
    <x v="15"/>
    <n v="75000"/>
    <s v="YES"/>
    <s v="HO10CIVBLA033"/>
  </r>
  <r>
    <x v="24"/>
    <m/>
    <s v="CR"/>
    <s v="CHRYSLER"/>
    <s v="PTC"/>
    <x v="7"/>
    <s v="07"/>
    <n v="16"/>
    <n v="42074.2"/>
    <n v="2629.6374999999998"/>
    <s v="Green"/>
    <x v="16"/>
    <n v="75000"/>
    <s v="YES"/>
    <s v="CR07PTCGRE043"/>
  </r>
  <r>
    <x v="25"/>
    <m/>
    <s v="FD"/>
    <s v="FORD"/>
    <s v="MTG"/>
    <x v="8"/>
    <s v="06"/>
    <n v="17"/>
    <n v="44974.8"/>
    <n v="2645.5764705882357"/>
    <s v="White"/>
    <x v="0"/>
    <n v="50000"/>
    <s v="YES"/>
    <s v="FD06MTGWHI002"/>
  </r>
  <r>
    <x v="26"/>
    <m/>
    <s v="TY"/>
    <s v="TOYATA"/>
    <s v="COR"/>
    <x v="4"/>
    <s v="12"/>
    <n v="11"/>
    <n v="29601.9"/>
    <n v="2691.0818181818181"/>
    <s v="Black"/>
    <x v="7"/>
    <n v="100000"/>
    <s v="YES"/>
    <s v="TY12CORBLA028"/>
  </r>
  <r>
    <x v="27"/>
    <m/>
    <s v="FD"/>
    <s v="FORD"/>
    <s v="FCS"/>
    <x v="1"/>
    <s v="06"/>
    <n v="17"/>
    <n v="46311.4"/>
    <n v="2724.2000000000003"/>
    <s v="Green"/>
    <x v="8"/>
    <n v="75000"/>
    <s v="YES"/>
    <s v="FD06FCSGRE006"/>
  </r>
  <r>
    <x v="28"/>
    <m/>
    <s v="FD"/>
    <s v="FORD"/>
    <s v="FCS"/>
    <x v="1"/>
    <s v="13"/>
    <n v="10"/>
    <n v="27534.799999999999"/>
    <n v="2753.48"/>
    <s v="White"/>
    <x v="6"/>
    <n v="75000"/>
    <s v="YES"/>
    <s v="FD13FCSWHI010"/>
  </r>
  <r>
    <x v="29"/>
    <m/>
    <s v="FD"/>
    <s v="FORD"/>
    <s v="FCS"/>
    <x v="1"/>
    <s v="13"/>
    <n v="10"/>
    <n v="27637.1"/>
    <n v="2763.71"/>
    <s v="Black"/>
    <x v="11"/>
    <n v="75000"/>
    <s v="YES"/>
    <s v="FD13FCSBLA009"/>
  </r>
  <r>
    <x v="30"/>
    <m/>
    <s v="CR"/>
    <s v="CHRYSLER"/>
    <s v="CAR"/>
    <x v="10"/>
    <s v="04"/>
    <n v="19"/>
    <n v="52699.4"/>
    <n v="2773.6526315789474"/>
    <s v="Red"/>
    <x v="5"/>
    <n v="75000"/>
    <s v="YES"/>
    <s v="CR04CARRED048"/>
  </r>
  <r>
    <x v="31"/>
    <m/>
    <s v="HO"/>
    <s v="HONDA"/>
    <s v="ODY"/>
    <x v="0"/>
    <s v="08"/>
    <n v="15"/>
    <n v="42504.6"/>
    <n v="2833.64"/>
    <s v="White"/>
    <x v="1"/>
    <n v="100000"/>
    <s v="YES"/>
    <s v="HO08ODYWHI039"/>
  </r>
  <r>
    <x v="32"/>
    <m/>
    <s v="FD"/>
    <s v="FORD"/>
    <s v="MTG"/>
    <x v="8"/>
    <s v="08"/>
    <n v="15"/>
    <n v="44946.5"/>
    <n v="2996.4333333333334"/>
    <s v="Green"/>
    <x v="14"/>
    <n v="50000"/>
    <s v="YES"/>
    <s v="FD08MTGGRE003"/>
  </r>
  <r>
    <x v="33"/>
    <m/>
    <s v="TY"/>
    <s v="TOYATA"/>
    <s v="COR"/>
    <x v="4"/>
    <s v="02"/>
    <n v="21"/>
    <n v="64467.4"/>
    <n v="3069.8761904761905"/>
    <s v="Red"/>
    <x v="16"/>
    <n v="100000"/>
    <s v="YES"/>
    <s v="TY02CORRED025"/>
  </r>
  <r>
    <x v="34"/>
    <m/>
    <s v="FD"/>
    <s v="FORD"/>
    <s v="FCS"/>
    <x v="1"/>
    <s v="06"/>
    <n v="17"/>
    <n v="52229.5"/>
    <n v="3072.3235294117649"/>
    <s v="Green"/>
    <x v="14"/>
    <n v="75000"/>
    <s v="YES"/>
    <s v="FD06FCSGRE007"/>
  </r>
  <r>
    <x v="35"/>
    <m/>
    <s v="HO"/>
    <s v="HONDA"/>
    <s v="ODY"/>
    <x v="0"/>
    <s v="01"/>
    <n v="22"/>
    <n v="68658.899999999994"/>
    <n v="3120.8590909090908"/>
    <s v="Black"/>
    <x v="11"/>
    <n v="100000"/>
    <s v="YES"/>
    <s v="HO01ODYBLA040"/>
  </r>
  <r>
    <x v="36"/>
    <m/>
    <s v="HO"/>
    <s v="HONDA"/>
    <s v="CIV"/>
    <x v="2"/>
    <s v="01"/>
    <n v="22"/>
    <n v="69891.899999999994"/>
    <n v="3176.9045454545453"/>
    <s v="Blue"/>
    <x v="12"/>
    <n v="75000"/>
    <s v="YES"/>
    <s v="HO01CIVBLU031"/>
  </r>
  <r>
    <x v="37"/>
    <m/>
    <s v="HO"/>
    <s v="HONDA"/>
    <s v="ODY"/>
    <x v="0"/>
    <s v="07"/>
    <n v="16"/>
    <n v="50854.1"/>
    <n v="3178.3812499999999"/>
    <s v="Black"/>
    <x v="15"/>
    <n v="100000"/>
    <s v="YES"/>
    <s v="HO07ODYBLA038"/>
  </r>
  <r>
    <x v="38"/>
    <m/>
    <s v="TY"/>
    <s v="TOYATA"/>
    <s v="CAM"/>
    <x v="5"/>
    <s v="02"/>
    <n v="21"/>
    <n v="67829.100000000006"/>
    <n v="3229.957142857143"/>
    <s v="Black"/>
    <x v="11"/>
    <n v="100000"/>
    <s v="YES"/>
    <s v="TY02CAMBLA023"/>
  </r>
  <r>
    <x v="39"/>
    <m/>
    <s v="CR"/>
    <s v="CHRYSLER"/>
    <s v="CAR"/>
    <x v="10"/>
    <s v="99"/>
    <n v="24"/>
    <n v="79420.600000000006"/>
    <n v="3309.1916666666671"/>
    <s v="Green"/>
    <x v="9"/>
    <n v="75000"/>
    <s v="NO"/>
    <s v="CR99CARGRE045"/>
  </r>
  <r>
    <x v="40"/>
    <m/>
    <s v="GM"/>
    <s v="GENERAL MOTORS"/>
    <s v="SLV"/>
    <x v="9"/>
    <s v="98"/>
    <n v="25"/>
    <n v="83162.7"/>
    <n v="3326.5079999999998"/>
    <s v="Black"/>
    <x v="7"/>
    <n v="100000"/>
    <s v="YES"/>
    <s v="GM98SLVBLA018"/>
  </r>
  <r>
    <x v="41"/>
    <m/>
    <s v="HO"/>
    <s v="HONDA"/>
    <s v="ODY"/>
    <x v="0"/>
    <s v="05"/>
    <n v="18"/>
    <n v="60389.5"/>
    <n v="3354.9722222222222"/>
    <s v="White"/>
    <x v="13"/>
    <n v="100000"/>
    <s v="YES"/>
    <s v="HO05ODYWHI037"/>
  </r>
  <r>
    <x v="42"/>
    <m/>
    <s v="CR"/>
    <s v="CHRYSLER"/>
    <s v="CAR"/>
    <x v="10"/>
    <s v="00"/>
    <n v="23"/>
    <n v="77243.100000000006"/>
    <n v="3358.3956521739133"/>
    <s v="Black"/>
    <x v="12"/>
    <n v="75000"/>
    <s v="NO"/>
    <s v="CR00CARBLA046"/>
  </r>
  <r>
    <x v="43"/>
    <m/>
    <s v="CR"/>
    <s v="CHRYSLER"/>
    <s v="PTC"/>
    <x v="7"/>
    <s v="04"/>
    <n v="19"/>
    <n v="64542"/>
    <n v="3396.9473684210525"/>
    <s v="Blue"/>
    <x v="11"/>
    <n v="75000"/>
    <s v="YES"/>
    <s v="CR04PTCBLU042"/>
  </r>
  <r>
    <x v="44"/>
    <m/>
    <s v="HO"/>
    <s v="HONDA"/>
    <s v="CIV"/>
    <x v="2"/>
    <s v="99"/>
    <n v="24"/>
    <n v="82374"/>
    <n v="3432.25"/>
    <s v="White"/>
    <x v="1"/>
    <n v="75000"/>
    <s v="NO"/>
    <s v="HO99CIVWHI030"/>
  </r>
  <r>
    <x v="45"/>
    <m/>
    <s v="TY"/>
    <s v="TOYATA"/>
    <s v="CAM"/>
    <x v="5"/>
    <s v="09"/>
    <n v="14"/>
    <n v="48114.2"/>
    <n v="3436.7285714285713"/>
    <s v="White"/>
    <x v="13"/>
    <n v="100000"/>
    <s v="YES"/>
    <s v="TY09CAMWHI024"/>
  </r>
  <r>
    <x v="46"/>
    <m/>
    <s v="GM"/>
    <s v="GENERAL MOTORS"/>
    <s v="SLV"/>
    <x v="9"/>
    <s v="00"/>
    <n v="23"/>
    <n v="80685.8"/>
    <n v="3508.0782608695654"/>
    <s v="Blue"/>
    <x v="10"/>
    <n v="100000"/>
    <s v="YES"/>
    <s v="GM00SLVBLU019"/>
  </r>
  <r>
    <x v="47"/>
    <m/>
    <s v="TY"/>
    <s v="TOYATA"/>
    <s v="COR"/>
    <x v="4"/>
    <s v="03"/>
    <n v="20"/>
    <n v="73444.399999999994"/>
    <n v="3672.22"/>
    <s v="Black"/>
    <x v="16"/>
    <n v="100000"/>
    <s v="YES"/>
    <s v="TY03CORBLA026"/>
  </r>
  <r>
    <x v="48"/>
    <m/>
    <s v="TY"/>
    <s v="TOYATA"/>
    <s v="CAM"/>
    <x v="5"/>
    <s v="98"/>
    <n v="25"/>
    <n v="93382.6"/>
    <n v="3735.3040000000001"/>
    <s v="Black"/>
    <x v="15"/>
    <n v="100000"/>
    <s v="YES"/>
    <s v="TY98CAMBLA021"/>
  </r>
  <r>
    <x v="49"/>
    <m/>
    <s v="TY"/>
    <s v="TOYATA"/>
    <s v="CAM"/>
    <x v="5"/>
    <s v="00"/>
    <n v="23"/>
    <n v="85928"/>
    <n v="3736"/>
    <s v="Green"/>
    <x v="8"/>
    <n v="100000"/>
    <s v="YES"/>
    <s v="TY00CAMGRE022"/>
  </r>
  <r>
    <x v="50"/>
    <m/>
    <s v="CR"/>
    <s v="CHRYSLER"/>
    <s v="CAR"/>
    <x v="10"/>
    <s v="04"/>
    <n v="19"/>
    <n v="72527.199999999997"/>
    <n v="3817.2210526315789"/>
    <s v="White"/>
    <x v="5"/>
    <n v="75000"/>
    <s v="YES"/>
    <s v="CR04CARWHI047"/>
  </r>
  <r>
    <x v="51"/>
    <m/>
    <s v="TY"/>
    <s v="TOYATA"/>
    <s v="CAM"/>
    <x v="5"/>
    <s v="96"/>
    <n v="27"/>
    <n v="114660.6"/>
    <n v="4246.6888888888889"/>
    <s v="Green"/>
    <x v="2"/>
    <n v="100000"/>
    <s v="NO"/>
    <s v="TY96CAMGRE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1" firstHeaderRow="1" firstDataRow="1" firstDataCol="1"/>
  <pivotFields count="15">
    <pivotField showAll="0">
      <items count="53">
        <item x="42"/>
        <item x="50"/>
        <item x="30"/>
        <item x="43"/>
        <item x="24"/>
        <item x="15"/>
        <item x="39"/>
        <item x="27"/>
        <item x="34"/>
        <item x="16"/>
        <item x="25"/>
        <item x="32"/>
        <item x="20"/>
        <item x="19"/>
        <item x="21"/>
        <item x="5"/>
        <item x="29"/>
        <item x="28"/>
        <item x="14"/>
        <item x="1"/>
        <item x="46"/>
        <item x="11"/>
        <item x="17"/>
        <item x="6"/>
        <item x="3"/>
        <item x="40"/>
        <item x="36"/>
        <item x="35"/>
        <item x="41"/>
        <item x="37"/>
        <item x="31"/>
        <item x="4"/>
        <item x="23"/>
        <item x="22"/>
        <item x="13"/>
        <item x="2"/>
        <item x="0"/>
        <item x="44"/>
        <item x="18"/>
        <item x="10"/>
        <item x="9"/>
        <item x="12"/>
        <item x="49"/>
        <item x="38"/>
        <item x="33"/>
        <item x="47"/>
        <item x="45"/>
        <item x="8"/>
        <item x="26"/>
        <item x="7"/>
        <item x="51"/>
        <item x="48"/>
        <item t="default"/>
      </items>
    </pivotField>
    <pivotField showAll="0"/>
    <pivotField showAll="0"/>
    <pivotField showAll="0"/>
    <pivotField showAll="0"/>
    <pivotField showAll="0">
      <items count="12">
        <item x="3"/>
        <item x="5"/>
        <item x="10"/>
        <item x="2"/>
        <item x="4"/>
        <item x="6"/>
        <item x="1"/>
        <item x="8"/>
        <item x="0"/>
        <item x="7"/>
        <item x="9"/>
        <item t="default"/>
      </items>
    </pivotField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5"/>
        <item x="2"/>
        <item x="8"/>
        <item x="16"/>
        <item x="13"/>
        <item x="9"/>
        <item x="12"/>
        <item x="14"/>
        <item x="0"/>
        <item x="6"/>
        <item x="1"/>
        <item x="7"/>
        <item x="11"/>
        <item x="15"/>
        <item x="3"/>
        <item x="10"/>
        <item x="4"/>
        <item t="default"/>
      </items>
    </pivotField>
    <pivotField numFmtId="43"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8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O7" sqref="O7"/>
    </sheetView>
  </sheetViews>
  <sheetFormatPr defaultRowHeight="14.4" x14ac:dyDescent="0.3"/>
  <cols>
    <col min="1" max="1" width="12.5546875" bestFit="1" customWidth="1"/>
    <col min="2" max="3" width="11.88671875" bestFit="1" customWidth="1"/>
  </cols>
  <sheetData>
    <row r="3" spans="1:2" x14ac:dyDescent="0.3">
      <c r="A3" s="3" t="s">
        <v>123</v>
      </c>
      <c r="B3" t="s">
        <v>125</v>
      </c>
    </row>
    <row r="4" spans="1:2" x14ac:dyDescent="0.3">
      <c r="A4" s="4" t="s">
        <v>54</v>
      </c>
      <c r="B4" s="5">
        <v>144647.70000000001</v>
      </c>
    </row>
    <row r="5" spans="1:2" x14ac:dyDescent="0.3">
      <c r="A5" s="4" t="s">
        <v>69</v>
      </c>
      <c r="B5" s="5">
        <v>150656.40000000002</v>
      </c>
    </row>
    <row r="6" spans="1:2" x14ac:dyDescent="0.3">
      <c r="A6" s="4" t="s">
        <v>34</v>
      </c>
      <c r="B6" s="5">
        <v>154427.9</v>
      </c>
    </row>
    <row r="7" spans="1:2" x14ac:dyDescent="0.3">
      <c r="A7" s="4" t="s">
        <v>79</v>
      </c>
      <c r="B7" s="5">
        <v>179986</v>
      </c>
    </row>
    <row r="8" spans="1:2" x14ac:dyDescent="0.3">
      <c r="A8" s="4" t="s">
        <v>37</v>
      </c>
      <c r="B8" s="5">
        <v>143640.70000000001</v>
      </c>
    </row>
    <row r="9" spans="1:2" x14ac:dyDescent="0.3">
      <c r="A9" s="4" t="s">
        <v>60</v>
      </c>
      <c r="B9" s="5">
        <v>135078.20000000001</v>
      </c>
    </row>
    <row r="10" spans="1:2" x14ac:dyDescent="0.3">
      <c r="A10" s="4" t="s">
        <v>29</v>
      </c>
      <c r="B10" s="5">
        <v>184693.8</v>
      </c>
    </row>
    <row r="11" spans="1:2" x14ac:dyDescent="0.3">
      <c r="A11" s="4" t="s">
        <v>27</v>
      </c>
      <c r="B11" s="5">
        <v>127731.3</v>
      </c>
    </row>
    <row r="12" spans="1:2" x14ac:dyDescent="0.3">
      <c r="A12" s="4" t="s">
        <v>24</v>
      </c>
      <c r="B12" s="5">
        <v>70964.899999999994</v>
      </c>
    </row>
    <row r="13" spans="1:2" x14ac:dyDescent="0.3">
      <c r="A13" s="4" t="s">
        <v>40</v>
      </c>
      <c r="B13" s="5">
        <v>65315</v>
      </c>
    </row>
    <row r="14" spans="1:2" x14ac:dyDescent="0.3">
      <c r="A14" s="4" t="s">
        <v>46</v>
      </c>
      <c r="B14" s="5">
        <v>138561.5</v>
      </c>
    </row>
    <row r="15" spans="1:2" x14ac:dyDescent="0.3">
      <c r="A15" s="4" t="s">
        <v>52</v>
      </c>
      <c r="B15" s="5">
        <v>141229.4</v>
      </c>
    </row>
    <row r="16" spans="1:2" x14ac:dyDescent="0.3">
      <c r="A16" s="4" t="s">
        <v>21</v>
      </c>
      <c r="B16" s="5">
        <v>305432.40000000002</v>
      </c>
    </row>
    <row r="17" spans="1:2" x14ac:dyDescent="0.3">
      <c r="A17" s="4" t="s">
        <v>71</v>
      </c>
      <c r="B17" s="5">
        <v>177713.9</v>
      </c>
    </row>
    <row r="18" spans="1:2" x14ac:dyDescent="0.3">
      <c r="A18" s="4" t="s">
        <v>56</v>
      </c>
      <c r="B18" s="5">
        <v>65964.899999999994</v>
      </c>
    </row>
    <row r="19" spans="1:2" x14ac:dyDescent="0.3">
      <c r="A19" s="4" t="s">
        <v>44</v>
      </c>
      <c r="B19" s="5">
        <v>130601.60000000001</v>
      </c>
    </row>
    <row r="20" spans="1:2" x14ac:dyDescent="0.3">
      <c r="A20" s="4" t="s">
        <v>42</v>
      </c>
      <c r="B20" s="5">
        <v>19341.7</v>
      </c>
    </row>
    <row r="21" spans="1:2" x14ac:dyDescent="0.3">
      <c r="A21" s="4" t="s">
        <v>124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sqref="A1:O53"/>
    </sheetView>
  </sheetViews>
  <sheetFormatPr defaultRowHeight="14.4" x14ac:dyDescent="0.3"/>
  <cols>
    <col min="4" max="4" width="16.5546875" bestFit="1" customWidth="1"/>
    <col min="6" max="6" width="10.5546875" bestFit="1" customWidth="1"/>
    <col min="9" max="9" width="11.33203125" bestFit="1" customWidth="1"/>
    <col min="10" max="10" width="10.77734375" bestFit="1" customWidth="1"/>
    <col min="13" max="13" width="11.33203125" bestFit="1" customWidth="1"/>
    <col min="15" max="15" width="16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101</v>
      </c>
      <c r="C2" t="s">
        <v>85</v>
      </c>
      <c r="D2" t="s">
        <v>86</v>
      </c>
      <c r="E2" t="s">
        <v>96</v>
      </c>
      <c r="F2" t="s">
        <v>97</v>
      </c>
      <c r="G2" s="2" t="str">
        <f>MID(A2,3,2)</f>
        <v>14</v>
      </c>
      <c r="H2">
        <f>IF(23-G2&lt;0,100-G2+23,23-G2)</f>
        <v>9</v>
      </c>
      <c r="I2" s="1">
        <v>3708.1</v>
      </c>
      <c r="J2" s="1">
        <f>I2/H2</f>
        <v>412.01111111111112</v>
      </c>
      <c r="K2" t="s">
        <v>20</v>
      </c>
      <c r="L2" t="s">
        <v>24</v>
      </c>
      <c r="M2" s="1">
        <v>100000</v>
      </c>
      <c r="N2" t="str">
        <f>IF(I2&lt;=M2,"YES","NO")</f>
        <v>YES</v>
      </c>
      <c r="O2" t="str">
        <f>CONCATENATE(C2,G2,E2,UPPER(LEFT(K2,3)),RIGHT(A2,3))</f>
        <v>HO14ODYBLA041</v>
      </c>
    </row>
    <row r="3" spans="1:15" x14ac:dyDescent="0.3">
      <c r="A3" t="s">
        <v>45</v>
      </c>
      <c r="C3" t="s">
        <v>16</v>
      </c>
      <c r="D3" t="s">
        <v>17</v>
      </c>
      <c r="E3" t="s">
        <v>32</v>
      </c>
      <c r="F3" t="s">
        <v>33</v>
      </c>
      <c r="G3" s="2" t="str">
        <f>MID(A3,3,2)</f>
        <v>13</v>
      </c>
      <c r="H3">
        <f>IF(23-G3&lt;0,100-G3+23,23-G3)</f>
        <v>10</v>
      </c>
      <c r="I3" s="1">
        <v>13682.9</v>
      </c>
      <c r="J3" s="1">
        <f>I3/H3</f>
        <v>1368.29</v>
      </c>
      <c r="K3" t="s">
        <v>20</v>
      </c>
      <c r="L3" t="s">
        <v>46</v>
      </c>
      <c r="M3" s="1">
        <v>75000</v>
      </c>
      <c r="N3" t="str">
        <f>IF(I3&lt;=M3,"YES","NO")</f>
        <v>YES</v>
      </c>
      <c r="O3" t="str">
        <f>CONCATENATE(C3,G3,E3,UPPER(LEFT(K3,3)),RIGHT(A3,3))</f>
        <v>FD13FCSBLA013</v>
      </c>
    </row>
    <row r="4" spans="1:15" x14ac:dyDescent="0.3">
      <c r="A4" t="s">
        <v>94</v>
      </c>
      <c r="C4" t="s">
        <v>85</v>
      </c>
      <c r="D4" t="s">
        <v>86</v>
      </c>
      <c r="E4" t="s">
        <v>87</v>
      </c>
      <c r="F4" t="s">
        <v>88</v>
      </c>
      <c r="G4" s="2" t="str">
        <f>MID(A4,3,2)</f>
        <v>13</v>
      </c>
      <c r="H4">
        <f>IF(23-G4&lt;0,100-G4+23,23-G4)</f>
        <v>10</v>
      </c>
      <c r="I4" s="1">
        <v>13867.6</v>
      </c>
      <c r="J4" s="1">
        <f>I4/H4</f>
        <v>1386.76</v>
      </c>
      <c r="K4" t="s">
        <v>20</v>
      </c>
      <c r="L4" t="s">
        <v>69</v>
      </c>
      <c r="M4" s="1">
        <v>75000</v>
      </c>
      <c r="N4" t="str">
        <f>IF(I4&lt;=M4,"YES","NO")</f>
        <v>YES</v>
      </c>
      <c r="O4" t="str">
        <f>CONCATENATE(C4,G4,E4,UPPER(LEFT(K4,3)),RIGHT(A4,3))</f>
        <v>HO13CIVBLA036</v>
      </c>
    </row>
    <row r="5" spans="1:15" x14ac:dyDescent="0.3">
      <c r="A5" t="s">
        <v>55</v>
      </c>
      <c r="C5" t="s">
        <v>48</v>
      </c>
      <c r="D5" t="s">
        <v>49</v>
      </c>
      <c r="E5" t="s">
        <v>50</v>
      </c>
      <c r="F5" t="s">
        <v>51</v>
      </c>
      <c r="G5" s="2" t="str">
        <f>MID(A5,3,2)</f>
        <v>14</v>
      </c>
      <c r="H5">
        <f>IF(23-G5&lt;0,100-G5+23,23-G5)</f>
        <v>9</v>
      </c>
      <c r="I5" s="1">
        <v>14289.6</v>
      </c>
      <c r="J5" s="1">
        <f>I5/H5</f>
        <v>1587.7333333333333</v>
      </c>
      <c r="K5" t="s">
        <v>23</v>
      </c>
      <c r="L5" t="s">
        <v>56</v>
      </c>
      <c r="M5" s="1">
        <v>100000</v>
      </c>
      <c r="N5" t="str">
        <f>IF(I5&lt;=M5,"YES","NO")</f>
        <v>YES</v>
      </c>
      <c r="O5" t="str">
        <f>CONCATENATE(C5,G5,E5,UPPER(LEFT(K5,3)),RIGHT(A5,3))</f>
        <v>GM14CMRWHI016</v>
      </c>
    </row>
    <row r="6" spans="1:15" x14ac:dyDescent="0.3">
      <c r="A6" t="s">
        <v>90</v>
      </c>
      <c r="C6" t="s">
        <v>85</v>
      </c>
      <c r="D6" t="s">
        <v>86</v>
      </c>
      <c r="E6" t="s">
        <v>87</v>
      </c>
      <c r="F6" t="s">
        <v>88</v>
      </c>
      <c r="G6" s="2" t="str">
        <f>MID(A6,3,2)</f>
        <v>10</v>
      </c>
      <c r="H6">
        <f>IF(23-G6&lt;0,100-G6+23,23-G6)</f>
        <v>13</v>
      </c>
      <c r="I6" s="1">
        <v>22573</v>
      </c>
      <c r="J6" s="1">
        <f>I6/H6</f>
        <v>1736.3846153846155</v>
      </c>
      <c r="K6" t="s">
        <v>63</v>
      </c>
      <c r="L6" t="s">
        <v>56</v>
      </c>
      <c r="M6" s="1">
        <v>75000</v>
      </c>
      <c r="N6" t="str">
        <f>IF(I6&lt;=M6,"YES","NO")</f>
        <v>YES</v>
      </c>
      <c r="O6" t="str">
        <f>CONCATENATE(C6,G6,E6,UPPER(LEFT(K6,3)),RIGHT(A6,3))</f>
        <v>HO10CIVBLU032</v>
      </c>
    </row>
    <row r="7" spans="1:15" x14ac:dyDescent="0.3">
      <c r="A7" t="s">
        <v>41</v>
      </c>
      <c r="C7" t="s">
        <v>16</v>
      </c>
      <c r="D7" t="s">
        <v>17</v>
      </c>
      <c r="E7" t="s">
        <v>32</v>
      </c>
      <c r="F7" t="s">
        <v>33</v>
      </c>
      <c r="G7" s="2" t="str">
        <f>MID(A7,3,2)</f>
        <v>12</v>
      </c>
      <c r="H7">
        <f>IF(23-G7&lt;0,100-G7+23,23-G7)</f>
        <v>11</v>
      </c>
      <c r="I7" s="1">
        <v>19341.7</v>
      </c>
      <c r="J7" s="1">
        <f>I7/H7</f>
        <v>1758.3363636363638</v>
      </c>
      <c r="K7" t="s">
        <v>23</v>
      </c>
      <c r="L7" t="s">
        <v>42</v>
      </c>
      <c r="M7" s="1">
        <v>75000</v>
      </c>
      <c r="N7" t="str">
        <f>IF(I7&lt;=M7,"YES","NO")</f>
        <v>YES</v>
      </c>
      <c r="O7" t="str">
        <f>CONCATENATE(C7,G7,E7,UPPER(LEFT(K7,3)),RIGHT(A7,3))</f>
        <v>FD12FCSWHI011</v>
      </c>
    </row>
    <row r="8" spans="1:15" x14ac:dyDescent="0.3">
      <c r="A8" t="s">
        <v>53</v>
      </c>
      <c r="C8" t="s">
        <v>48</v>
      </c>
      <c r="D8" t="s">
        <v>49</v>
      </c>
      <c r="E8" t="s">
        <v>50</v>
      </c>
      <c r="F8" t="s">
        <v>51</v>
      </c>
      <c r="G8" s="2" t="str">
        <f>MID(A8,3,2)</f>
        <v>12</v>
      </c>
      <c r="H8">
        <f>IF(23-G8&lt;0,100-G8+23,23-G8)</f>
        <v>11</v>
      </c>
      <c r="I8" s="1">
        <v>19421.099999999999</v>
      </c>
      <c r="J8" s="1">
        <f>I8/H8</f>
        <v>1765.5545454545454</v>
      </c>
      <c r="K8" t="s">
        <v>20</v>
      </c>
      <c r="L8" t="s">
        <v>54</v>
      </c>
      <c r="M8" s="1">
        <v>100000</v>
      </c>
      <c r="N8" t="str">
        <f>IF(I8&lt;=M8,"YES","NO")</f>
        <v>YES</v>
      </c>
      <c r="O8" t="str">
        <f>CONCATENATE(C8,G8,E8,UPPER(LEFT(K8,3)),RIGHT(A8,3))</f>
        <v>GM12CMRBLA015</v>
      </c>
    </row>
    <row r="9" spans="1:15" x14ac:dyDescent="0.3">
      <c r="A9" t="s">
        <v>81</v>
      </c>
      <c r="C9" t="s">
        <v>65</v>
      </c>
      <c r="D9" t="s">
        <v>66</v>
      </c>
      <c r="E9" t="s">
        <v>76</v>
      </c>
      <c r="F9" t="s">
        <v>77</v>
      </c>
      <c r="G9" s="2" t="str">
        <f>MID(A9,3,2)</f>
        <v>14</v>
      </c>
      <c r="H9">
        <f>IF(23-G9&lt;0,100-G9+23,23-G9)</f>
        <v>9</v>
      </c>
      <c r="I9" s="1">
        <v>17556.3</v>
      </c>
      <c r="J9" s="1">
        <f>I9/H9</f>
        <v>1950.6999999999998</v>
      </c>
      <c r="K9" t="s">
        <v>63</v>
      </c>
      <c r="L9" t="s">
        <v>40</v>
      </c>
      <c r="M9" s="1">
        <v>100000</v>
      </c>
      <c r="N9" t="str">
        <f>IF(I9&lt;=M9,"YES","NO")</f>
        <v>YES</v>
      </c>
      <c r="O9" t="str">
        <f>CONCATENATE(C9,G9,E9,UPPER(LEFT(K9,3)),RIGHT(A9,3))</f>
        <v>TY14CORBLU027</v>
      </c>
    </row>
    <row r="10" spans="1:15" x14ac:dyDescent="0.3">
      <c r="A10" t="s">
        <v>83</v>
      </c>
      <c r="C10" t="s">
        <v>65</v>
      </c>
      <c r="D10" t="s">
        <v>66</v>
      </c>
      <c r="E10" t="s">
        <v>67</v>
      </c>
      <c r="F10" t="s">
        <v>68</v>
      </c>
      <c r="G10" s="2" t="str">
        <f>MID(A10,3,2)</f>
        <v>12</v>
      </c>
      <c r="H10">
        <f>IF(23-G10&lt;0,100-G10+23,23-G10)</f>
        <v>11</v>
      </c>
      <c r="I10" s="1">
        <v>22128.2</v>
      </c>
      <c r="J10" s="1">
        <f>I10/H10</f>
        <v>2011.6545454545455</v>
      </c>
      <c r="K10" t="s">
        <v>63</v>
      </c>
      <c r="L10" t="s">
        <v>69</v>
      </c>
      <c r="M10" s="1">
        <v>100000</v>
      </c>
      <c r="N10" t="str">
        <f>IF(I10&lt;=M10,"YES","NO")</f>
        <v>YES</v>
      </c>
      <c r="O10" t="str">
        <f>CONCATENATE(C10,G10,E10,UPPER(LEFT(K10,3)),RIGHT(A10,3))</f>
        <v>TY12CAMBLU029</v>
      </c>
    </row>
    <row r="11" spans="1:15" x14ac:dyDescent="0.3">
      <c r="A11" t="s">
        <v>121</v>
      </c>
      <c r="C11" t="s">
        <v>116</v>
      </c>
      <c r="D11" t="s">
        <v>117</v>
      </c>
      <c r="E11" t="s">
        <v>118</v>
      </c>
      <c r="F11" t="s">
        <v>119</v>
      </c>
      <c r="G11" s="2" t="str">
        <f>MID(A11,3,2)</f>
        <v>13</v>
      </c>
      <c r="H11">
        <f>IF(23-G11&lt;0,100-G11+23,23-G11)</f>
        <v>10</v>
      </c>
      <c r="I11" s="1">
        <v>20223.900000000001</v>
      </c>
      <c r="J11" s="1">
        <f>I11/H11</f>
        <v>2022.39</v>
      </c>
      <c r="K11" t="s">
        <v>20</v>
      </c>
      <c r="L11" t="s">
        <v>40</v>
      </c>
      <c r="M11" s="1">
        <v>100000</v>
      </c>
      <c r="N11" t="str">
        <f>IF(I11&lt;=M11,"YES","NO")</f>
        <v>YES</v>
      </c>
      <c r="O11" t="str">
        <f>CONCATENATE(C11,G11,E11,UPPER(LEFT(K11,3)),RIGHT(A11,3))</f>
        <v>HY13ELABLA051</v>
      </c>
    </row>
    <row r="12" spans="1:15" x14ac:dyDescent="0.3">
      <c r="A12" t="s">
        <v>120</v>
      </c>
      <c r="C12" t="s">
        <v>116</v>
      </c>
      <c r="D12" t="s">
        <v>117</v>
      </c>
      <c r="E12" t="s">
        <v>118</v>
      </c>
      <c r="F12" t="s">
        <v>119</v>
      </c>
      <c r="G12" s="2" t="str">
        <f>MID(A12,3,2)</f>
        <v>12</v>
      </c>
      <c r="H12">
        <f>IF(23-G12&lt;0,100-G12+23,23-G12)</f>
        <v>11</v>
      </c>
      <c r="I12" s="1">
        <v>22282</v>
      </c>
      <c r="J12" s="1">
        <f>I12/H12</f>
        <v>2025.6363636363637</v>
      </c>
      <c r="K12" t="s">
        <v>63</v>
      </c>
      <c r="L12" t="s">
        <v>24</v>
      </c>
      <c r="M12" s="1">
        <v>100000</v>
      </c>
      <c r="N12" t="str">
        <f>IF(I12&lt;=M12,"YES","NO")</f>
        <v>YES</v>
      </c>
      <c r="O12" t="str">
        <f>CONCATENATE(C12,G12,E12,UPPER(LEFT(K12,3)),RIGHT(A12,3))</f>
        <v>HY12ELABLU050</v>
      </c>
    </row>
    <row r="13" spans="1:15" x14ac:dyDescent="0.3">
      <c r="A13" t="s">
        <v>47</v>
      </c>
      <c r="C13" t="s">
        <v>48</v>
      </c>
      <c r="D13" t="s">
        <v>49</v>
      </c>
      <c r="E13" t="s">
        <v>50</v>
      </c>
      <c r="F13" t="s">
        <v>51</v>
      </c>
      <c r="G13" s="2" t="str">
        <f>MID(A13,3,2)</f>
        <v>09</v>
      </c>
      <c r="H13">
        <f>IF(23-G13&lt;0,100-G13+23,23-G13)</f>
        <v>14</v>
      </c>
      <c r="I13" s="1">
        <v>28464.799999999999</v>
      </c>
      <c r="J13" s="1">
        <f>I13/H13</f>
        <v>2033.2</v>
      </c>
      <c r="K13" t="s">
        <v>23</v>
      </c>
      <c r="L13" t="s">
        <v>52</v>
      </c>
      <c r="M13" s="1">
        <v>100000</v>
      </c>
      <c r="N13" t="str">
        <f>IF(I13&lt;=M13,"YES","NO")</f>
        <v>YES</v>
      </c>
      <c r="O13" t="str">
        <f>CONCATENATE(C13,G13,E13,UPPER(LEFT(K13,3)),RIGHT(A13,3))</f>
        <v>GM09CMRWHI014</v>
      </c>
    </row>
    <row r="14" spans="1:15" x14ac:dyDescent="0.3">
      <c r="A14" t="s">
        <v>122</v>
      </c>
      <c r="C14" t="s">
        <v>116</v>
      </c>
      <c r="D14" t="s">
        <v>117</v>
      </c>
      <c r="E14" t="s">
        <v>118</v>
      </c>
      <c r="F14" t="s">
        <v>119</v>
      </c>
      <c r="G14" s="2" t="str">
        <f>MID(A14,3,2)</f>
        <v>13</v>
      </c>
      <c r="H14">
        <f>IF(23-G14&lt;0,100-G14+23,23-G14)</f>
        <v>10</v>
      </c>
      <c r="I14" s="1">
        <v>22188.5</v>
      </c>
      <c r="J14" s="1">
        <f>I14/H14</f>
        <v>2218.85</v>
      </c>
      <c r="K14" t="s">
        <v>63</v>
      </c>
      <c r="L14" t="s">
        <v>34</v>
      </c>
      <c r="M14" s="1">
        <v>100000</v>
      </c>
      <c r="N14" t="str">
        <f>IF(I14&lt;=M14,"YES","NO")</f>
        <v>YES</v>
      </c>
      <c r="O14" t="str">
        <f>CONCATENATE(C14,G14,E14,UPPER(LEFT(K14,3)),RIGHT(A14,3))</f>
        <v>HY13ELABLU052</v>
      </c>
    </row>
    <row r="15" spans="1:15" x14ac:dyDescent="0.3">
      <c r="A15" t="s">
        <v>93</v>
      </c>
      <c r="C15" t="s">
        <v>85</v>
      </c>
      <c r="D15" t="s">
        <v>86</v>
      </c>
      <c r="E15" t="s">
        <v>87</v>
      </c>
      <c r="F15" t="s">
        <v>88</v>
      </c>
      <c r="G15" s="2" t="str">
        <f>MID(A15,3,2)</f>
        <v>12</v>
      </c>
      <c r="H15">
        <f>IF(23-G15&lt;0,100-G15+23,23-G15)</f>
        <v>11</v>
      </c>
      <c r="I15" s="1">
        <v>24513.200000000001</v>
      </c>
      <c r="J15" s="1">
        <f>I15/H15</f>
        <v>2228.4727272727273</v>
      </c>
      <c r="K15" t="s">
        <v>20</v>
      </c>
      <c r="L15" t="s">
        <v>60</v>
      </c>
      <c r="M15" s="1">
        <v>75000</v>
      </c>
      <c r="N15" t="str">
        <f>IF(I15&lt;=M15,"YES","NO")</f>
        <v>YES</v>
      </c>
      <c r="O15" t="str">
        <f>CONCATENATE(C15,G15,E15,UPPER(LEFT(K15,3)),RIGHT(A15,3))</f>
        <v>HO12CIVBLA035</v>
      </c>
    </row>
    <row r="16" spans="1:15" x14ac:dyDescent="0.3">
      <c r="A16" t="s">
        <v>43</v>
      </c>
      <c r="C16" t="s">
        <v>16</v>
      </c>
      <c r="D16" t="s">
        <v>17</v>
      </c>
      <c r="E16" t="s">
        <v>32</v>
      </c>
      <c r="F16" t="s">
        <v>33</v>
      </c>
      <c r="G16" s="2" t="str">
        <f>MID(A16,3,2)</f>
        <v>13</v>
      </c>
      <c r="H16">
        <f>IF(23-G16&lt;0,100-G16+23,23-G16)</f>
        <v>10</v>
      </c>
      <c r="I16" s="1">
        <v>22521.599999999999</v>
      </c>
      <c r="J16" s="1">
        <f>I16/H16</f>
        <v>2252.16</v>
      </c>
      <c r="K16" t="s">
        <v>20</v>
      </c>
      <c r="L16" t="s">
        <v>44</v>
      </c>
      <c r="M16" s="1">
        <v>75000</v>
      </c>
      <c r="N16" t="str">
        <f>IF(I16&lt;=M16,"YES","NO")</f>
        <v>YES</v>
      </c>
      <c r="O16" t="str">
        <f>CONCATENATE(C16,G16,E16,UPPER(LEFT(K16,3)),RIGHT(A16,3))</f>
        <v>FD13FCSBLA012</v>
      </c>
    </row>
    <row r="17" spans="1:15" x14ac:dyDescent="0.3">
      <c r="A17" t="s">
        <v>108</v>
      </c>
      <c r="C17" t="s">
        <v>103</v>
      </c>
      <c r="D17" t="s">
        <v>104</v>
      </c>
      <c r="E17" t="s">
        <v>105</v>
      </c>
      <c r="F17" t="s">
        <v>106</v>
      </c>
      <c r="G17" s="2" t="str">
        <f>MID(A17,3,2)</f>
        <v>11</v>
      </c>
      <c r="H17">
        <f>IF(23-G17&lt;0,100-G17+23,23-G17)</f>
        <v>12</v>
      </c>
      <c r="I17" s="1">
        <v>27394.2</v>
      </c>
      <c r="J17" s="1">
        <f>I17/H17</f>
        <v>2282.85</v>
      </c>
      <c r="K17" t="s">
        <v>20</v>
      </c>
      <c r="L17" t="s">
        <v>44</v>
      </c>
      <c r="M17" s="1">
        <v>75000</v>
      </c>
      <c r="N17" t="str">
        <f>IF(I17&lt;=M17,"YES","NO")</f>
        <v>YES</v>
      </c>
      <c r="O17" t="str">
        <f>CONCATENATE(C17,G17,E17,UPPER(LEFT(K17,3)),RIGHT(A17,3))</f>
        <v>CR11PTCBLA044</v>
      </c>
    </row>
    <row r="18" spans="1:15" x14ac:dyDescent="0.3">
      <c r="A18" t="s">
        <v>15</v>
      </c>
      <c r="C18" t="s">
        <v>16</v>
      </c>
      <c r="D18" t="s">
        <v>17</v>
      </c>
      <c r="E18" t="s">
        <v>18</v>
      </c>
      <c r="F18" t="s">
        <v>19</v>
      </c>
      <c r="G18" s="2" t="str">
        <f>MID(A18,3,2)</f>
        <v>06</v>
      </c>
      <c r="H18">
        <f>IF(23-G18&lt;0,100-G18+23,23-G18)</f>
        <v>17</v>
      </c>
      <c r="I18" s="1">
        <v>40326.800000000003</v>
      </c>
      <c r="J18" s="1">
        <f>I18/H18</f>
        <v>2372.1647058823532</v>
      </c>
      <c r="K18" t="s">
        <v>20</v>
      </c>
      <c r="L18" t="s">
        <v>21</v>
      </c>
      <c r="M18" s="1">
        <v>50000</v>
      </c>
      <c r="N18" t="str">
        <f>IF(I18&lt;=M18,"YES","NO")</f>
        <v>YES</v>
      </c>
      <c r="O18" t="str">
        <f>CONCATENATE(C18,G18,E18,UPPER(LEFT(K18,3)),RIGHT(A18,3))</f>
        <v>FD06MTGBLA001</v>
      </c>
    </row>
    <row r="19" spans="1:15" x14ac:dyDescent="0.3">
      <c r="A19" t="s">
        <v>57</v>
      </c>
      <c r="C19" t="s">
        <v>48</v>
      </c>
      <c r="D19" t="s">
        <v>49</v>
      </c>
      <c r="E19" t="s">
        <v>58</v>
      </c>
      <c r="F19" t="s">
        <v>59</v>
      </c>
      <c r="G19" s="2" t="str">
        <f>MID(A19,3,2)</f>
        <v>10</v>
      </c>
      <c r="H19">
        <f>IF(23-G19&lt;0,100-G19+23,23-G19)</f>
        <v>13</v>
      </c>
      <c r="I19" s="1">
        <v>31144.400000000001</v>
      </c>
      <c r="J19" s="1">
        <f>I19/H19</f>
        <v>2395.7230769230769</v>
      </c>
      <c r="K19" t="s">
        <v>20</v>
      </c>
      <c r="L19" t="s">
        <v>60</v>
      </c>
      <c r="M19" s="1">
        <v>100000</v>
      </c>
      <c r="N19" t="str">
        <f>IF(I19&lt;=M19,"YES","NO")</f>
        <v>YES</v>
      </c>
      <c r="O19" t="str">
        <f>CONCATENATE(C19,G19,E19,UPPER(LEFT(K19,3)),RIGHT(A19,3))</f>
        <v>GM10SLVBLA017</v>
      </c>
    </row>
    <row r="20" spans="1:15" x14ac:dyDescent="0.3">
      <c r="A20" t="s">
        <v>115</v>
      </c>
      <c r="C20" t="s">
        <v>116</v>
      </c>
      <c r="D20" t="s">
        <v>117</v>
      </c>
      <c r="E20" t="s">
        <v>118</v>
      </c>
      <c r="F20" t="s">
        <v>119</v>
      </c>
      <c r="G20" s="2" t="str">
        <f>MID(A20,3,2)</f>
        <v>11</v>
      </c>
      <c r="H20">
        <f>IF(23-G20&lt;0,100-G20+23,23-G20)</f>
        <v>12</v>
      </c>
      <c r="I20" s="1">
        <v>29102.3</v>
      </c>
      <c r="J20" s="1">
        <f>I20/H20</f>
        <v>2425.1916666666666</v>
      </c>
      <c r="K20" t="s">
        <v>20</v>
      </c>
      <c r="L20" t="s">
        <v>56</v>
      </c>
      <c r="M20" s="1">
        <v>100000</v>
      </c>
      <c r="N20" t="str">
        <f>IF(I20&lt;=M20,"YES","NO")</f>
        <v>YES</v>
      </c>
      <c r="O20" t="str">
        <f>CONCATENATE(C20,G20,E20,UPPER(LEFT(K20,3)),RIGHT(A20,3))</f>
        <v>HY11ELABLA049</v>
      </c>
    </row>
    <row r="21" spans="1:15" x14ac:dyDescent="0.3">
      <c r="A21" t="s">
        <v>30</v>
      </c>
      <c r="C21" t="s">
        <v>16</v>
      </c>
      <c r="D21" t="s">
        <v>17</v>
      </c>
      <c r="E21" t="s">
        <v>18</v>
      </c>
      <c r="F21" t="s">
        <v>19</v>
      </c>
      <c r="G21" s="2" t="str">
        <f>MID(A21,3,2)</f>
        <v>08</v>
      </c>
      <c r="H21">
        <f>IF(23-G21&lt;0,100-G21+23,23-G21)</f>
        <v>15</v>
      </c>
      <c r="I21" s="1">
        <v>36438.5</v>
      </c>
      <c r="J21" s="1">
        <f>I21/H21</f>
        <v>2429.2333333333331</v>
      </c>
      <c r="K21" t="s">
        <v>23</v>
      </c>
      <c r="L21" t="s">
        <v>21</v>
      </c>
      <c r="M21" s="1">
        <v>50000</v>
      </c>
      <c r="N21" t="str">
        <f>IF(I21&lt;=M21,"YES","NO")</f>
        <v>YES</v>
      </c>
      <c r="O21" t="str">
        <f>CONCATENATE(C21,G21,E21,UPPER(LEFT(K21,3)),RIGHT(A21,3))</f>
        <v>FD08MTGWHI005</v>
      </c>
    </row>
    <row r="22" spans="1:15" x14ac:dyDescent="0.3">
      <c r="A22" t="s">
        <v>28</v>
      </c>
      <c r="C22" t="s">
        <v>16</v>
      </c>
      <c r="D22" t="s">
        <v>17</v>
      </c>
      <c r="E22" t="s">
        <v>18</v>
      </c>
      <c r="F22" t="s">
        <v>19</v>
      </c>
      <c r="G22" s="2" t="str">
        <f>MID(A22,3,2)</f>
        <v>08</v>
      </c>
      <c r="H22">
        <f>IF(23-G22&lt;0,100-G22+23,23-G22)</f>
        <v>15</v>
      </c>
      <c r="I22" s="1">
        <v>37558.800000000003</v>
      </c>
      <c r="J22" s="1">
        <f>I22/H22</f>
        <v>2503.92</v>
      </c>
      <c r="K22" t="s">
        <v>20</v>
      </c>
      <c r="L22" t="s">
        <v>29</v>
      </c>
      <c r="M22" s="1">
        <v>50000</v>
      </c>
      <c r="N22" t="str">
        <f>IF(I22&lt;=M22,"YES","NO")</f>
        <v>YES</v>
      </c>
      <c r="O22" t="str">
        <f>CONCATENATE(C22,G22,E22,UPPER(LEFT(K22,3)),RIGHT(A22,3))</f>
        <v>FD08MTGBLA004</v>
      </c>
    </row>
    <row r="23" spans="1:15" x14ac:dyDescent="0.3">
      <c r="A23" t="s">
        <v>36</v>
      </c>
      <c r="C23" t="s">
        <v>16</v>
      </c>
      <c r="D23" t="s">
        <v>17</v>
      </c>
      <c r="E23" t="s">
        <v>32</v>
      </c>
      <c r="F23" t="s">
        <v>33</v>
      </c>
      <c r="G23" s="2" t="str">
        <f>MID(A23,3,2)</f>
        <v>09</v>
      </c>
      <c r="H23">
        <f>IF(23-G23&lt;0,100-G23+23,23-G23)</f>
        <v>14</v>
      </c>
      <c r="I23" s="1">
        <v>35137</v>
      </c>
      <c r="J23" s="1">
        <f>I23/H23</f>
        <v>2509.7857142857142</v>
      </c>
      <c r="K23" t="s">
        <v>20</v>
      </c>
      <c r="L23" t="s">
        <v>37</v>
      </c>
      <c r="M23" s="1">
        <v>75000</v>
      </c>
      <c r="N23" t="str">
        <f>IF(I23&lt;=M23,"YES","NO")</f>
        <v>YES</v>
      </c>
      <c r="O23" t="str">
        <f>CONCATENATE(C23,G23,E23,UPPER(LEFT(K23,3)),RIGHT(A23,3))</f>
        <v>FD09FCSBLA008</v>
      </c>
    </row>
    <row r="24" spans="1:15" x14ac:dyDescent="0.3">
      <c r="A24" t="s">
        <v>92</v>
      </c>
      <c r="C24" t="s">
        <v>85</v>
      </c>
      <c r="D24" t="s">
        <v>86</v>
      </c>
      <c r="E24" t="s">
        <v>87</v>
      </c>
      <c r="F24" t="s">
        <v>88</v>
      </c>
      <c r="G24" s="2" t="str">
        <f>MID(A24,3,2)</f>
        <v>11</v>
      </c>
      <c r="H24">
        <f>IF(23-G24&lt;0,100-G24+23,23-G24)</f>
        <v>12</v>
      </c>
      <c r="I24" s="1">
        <v>30555.3</v>
      </c>
      <c r="J24" s="1">
        <f>I24/H24</f>
        <v>2546.2750000000001</v>
      </c>
      <c r="K24" t="s">
        <v>20</v>
      </c>
      <c r="L24" t="s">
        <v>27</v>
      </c>
      <c r="M24" s="1">
        <v>75000</v>
      </c>
      <c r="N24" t="str">
        <f>IF(I24&lt;=M24,"YES","NO")</f>
        <v>YES</v>
      </c>
      <c r="O24" t="str">
        <f>CONCATENATE(C24,G24,E24,UPPER(LEFT(K24,3)),RIGHT(A24,3))</f>
        <v>HO11CIVBLA034</v>
      </c>
    </row>
    <row r="25" spans="1:15" x14ac:dyDescent="0.3">
      <c r="A25" t="s">
        <v>91</v>
      </c>
      <c r="C25" t="s">
        <v>85</v>
      </c>
      <c r="D25" t="s">
        <v>86</v>
      </c>
      <c r="E25" t="s">
        <v>87</v>
      </c>
      <c r="F25" t="s">
        <v>88</v>
      </c>
      <c r="G25" s="2" t="str">
        <f>MID(A25,3,2)</f>
        <v>10</v>
      </c>
      <c r="H25">
        <f>IF(23-G25&lt;0,100-G25+23,23-G25)</f>
        <v>13</v>
      </c>
      <c r="I25" s="1">
        <v>33477.199999999997</v>
      </c>
      <c r="J25" s="1">
        <f>I25/H25</f>
        <v>2575.1692307692306</v>
      </c>
      <c r="K25" t="s">
        <v>20</v>
      </c>
      <c r="L25" t="s">
        <v>71</v>
      </c>
      <c r="M25" s="1">
        <v>75000</v>
      </c>
      <c r="N25" t="str">
        <f>IF(I25&lt;=M25,"YES","NO")</f>
        <v>YES</v>
      </c>
      <c r="O25" t="str">
        <f>CONCATENATE(C25,G25,E25,UPPER(LEFT(K25,3)),RIGHT(A25,3))</f>
        <v>HO10CIVBLA033</v>
      </c>
    </row>
    <row r="26" spans="1:15" x14ac:dyDescent="0.3">
      <c r="A26" t="s">
        <v>107</v>
      </c>
      <c r="C26" t="s">
        <v>103</v>
      </c>
      <c r="D26" t="s">
        <v>104</v>
      </c>
      <c r="E26" t="s">
        <v>105</v>
      </c>
      <c r="F26" t="s">
        <v>106</v>
      </c>
      <c r="G26" s="2" t="str">
        <f>MID(A26,3,2)</f>
        <v>07</v>
      </c>
      <c r="H26">
        <f>IF(23-G26&lt;0,100-G26+23,23-G26)</f>
        <v>16</v>
      </c>
      <c r="I26" s="1">
        <v>42074.2</v>
      </c>
      <c r="J26" s="1">
        <f>I26/H26</f>
        <v>2629.6374999999998</v>
      </c>
      <c r="K26" t="s">
        <v>26</v>
      </c>
      <c r="L26" t="s">
        <v>79</v>
      </c>
      <c r="M26" s="1">
        <v>75000</v>
      </c>
      <c r="N26" t="str">
        <f>IF(I26&lt;=M26,"YES","NO")</f>
        <v>YES</v>
      </c>
      <c r="O26" t="str">
        <f>CONCATENATE(C26,G26,E26,UPPER(LEFT(K26,3)),RIGHT(A26,3))</f>
        <v>CR07PTCGRE043</v>
      </c>
    </row>
    <row r="27" spans="1:15" x14ac:dyDescent="0.3">
      <c r="A27" t="s">
        <v>22</v>
      </c>
      <c r="C27" t="s">
        <v>16</v>
      </c>
      <c r="D27" t="s">
        <v>17</v>
      </c>
      <c r="E27" t="s">
        <v>18</v>
      </c>
      <c r="F27" t="s">
        <v>19</v>
      </c>
      <c r="G27" s="2" t="str">
        <f>MID(A27,3,2)</f>
        <v>06</v>
      </c>
      <c r="H27">
        <f>IF(23-G27&lt;0,100-G27+23,23-G27)</f>
        <v>17</v>
      </c>
      <c r="I27" s="1">
        <v>44974.8</v>
      </c>
      <c r="J27" s="1">
        <f>I27/H27</f>
        <v>2645.5764705882357</v>
      </c>
      <c r="K27" t="s">
        <v>23</v>
      </c>
      <c r="L27" t="s">
        <v>24</v>
      </c>
      <c r="M27" s="1">
        <v>50000</v>
      </c>
      <c r="N27" t="str">
        <f>IF(I27&lt;=M27,"YES","NO")</f>
        <v>YES</v>
      </c>
      <c r="O27" t="str">
        <f>CONCATENATE(C27,G27,E27,UPPER(LEFT(K27,3)),RIGHT(A27,3))</f>
        <v>FD06MTGWHI002</v>
      </c>
    </row>
    <row r="28" spans="1:15" x14ac:dyDescent="0.3">
      <c r="A28" t="s">
        <v>82</v>
      </c>
      <c r="C28" t="s">
        <v>65</v>
      </c>
      <c r="D28" t="s">
        <v>66</v>
      </c>
      <c r="E28" t="s">
        <v>76</v>
      </c>
      <c r="F28" t="s">
        <v>77</v>
      </c>
      <c r="G28" s="2" t="str">
        <f>MID(A28,3,2)</f>
        <v>12</v>
      </c>
      <c r="H28">
        <f>IF(23-G28&lt;0,100-G28+23,23-G28)</f>
        <v>11</v>
      </c>
      <c r="I28" s="1">
        <v>29601.9</v>
      </c>
      <c r="J28" s="1">
        <f>I28/H28</f>
        <v>2691.0818181818181</v>
      </c>
      <c r="K28" t="s">
        <v>20</v>
      </c>
      <c r="L28" t="s">
        <v>52</v>
      </c>
      <c r="M28" s="1">
        <v>100000</v>
      </c>
      <c r="N28" t="str">
        <f>IF(I28&lt;=M28,"YES","NO")</f>
        <v>YES</v>
      </c>
      <c r="O28" t="str">
        <f>CONCATENATE(C28,G28,E28,UPPER(LEFT(K28,3)),RIGHT(A28,3))</f>
        <v>TY12CORBLA028</v>
      </c>
    </row>
    <row r="29" spans="1:15" x14ac:dyDescent="0.3">
      <c r="A29" t="s">
        <v>31</v>
      </c>
      <c r="C29" t="s">
        <v>16</v>
      </c>
      <c r="D29" t="s">
        <v>17</v>
      </c>
      <c r="E29" t="s">
        <v>32</v>
      </c>
      <c r="F29" t="s">
        <v>33</v>
      </c>
      <c r="G29" s="2" t="str">
        <f>MID(A29,3,2)</f>
        <v>06</v>
      </c>
      <c r="H29">
        <f>IF(23-G29&lt;0,100-G29+23,23-G29)</f>
        <v>17</v>
      </c>
      <c r="I29" s="1">
        <v>46311.4</v>
      </c>
      <c r="J29" s="1">
        <f>I29/H29</f>
        <v>2724.2000000000003</v>
      </c>
      <c r="K29" t="s">
        <v>26</v>
      </c>
      <c r="L29" t="s">
        <v>34</v>
      </c>
      <c r="M29" s="1">
        <v>75000</v>
      </c>
      <c r="N29" t="str">
        <f>IF(I29&lt;=M29,"YES","NO")</f>
        <v>YES</v>
      </c>
      <c r="O29" t="str">
        <f>CONCATENATE(C29,G29,E29,UPPER(LEFT(K29,3)),RIGHT(A29,3))</f>
        <v>FD06FCSGRE006</v>
      </c>
    </row>
    <row r="30" spans="1:15" x14ac:dyDescent="0.3">
      <c r="A30" t="s">
        <v>39</v>
      </c>
      <c r="C30" t="s">
        <v>16</v>
      </c>
      <c r="D30" t="s">
        <v>17</v>
      </c>
      <c r="E30" t="s">
        <v>32</v>
      </c>
      <c r="F30" t="s">
        <v>33</v>
      </c>
      <c r="G30" s="2" t="str">
        <f>MID(A30,3,2)</f>
        <v>13</v>
      </c>
      <c r="H30">
        <f>IF(23-G30&lt;0,100-G30+23,23-G30)</f>
        <v>10</v>
      </c>
      <c r="I30" s="1">
        <v>27534.799999999999</v>
      </c>
      <c r="J30" s="1">
        <f>I30/H30</f>
        <v>2753.48</v>
      </c>
      <c r="K30" t="s">
        <v>23</v>
      </c>
      <c r="L30" t="s">
        <v>40</v>
      </c>
      <c r="M30" s="1">
        <v>75000</v>
      </c>
      <c r="N30" t="str">
        <f>IF(I30&lt;=M30,"YES","NO")</f>
        <v>YES</v>
      </c>
      <c r="O30" t="str">
        <f>CONCATENATE(C30,G30,E30,UPPER(LEFT(K30,3)),RIGHT(A30,3))</f>
        <v>FD13FCSWHI010</v>
      </c>
    </row>
    <row r="31" spans="1:15" x14ac:dyDescent="0.3">
      <c r="A31" t="s">
        <v>38</v>
      </c>
      <c r="C31" t="s">
        <v>16</v>
      </c>
      <c r="D31" t="s">
        <v>17</v>
      </c>
      <c r="E31" t="s">
        <v>32</v>
      </c>
      <c r="F31" t="s">
        <v>33</v>
      </c>
      <c r="G31" s="2" t="str">
        <f>MID(A31,3,2)</f>
        <v>13</v>
      </c>
      <c r="H31">
        <f>IF(23-G31&lt;0,100-G31+23,23-G31)</f>
        <v>10</v>
      </c>
      <c r="I31" s="1">
        <v>27637.1</v>
      </c>
      <c r="J31" s="1">
        <f>I31/H31</f>
        <v>2763.71</v>
      </c>
      <c r="K31" t="s">
        <v>20</v>
      </c>
      <c r="L31" t="s">
        <v>21</v>
      </c>
      <c r="M31" s="1">
        <v>75000</v>
      </c>
      <c r="N31" t="str">
        <f>IF(I31&lt;=M31,"YES","NO")</f>
        <v>YES</v>
      </c>
      <c r="O31" t="str">
        <f>CONCATENATE(C31,G31,E31,UPPER(LEFT(K31,3)),RIGHT(A31,3))</f>
        <v>FD13FCSBLA009</v>
      </c>
    </row>
    <row r="32" spans="1:15" x14ac:dyDescent="0.3">
      <c r="A32" t="s">
        <v>114</v>
      </c>
      <c r="C32" t="s">
        <v>103</v>
      </c>
      <c r="D32" t="s">
        <v>104</v>
      </c>
      <c r="E32" t="s">
        <v>110</v>
      </c>
      <c r="F32" t="s">
        <v>111</v>
      </c>
      <c r="G32" s="2" t="str">
        <f>MID(A32,3,2)</f>
        <v>04</v>
      </c>
      <c r="H32">
        <f>IF(23-G32&lt;0,100-G32+23,23-G32)</f>
        <v>19</v>
      </c>
      <c r="I32" s="1">
        <v>52699.4</v>
      </c>
      <c r="J32" s="1">
        <f>I32/H32</f>
        <v>2773.6526315789474</v>
      </c>
      <c r="K32" t="s">
        <v>78</v>
      </c>
      <c r="L32" t="s">
        <v>54</v>
      </c>
      <c r="M32" s="1">
        <v>75000</v>
      </c>
      <c r="N32" t="str">
        <f>IF(I32&lt;=M32,"YES","NO")</f>
        <v>YES</v>
      </c>
      <c r="O32" t="str">
        <f>CONCATENATE(C32,G32,E32,UPPER(LEFT(K32,3)),RIGHT(A32,3))</f>
        <v>CR04CARRED048</v>
      </c>
    </row>
    <row r="33" spans="1:15" x14ac:dyDescent="0.3">
      <c r="A33" t="s">
        <v>99</v>
      </c>
      <c r="C33" t="s">
        <v>85</v>
      </c>
      <c r="D33" t="s">
        <v>86</v>
      </c>
      <c r="E33" t="s">
        <v>96</v>
      </c>
      <c r="F33" t="s">
        <v>97</v>
      </c>
      <c r="G33" s="2" t="str">
        <f>MID(A33,3,2)</f>
        <v>08</v>
      </c>
      <c r="H33">
        <f>IF(23-G33&lt;0,100-G33+23,23-G33)</f>
        <v>15</v>
      </c>
      <c r="I33" s="1">
        <v>42504.6</v>
      </c>
      <c r="J33" s="1">
        <f>I33/H33</f>
        <v>2833.64</v>
      </c>
      <c r="K33" t="s">
        <v>23</v>
      </c>
      <c r="L33" t="s">
        <v>46</v>
      </c>
      <c r="M33" s="1">
        <v>100000</v>
      </c>
      <c r="N33" t="str">
        <f>IF(I33&lt;=M33,"YES","NO")</f>
        <v>YES</v>
      </c>
      <c r="O33" t="str">
        <f>CONCATENATE(C33,G33,E33,UPPER(LEFT(K33,3)),RIGHT(A33,3))</f>
        <v>HO08ODYWHI039</v>
      </c>
    </row>
    <row r="34" spans="1:15" x14ac:dyDescent="0.3">
      <c r="A34" t="s">
        <v>25</v>
      </c>
      <c r="C34" t="s">
        <v>16</v>
      </c>
      <c r="D34" t="s">
        <v>17</v>
      </c>
      <c r="E34" t="s">
        <v>18</v>
      </c>
      <c r="F34" t="s">
        <v>19</v>
      </c>
      <c r="G34" s="2" t="str">
        <f>MID(A34,3,2)</f>
        <v>08</v>
      </c>
      <c r="H34">
        <f>IF(23-G34&lt;0,100-G34+23,23-G34)</f>
        <v>15</v>
      </c>
      <c r="I34" s="1">
        <v>44946.5</v>
      </c>
      <c r="J34" s="1">
        <f>I34/H34</f>
        <v>2996.4333333333334</v>
      </c>
      <c r="K34" t="s">
        <v>26</v>
      </c>
      <c r="L34" t="s">
        <v>27</v>
      </c>
      <c r="M34" s="1">
        <v>50000</v>
      </c>
      <c r="N34" t="str">
        <f>IF(I34&lt;=M34,"YES","NO")</f>
        <v>YES</v>
      </c>
      <c r="O34" t="str">
        <f>CONCATENATE(C34,G34,E34,UPPER(LEFT(K34,3)),RIGHT(A34,3))</f>
        <v>FD08MTGGRE003</v>
      </c>
    </row>
    <row r="35" spans="1:15" x14ac:dyDescent="0.3">
      <c r="A35" t="s">
        <v>75</v>
      </c>
      <c r="C35" t="s">
        <v>65</v>
      </c>
      <c r="D35" t="s">
        <v>66</v>
      </c>
      <c r="E35" t="s">
        <v>76</v>
      </c>
      <c r="F35" t="s">
        <v>77</v>
      </c>
      <c r="G35" s="2" t="str">
        <f>MID(A35,3,2)</f>
        <v>02</v>
      </c>
      <c r="H35">
        <f>IF(23-G35&lt;0,100-G35+23,23-G35)</f>
        <v>21</v>
      </c>
      <c r="I35" s="1">
        <v>64467.4</v>
      </c>
      <c r="J35" s="1">
        <f>I35/H35</f>
        <v>3069.8761904761905</v>
      </c>
      <c r="K35" t="s">
        <v>78</v>
      </c>
      <c r="L35" t="s">
        <v>79</v>
      </c>
      <c r="M35" s="1">
        <v>100000</v>
      </c>
      <c r="N35" t="str">
        <f>IF(I35&lt;=M35,"YES","NO")</f>
        <v>YES</v>
      </c>
      <c r="O35" t="str">
        <f>CONCATENATE(C35,G35,E35,UPPER(LEFT(K35,3)),RIGHT(A35,3))</f>
        <v>TY02CORRED025</v>
      </c>
    </row>
    <row r="36" spans="1:15" x14ac:dyDescent="0.3">
      <c r="A36" t="s">
        <v>35</v>
      </c>
      <c r="C36" t="s">
        <v>16</v>
      </c>
      <c r="D36" t="s">
        <v>17</v>
      </c>
      <c r="E36" t="s">
        <v>32</v>
      </c>
      <c r="F36" t="s">
        <v>33</v>
      </c>
      <c r="G36" s="2" t="str">
        <f>MID(A36,3,2)</f>
        <v>06</v>
      </c>
      <c r="H36">
        <f>IF(23-G36&lt;0,100-G36+23,23-G36)</f>
        <v>17</v>
      </c>
      <c r="I36" s="1">
        <v>52229.5</v>
      </c>
      <c r="J36" s="1">
        <f>I36/H36</f>
        <v>3072.3235294117649</v>
      </c>
      <c r="K36" t="s">
        <v>26</v>
      </c>
      <c r="L36" t="s">
        <v>27</v>
      </c>
      <c r="M36" s="1">
        <v>75000</v>
      </c>
      <c r="N36" t="str">
        <f>IF(I36&lt;=M36,"YES","NO")</f>
        <v>YES</v>
      </c>
      <c r="O36" t="str">
        <f>CONCATENATE(C36,G36,E36,UPPER(LEFT(K36,3)),RIGHT(A36,3))</f>
        <v>FD06FCSGRE007</v>
      </c>
    </row>
    <row r="37" spans="1:15" x14ac:dyDescent="0.3">
      <c r="A37" t="s">
        <v>100</v>
      </c>
      <c r="C37" t="s">
        <v>85</v>
      </c>
      <c r="D37" t="s">
        <v>86</v>
      </c>
      <c r="E37" t="s">
        <v>96</v>
      </c>
      <c r="F37" t="s">
        <v>97</v>
      </c>
      <c r="G37" s="2" t="str">
        <f>MID(A37,3,2)</f>
        <v>01</v>
      </c>
      <c r="H37">
        <f>IF(23-G37&lt;0,100-G37+23,23-G37)</f>
        <v>22</v>
      </c>
      <c r="I37" s="1">
        <v>68658.899999999994</v>
      </c>
      <c r="J37" s="1">
        <f>I37/H37</f>
        <v>3120.8590909090908</v>
      </c>
      <c r="K37" t="s">
        <v>20</v>
      </c>
      <c r="L37" t="s">
        <v>21</v>
      </c>
      <c r="M37" s="1">
        <v>100000</v>
      </c>
      <c r="N37" t="str">
        <f>IF(I37&lt;=M37,"YES","NO")</f>
        <v>YES</v>
      </c>
      <c r="O37" t="str">
        <f>CONCATENATE(C37,G37,E37,UPPER(LEFT(K37,3)),RIGHT(A37,3))</f>
        <v>HO01ODYBLA040</v>
      </c>
    </row>
    <row r="38" spans="1:15" x14ac:dyDescent="0.3">
      <c r="A38" t="s">
        <v>89</v>
      </c>
      <c r="C38" t="s">
        <v>85</v>
      </c>
      <c r="D38" t="s">
        <v>86</v>
      </c>
      <c r="E38" t="s">
        <v>87</v>
      </c>
      <c r="F38" t="s">
        <v>88</v>
      </c>
      <c r="G38" s="2" t="str">
        <f>MID(A38,3,2)</f>
        <v>01</v>
      </c>
      <c r="H38">
        <f>IF(23-G38&lt;0,100-G38+23,23-G38)</f>
        <v>22</v>
      </c>
      <c r="I38" s="1">
        <v>69891.899999999994</v>
      </c>
      <c r="J38" s="1">
        <f>I38/H38</f>
        <v>3176.9045454545453</v>
      </c>
      <c r="K38" t="s">
        <v>63</v>
      </c>
      <c r="L38" t="s">
        <v>29</v>
      </c>
      <c r="M38" s="1">
        <v>75000</v>
      </c>
      <c r="N38" t="str">
        <f>IF(I38&lt;=M38,"YES","NO")</f>
        <v>YES</v>
      </c>
      <c r="O38" t="str">
        <f>CONCATENATE(C38,G38,E38,UPPER(LEFT(K38,3)),RIGHT(A38,3))</f>
        <v>HO01CIVBLU031</v>
      </c>
    </row>
    <row r="39" spans="1:15" x14ac:dyDescent="0.3">
      <c r="A39" t="s">
        <v>98</v>
      </c>
      <c r="C39" t="s">
        <v>85</v>
      </c>
      <c r="D39" t="s">
        <v>86</v>
      </c>
      <c r="E39" t="s">
        <v>96</v>
      </c>
      <c r="F39" t="s">
        <v>97</v>
      </c>
      <c r="G39" s="2" t="str">
        <f>MID(A39,3,2)</f>
        <v>07</v>
      </c>
      <c r="H39">
        <f>IF(23-G39&lt;0,100-G39+23,23-G39)</f>
        <v>16</v>
      </c>
      <c r="I39" s="1">
        <v>50854.1</v>
      </c>
      <c r="J39" s="1">
        <f>I39/H39</f>
        <v>3178.3812499999999</v>
      </c>
      <c r="K39" t="s">
        <v>20</v>
      </c>
      <c r="L39" t="s">
        <v>71</v>
      </c>
      <c r="M39" s="1">
        <v>100000</v>
      </c>
      <c r="N39" t="str">
        <f>IF(I39&lt;=M39,"YES","NO")</f>
        <v>YES</v>
      </c>
      <c r="O39" t="str">
        <f>CONCATENATE(C39,G39,E39,UPPER(LEFT(K39,3)),RIGHT(A39,3))</f>
        <v>HO07ODYBLA038</v>
      </c>
    </row>
    <row r="40" spans="1:15" x14ac:dyDescent="0.3">
      <c r="A40" t="s">
        <v>73</v>
      </c>
      <c r="C40" t="s">
        <v>65</v>
      </c>
      <c r="D40" t="s">
        <v>66</v>
      </c>
      <c r="E40" t="s">
        <v>67</v>
      </c>
      <c r="F40" t="s">
        <v>68</v>
      </c>
      <c r="G40" s="2" t="str">
        <f>MID(A40,3,2)</f>
        <v>02</v>
      </c>
      <c r="H40">
        <f>IF(23-G40&lt;0,100-G40+23,23-G40)</f>
        <v>21</v>
      </c>
      <c r="I40" s="1">
        <v>67829.100000000006</v>
      </c>
      <c r="J40" s="1">
        <f>I40/H40</f>
        <v>3229.957142857143</v>
      </c>
      <c r="K40" t="s">
        <v>20</v>
      </c>
      <c r="L40" t="s">
        <v>21</v>
      </c>
      <c r="M40" s="1">
        <v>100000</v>
      </c>
      <c r="N40" t="str">
        <f>IF(I40&lt;=M40,"YES","NO")</f>
        <v>YES</v>
      </c>
      <c r="O40" t="str">
        <f>CONCATENATE(C40,G40,E40,UPPER(LEFT(K40,3)),RIGHT(A40,3))</f>
        <v>TY02CAMBLA023</v>
      </c>
    </row>
    <row r="41" spans="1:15" x14ac:dyDescent="0.3">
      <c r="A41" t="s">
        <v>109</v>
      </c>
      <c r="C41" t="s">
        <v>103</v>
      </c>
      <c r="D41" t="s">
        <v>104</v>
      </c>
      <c r="E41" t="s">
        <v>110</v>
      </c>
      <c r="F41" t="s">
        <v>111</v>
      </c>
      <c r="G41" s="2" t="str">
        <f>MID(A41,3,2)</f>
        <v>99</v>
      </c>
      <c r="H41">
        <f>IF(23-G41&lt;0,100-G41+23,23-G41)</f>
        <v>24</v>
      </c>
      <c r="I41" s="1">
        <v>79420.600000000006</v>
      </c>
      <c r="J41" s="1">
        <f>I41/H41</f>
        <v>3309.1916666666671</v>
      </c>
      <c r="K41" t="s">
        <v>26</v>
      </c>
      <c r="L41" t="s">
        <v>60</v>
      </c>
      <c r="M41" s="1">
        <v>75000</v>
      </c>
      <c r="N41" t="str">
        <f>IF(I41&lt;=M41,"YES","NO")</f>
        <v>NO</v>
      </c>
      <c r="O41" t="str">
        <f>CONCATENATE(C41,G41,E41,UPPER(LEFT(K41,3)),RIGHT(A41,3))</f>
        <v>CR99CARGRE045</v>
      </c>
    </row>
    <row r="42" spans="1:15" x14ac:dyDescent="0.3">
      <c r="A42" t="s">
        <v>61</v>
      </c>
      <c r="C42" t="s">
        <v>48</v>
      </c>
      <c r="D42" t="s">
        <v>49</v>
      </c>
      <c r="E42" t="s">
        <v>58</v>
      </c>
      <c r="F42" t="s">
        <v>59</v>
      </c>
      <c r="G42" s="2" t="str">
        <f>MID(A42,3,2)</f>
        <v>98</v>
      </c>
      <c r="H42">
        <f>IF(23-G42&lt;0,100-G42+23,23-G42)</f>
        <v>25</v>
      </c>
      <c r="I42" s="1">
        <v>83162.7</v>
      </c>
      <c r="J42" s="1">
        <f>I42/H42</f>
        <v>3326.5079999999998</v>
      </c>
      <c r="K42" t="s">
        <v>20</v>
      </c>
      <c r="L42" t="s">
        <v>52</v>
      </c>
      <c r="M42" s="1">
        <v>100000</v>
      </c>
      <c r="N42" t="str">
        <f>IF(I42&lt;=M42,"YES","NO")</f>
        <v>YES</v>
      </c>
      <c r="O42" t="str">
        <f>CONCATENATE(C42,G42,E42,UPPER(LEFT(K42,3)),RIGHT(A42,3))</f>
        <v>GM98SLVBLA018</v>
      </c>
    </row>
    <row r="43" spans="1:15" x14ac:dyDescent="0.3">
      <c r="A43" t="s">
        <v>95</v>
      </c>
      <c r="C43" t="s">
        <v>85</v>
      </c>
      <c r="D43" t="s">
        <v>86</v>
      </c>
      <c r="E43" t="s">
        <v>96</v>
      </c>
      <c r="F43" t="s">
        <v>97</v>
      </c>
      <c r="G43" s="2" t="str">
        <f>MID(A43,3,2)</f>
        <v>05</v>
      </c>
      <c r="H43">
        <f>IF(23-G43&lt;0,100-G43+23,23-G43)</f>
        <v>18</v>
      </c>
      <c r="I43" s="1">
        <v>60389.5</v>
      </c>
      <c r="J43" s="1">
        <f>I43/H43</f>
        <v>3354.9722222222222</v>
      </c>
      <c r="K43" t="s">
        <v>23</v>
      </c>
      <c r="L43" t="s">
        <v>37</v>
      </c>
      <c r="M43" s="1">
        <v>100000</v>
      </c>
      <c r="N43" t="str">
        <f>IF(I43&lt;=M43,"YES","NO")</f>
        <v>YES</v>
      </c>
      <c r="O43" t="str">
        <f>CONCATENATE(C43,G43,E43,UPPER(LEFT(K43,3)),RIGHT(A43,3))</f>
        <v>HO05ODYWHI037</v>
      </c>
    </row>
    <row r="44" spans="1:15" x14ac:dyDescent="0.3">
      <c r="A44" t="s">
        <v>112</v>
      </c>
      <c r="C44" t="s">
        <v>103</v>
      </c>
      <c r="D44" t="s">
        <v>104</v>
      </c>
      <c r="E44" t="s">
        <v>110</v>
      </c>
      <c r="F44" t="s">
        <v>111</v>
      </c>
      <c r="G44" s="2" t="str">
        <f>MID(A44,3,2)</f>
        <v>00</v>
      </c>
      <c r="H44">
        <f>IF(23-G44&lt;0,100-G44+23,23-G44)</f>
        <v>23</v>
      </c>
      <c r="I44" s="1">
        <v>77243.100000000006</v>
      </c>
      <c r="J44" s="1">
        <f>I44/H44</f>
        <v>3358.3956521739133</v>
      </c>
      <c r="K44" t="s">
        <v>20</v>
      </c>
      <c r="L44" t="s">
        <v>29</v>
      </c>
      <c r="M44" s="1">
        <v>75000</v>
      </c>
      <c r="N44" t="str">
        <f>IF(I44&lt;=M44,"YES","NO")</f>
        <v>NO</v>
      </c>
      <c r="O44" t="str">
        <f>CONCATENATE(C44,G44,E44,UPPER(LEFT(K44,3)),RIGHT(A44,3))</f>
        <v>CR00CARBLA046</v>
      </c>
    </row>
    <row r="45" spans="1:15" x14ac:dyDescent="0.3">
      <c r="A45" t="s">
        <v>102</v>
      </c>
      <c r="C45" t="s">
        <v>103</v>
      </c>
      <c r="D45" t="s">
        <v>104</v>
      </c>
      <c r="E45" t="s">
        <v>105</v>
      </c>
      <c r="F45" t="s">
        <v>106</v>
      </c>
      <c r="G45" s="2" t="str">
        <f>MID(A45,3,2)</f>
        <v>04</v>
      </c>
      <c r="H45">
        <f>IF(23-G45&lt;0,100-G45+23,23-G45)</f>
        <v>19</v>
      </c>
      <c r="I45" s="1">
        <v>64542</v>
      </c>
      <c r="J45" s="1">
        <f>I45/H45</f>
        <v>3396.9473684210525</v>
      </c>
      <c r="K45" t="s">
        <v>63</v>
      </c>
      <c r="L45" t="s">
        <v>21</v>
      </c>
      <c r="M45" s="1">
        <v>75000</v>
      </c>
      <c r="N45" t="str">
        <f>IF(I45&lt;=M45,"YES","NO")</f>
        <v>YES</v>
      </c>
      <c r="O45" t="str">
        <f>CONCATENATE(C45,G45,E45,UPPER(LEFT(K45,3)),RIGHT(A45,3))</f>
        <v>CR04PTCBLU042</v>
      </c>
    </row>
    <row r="46" spans="1:15" x14ac:dyDescent="0.3">
      <c r="A46" t="s">
        <v>84</v>
      </c>
      <c r="C46" t="s">
        <v>85</v>
      </c>
      <c r="D46" t="s">
        <v>86</v>
      </c>
      <c r="E46" t="s">
        <v>87</v>
      </c>
      <c r="F46" t="s">
        <v>88</v>
      </c>
      <c r="G46" s="2" t="str">
        <f>MID(A46,3,2)</f>
        <v>99</v>
      </c>
      <c r="H46">
        <f>IF(23-G46&lt;0,100-G46+23,23-G46)</f>
        <v>24</v>
      </c>
      <c r="I46" s="1">
        <v>82374</v>
      </c>
      <c r="J46" s="1">
        <f>I46/H46</f>
        <v>3432.25</v>
      </c>
      <c r="K46" t="s">
        <v>23</v>
      </c>
      <c r="L46" t="s">
        <v>46</v>
      </c>
      <c r="M46" s="1">
        <v>75000</v>
      </c>
      <c r="N46" t="str">
        <f>IF(I46&lt;=M46,"YES","NO")</f>
        <v>NO</v>
      </c>
      <c r="O46" t="str">
        <f>CONCATENATE(C46,G46,E46,UPPER(LEFT(K46,3)),RIGHT(A46,3))</f>
        <v>HO99CIVWHI030</v>
      </c>
    </row>
    <row r="47" spans="1:15" x14ac:dyDescent="0.3">
      <c r="A47" t="s">
        <v>74</v>
      </c>
      <c r="C47" t="s">
        <v>65</v>
      </c>
      <c r="D47" t="s">
        <v>66</v>
      </c>
      <c r="E47" t="s">
        <v>67</v>
      </c>
      <c r="F47" t="s">
        <v>68</v>
      </c>
      <c r="G47" s="2" t="str">
        <f>MID(A47,3,2)</f>
        <v>09</v>
      </c>
      <c r="H47">
        <f>IF(23-G47&lt;0,100-G47+23,23-G47)</f>
        <v>14</v>
      </c>
      <c r="I47" s="1">
        <v>48114.2</v>
      </c>
      <c r="J47" s="1">
        <f>I47/H47</f>
        <v>3436.7285714285713</v>
      </c>
      <c r="K47" t="s">
        <v>23</v>
      </c>
      <c r="L47" t="s">
        <v>37</v>
      </c>
      <c r="M47" s="1">
        <v>100000</v>
      </c>
      <c r="N47" t="str">
        <f>IF(I47&lt;=M47,"YES","NO")</f>
        <v>YES</v>
      </c>
      <c r="O47" t="str">
        <f>CONCATENATE(C47,G47,E47,UPPER(LEFT(K47,3)),RIGHT(A47,3))</f>
        <v>TY09CAMWHI024</v>
      </c>
    </row>
    <row r="48" spans="1:15" x14ac:dyDescent="0.3">
      <c r="A48" t="s">
        <v>62</v>
      </c>
      <c r="C48" t="s">
        <v>48</v>
      </c>
      <c r="D48" t="s">
        <v>49</v>
      </c>
      <c r="E48" t="s">
        <v>58</v>
      </c>
      <c r="F48" t="s">
        <v>59</v>
      </c>
      <c r="G48" s="2" t="str">
        <f>MID(A48,3,2)</f>
        <v>00</v>
      </c>
      <c r="H48">
        <f>IF(23-G48&lt;0,100-G48+23,23-G48)</f>
        <v>23</v>
      </c>
      <c r="I48" s="1">
        <v>80685.8</v>
      </c>
      <c r="J48" s="1">
        <f>I48/H48</f>
        <v>3508.0782608695654</v>
      </c>
      <c r="K48" t="s">
        <v>63</v>
      </c>
      <c r="L48" t="s">
        <v>44</v>
      </c>
      <c r="M48" s="1">
        <v>100000</v>
      </c>
      <c r="N48" t="str">
        <f>IF(I48&lt;=M48,"YES","NO")</f>
        <v>YES</v>
      </c>
      <c r="O48" t="str">
        <f>CONCATENATE(C48,G48,E48,UPPER(LEFT(K48,3)),RIGHT(A48,3))</f>
        <v>GM00SLVBLU019</v>
      </c>
    </row>
    <row r="49" spans="1:15" x14ac:dyDescent="0.3">
      <c r="A49" t="s">
        <v>80</v>
      </c>
      <c r="C49" t="s">
        <v>65</v>
      </c>
      <c r="D49" t="s">
        <v>66</v>
      </c>
      <c r="E49" t="s">
        <v>76</v>
      </c>
      <c r="F49" t="s">
        <v>77</v>
      </c>
      <c r="G49" s="2" t="str">
        <f>MID(A49,3,2)</f>
        <v>03</v>
      </c>
      <c r="H49">
        <f>IF(23-G49&lt;0,100-G49+23,23-G49)</f>
        <v>20</v>
      </c>
      <c r="I49" s="1">
        <v>73444.399999999994</v>
      </c>
      <c r="J49" s="1">
        <f>I49/H49</f>
        <v>3672.22</v>
      </c>
      <c r="K49" t="s">
        <v>20</v>
      </c>
      <c r="L49" t="s">
        <v>79</v>
      </c>
      <c r="M49" s="1">
        <v>100000</v>
      </c>
      <c r="N49" t="str">
        <f>IF(I49&lt;=M49,"YES","NO")</f>
        <v>YES</v>
      </c>
      <c r="O49" t="str">
        <f>CONCATENATE(C49,G49,E49,UPPER(LEFT(K49,3)),RIGHT(A49,3))</f>
        <v>TY03CORBLA026</v>
      </c>
    </row>
    <row r="50" spans="1:15" x14ac:dyDescent="0.3">
      <c r="A50" t="s">
        <v>70</v>
      </c>
      <c r="C50" t="s">
        <v>65</v>
      </c>
      <c r="D50" t="s">
        <v>66</v>
      </c>
      <c r="E50" t="s">
        <v>67</v>
      </c>
      <c r="F50" t="s">
        <v>68</v>
      </c>
      <c r="G50" s="2" t="str">
        <f>MID(A50,3,2)</f>
        <v>98</v>
      </c>
      <c r="H50">
        <f>IF(23-G50&lt;0,100-G50+23,23-G50)</f>
        <v>25</v>
      </c>
      <c r="I50" s="1">
        <v>93382.6</v>
      </c>
      <c r="J50" s="1">
        <f>I50/H50</f>
        <v>3735.3040000000001</v>
      </c>
      <c r="K50" t="s">
        <v>20</v>
      </c>
      <c r="L50" t="s">
        <v>71</v>
      </c>
      <c r="M50" s="1">
        <v>100000</v>
      </c>
      <c r="N50" t="str">
        <f>IF(I50&lt;=M50,"YES","NO")</f>
        <v>YES</v>
      </c>
      <c r="O50" t="str">
        <f>CONCATENATE(C50,G50,E50,UPPER(LEFT(K50,3)),RIGHT(A50,3))</f>
        <v>TY98CAMBLA021</v>
      </c>
    </row>
    <row r="51" spans="1:15" x14ac:dyDescent="0.3">
      <c r="A51" t="s">
        <v>72</v>
      </c>
      <c r="C51" t="s">
        <v>65</v>
      </c>
      <c r="D51" t="s">
        <v>66</v>
      </c>
      <c r="E51" t="s">
        <v>67</v>
      </c>
      <c r="F51" t="s">
        <v>68</v>
      </c>
      <c r="G51" s="2" t="str">
        <f>MID(A51,3,2)</f>
        <v>00</v>
      </c>
      <c r="H51">
        <f>IF(23-G51&lt;0,100-G51+23,23-G51)</f>
        <v>23</v>
      </c>
      <c r="I51" s="1">
        <v>85928</v>
      </c>
      <c r="J51" s="1">
        <f>I51/H51</f>
        <v>3736</v>
      </c>
      <c r="K51" t="s">
        <v>26</v>
      </c>
      <c r="L51" t="s">
        <v>34</v>
      </c>
      <c r="M51" s="1">
        <v>100000</v>
      </c>
      <c r="N51" t="str">
        <f>IF(I51&lt;=M51,"YES","NO")</f>
        <v>YES</v>
      </c>
      <c r="O51" t="str">
        <f>CONCATENATE(C51,G51,E51,UPPER(LEFT(K51,3)),RIGHT(A51,3))</f>
        <v>TY00CAMGRE022</v>
      </c>
    </row>
    <row r="52" spans="1:15" x14ac:dyDescent="0.3">
      <c r="A52" t="s">
        <v>113</v>
      </c>
      <c r="C52" t="s">
        <v>103</v>
      </c>
      <c r="D52" t="s">
        <v>104</v>
      </c>
      <c r="E52" t="s">
        <v>110</v>
      </c>
      <c r="F52" t="s">
        <v>111</v>
      </c>
      <c r="G52" s="2" t="str">
        <f>MID(A52,3,2)</f>
        <v>04</v>
      </c>
      <c r="H52">
        <f>IF(23-G52&lt;0,100-G52+23,23-G52)</f>
        <v>19</v>
      </c>
      <c r="I52" s="1">
        <v>72527.199999999997</v>
      </c>
      <c r="J52" s="1">
        <f>I52/H52</f>
        <v>3817.2210526315789</v>
      </c>
      <c r="K52" t="s">
        <v>23</v>
      </c>
      <c r="L52" t="s">
        <v>54</v>
      </c>
      <c r="M52" s="1">
        <v>75000</v>
      </c>
      <c r="N52" t="str">
        <f>IF(I52&lt;=M52,"YES","NO")</f>
        <v>YES</v>
      </c>
      <c r="O52" t="str">
        <f>CONCATENATE(C52,G52,E52,UPPER(LEFT(K52,3)),RIGHT(A52,3))</f>
        <v>CR04CARWHI047</v>
      </c>
    </row>
    <row r="53" spans="1:15" x14ac:dyDescent="0.3">
      <c r="A53" t="s">
        <v>64</v>
      </c>
      <c r="C53" t="s">
        <v>65</v>
      </c>
      <c r="D53" t="s">
        <v>66</v>
      </c>
      <c r="E53" t="s">
        <v>67</v>
      </c>
      <c r="F53" t="s">
        <v>68</v>
      </c>
      <c r="G53" s="2" t="str">
        <f>MID(A53,3,2)</f>
        <v>96</v>
      </c>
      <c r="H53">
        <f>IF(23-G53&lt;0,100-G53+23,23-G53)</f>
        <v>27</v>
      </c>
      <c r="I53" s="1">
        <v>114660.6</v>
      </c>
      <c r="J53" s="1">
        <f>I53/H53</f>
        <v>4246.6888888888889</v>
      </c>
      <c r="K53" t="s">
        <v>26</v>
      </c>
      <c r="L53" t="s">
        <v>69</v>
      </c>
      <c r="M53" s="1">
        <v>100000</v>
      </c>
      <c r="N53" t="str">
        <f>IF(I53&lt;=M53,"YES","NO")</f>
        <v>NO</v>
      </c>
      <c r="O53" t="str">
        <f>CONCATENATE(C53,G53,E53,UPPER(LEFT(K53,3)),RIGHT(A53,3))</f>
        <v>TY96CAMGRE020</v>
      </c>
    </row>
    <row r="58" spans="1:15" x14ac:dyDescent="0.3">
      <c r="C58" t="s">
        <v>103</v>
      </c>
      <c r="D58" t="s">
        <v>104</v>
      </c>
      <c r="E58" t="s">
        <v>67</v>
      </c>
      <c r="F58" t="s">
        <v>68</v>
      </c>
    </row>
    <row r="59" spans="1:15" x14ac:dyDescent="0.3">
      <c r="C59" t="s">
        <v>16</v>
      </c>
      <c r="D59" t="s">
        <v>17</v>
      </c>
      <c r="E59" t="s">
        <v>110</v>
      </c>
      <c r="F59" t="s">
        <v>111</v>
      </c>
    </row>
    <row r="60" spans="1:15" x14ac:dyDescent="0.3">
      <c r="C60" t="s">
        <v>48</v>
      </c>
      <c r="D60" t="s">
        <v>49</v>
      </c>
      <c r="E60" t="s">
        <v>87</v>
      </c>
      <c r="F60" t="s">
        <v>88</v>
      </c>
    </row>
    <row r="61" spans="1:15" x14ac:dyDescent="0.3">
      <c r="C61" t="s">
        <v>85</v>
      </c>
      <c r="D61" t="s">
        <v>86</v>
      </c>
      <c r="E61" t="s">
        <v>50</v>
      </c>
      <c r="F61" t="s">
        <v>51</v>
      </c>
    </row>
    <row r="62" spans="1:15" x14ac:dyDescent="0.3">
      <c r="C62" t="s">
        <v>116</v>
      </c>
      <c r="D62" t="s">
        <v>117</v>
      </c>
      <c r="E62" t="s">
        <v>76</v>
      </c>
      <c r="F62" t="s">
        <v>77</v>
      </c>
    </row>
    <row r="63" spans="1:15" x14ac:dyDescent="0.3">
      <c r="C63" t="s">
        <v>65</v>
      </c>
      <c r="D63" t="s">
        <v>66</v>
      </c>
      <c r="E63" t="s">
        <v>118</v>
      </c>
      <c r="F63" t="s">
        <v>119</v>
      </c>
    </row>
    <row r="64" spans="1:15" x14ac:dyDescent="0.3">
      <c r="E64" t="s">
        <v>32</v>
      </c>
      <c r="F64" t="s">
        <v>33</v>
      </c>
    </row>
    <row r="65" spans="5:6" x14ac:dyDescent="0.3">
      <c r="E65" t="s">
        <v>18</v>
      </c>
      <c r="F65" t="s">
        <v>19</v>
      </c>
    </row>
    <row r="66" spans="5:6" x14ac:dyDescent="0.3">
      <c r="E66" t="s">
        <v>96</v>
      </c>
      <c r="F66" t="s">
        <v>97</v>
      </c>
    </row>
    <row r="67" spans="5:6" x14ac:dyDescent="0.3">
      <c r="E67" t="s">
        <v>105</v>
      </c>
      <c r="F67" t="s">
        <v>106</v>
      </c>
    </row>
    <row r="68" spans="5:6" x14ac:dyDescent="0.3">
      <c r="E68" t="s">
        <v>58</v>
      </c>
      <c r="F68" t="s">
        <v>59</v>
      </c>
    </row>
  </sheetData>
  <sortState xmlns:xlrd2="http://schemas.microsoft.com/office/spreadsheetml/2017/richdata2" ref="A2:O70">
    <sortCondition ref="J2:J70"/>
  </sortState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Text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amert</dc:creator>
  <cp:lastModifiedBy>amert</cp:lastModifiedBy>
  <dcterms:created xsi:type="dcterms:W3CDTF">2023-03-08T16:07:31Z</dcterms:created>
  <dcterms:modified xsi:type="dcterms:W3CDTF">2023-03-08T16:07:31Z</dcterms:modified>
</cp:coreProperties>
</file>