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eur\Desktop\workspace\"/>
    </mc:Choice>
  </mc:AlternateContent>
  <xr:revisionPtr revIDLastSave="0" documentId="13_ncr:40009_{3CC91DD4-4695-4054-B589-1560860FD554}" xr6:coauthVersionLast="47" xr6:coauthVersionMax="47" xr10:uidLastSave="{00000000-0000-0000-0000-000000000000}"/>
  <bookViews>
    <workbookView xWindow="-120" yWindow="-120" windowWidth="19440" windowHeight="15000"/>
  </bookViews>
  <sheets>
    <sheet name="Achat de Camion Benne" sheetId="2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1" i="2" l="1"/>
  <c r="D21" i="2"/>
  <c r="D22" i="2" s="1"/>
  <c r="E22" i="2"/>
  <c r="C21" i="2"/>
  <c r="C22" i="2" s="1"/>
  <c r="D19" i="2"/>
  <c r="E19" i="2"/>
  <c r="C19" i="2"/>
  <c r="D16" i="2"/>
  <c r="E16" i="2"/>
  <c r="C16" i="2"/>
  <c r="D15" i="2"/>
  <c r="E15" i="2"/>
  <c r="C15" i="2"/>
  <c r="E12" i="2"/>
  <c r="C12" i="2"/>
  <c r="D11" i="2"/>
  <c r="D12" i="2" s="1"/>
  <c r="E11" i="2"/>
  <c r="C11" i="2"/>
  <c r="C7" i="2"/>
  <c r="D7" i="2"/>
  <c r="E7" i="2"/>
</calcChain>
</file>

<file path=xl/sharedStrings.xml><?xml version="1.0" encoding="utf-8"?>
<sst xmlns="http://schemas.openxmlformats.org/spreadsheetml/2006/main" count="17" uniqueCount="16">
  <si>
    <t>Date de début</t>
  </si>
  <si>
    <t>Camion Julien  2020</t>
  </si>
  <si>
    <t>Camion Oncle  2021</t>
  </si>
  <si>
    <t>Prix d'achat</t>
  </si>
  <si>
    <t>Coût du camion</t>
  </si>
  <si>
    <t>Dédouanement</t>
  </si>
  <si>
    <t>Coût supplémentaire</t>
  </si>
  <si>
    <t xml:space="preserve">Prix Camper </t>
  </si>
  <si>
    <t>Prix Camper par semaine</t>
  </si>
  <si>
    <t>Durée du contrat en mois</t>
  </si>
  <si>
    <t>Durée du contrat en années</t>
  </si>
  <si>
    <t>Date de fin</t>
  </si>
  <si>
    <r>
      <t xml:space="preserve">Pourcentage par ans 
</t>
    </r>
    <r>
      <rPr>
        <b/>
        <i/>
        <sz val="11"/>
        <color theme="0" tint="-0.499984740745262"/>
        <rFont val="Calibri"/>
        <family val="2"/>
        <scheme val="minor"/>
      </rPr>
      <t>(Prix Camper par ans * Coût  Investisement par ans) / Coût Investisement par ans</t>
    </r>
  </si>
  <si>
    <r>
      <t>Prix Camper par ans</t>
    </r>
    <r>
      <rPr>
        <b/>
        <i/>
        <sz val="11"/>
        <color theme="0" tint="-0.499984740745262"/>
        <rFont val="Calibri"/>
        <family val="2"/>
        <scheme val="minor"/>
      </rPr>
      <t xml:space="preserve"> (mois*12)</t>
    </r>
  </si>
  <si>
    <r>
      <t xml:space="preserve">Prix Camper par mois </t>
    </r>
    <r>
      <rPr>
        <b/>
        <i/>
        <sz val="11"/>
        <color theme="0" tint="-0.499984740745262"/>
        <rFont val="Calibri"/>
        <family val="2"/>
        <scheme val="minor"/>
      </rPr>
      <t>(semaine* 4)</t>
    </r>
  </si>
  <si>
    <r>
      <rPr>
        <b/>
        <sz val="11"/>
        <color theme="1"/>
        <rFont val="Calibri"/>
        <family val="2"/>
        <scheme val="minor"/>
      </rPr>
      <t xml:space="preserve">Coût Investisement par ans </t>
    </r>
    <r>
      <rPr>
        <sz val="11"/>
        <color theme="1"/>
        <rFont val="Calibri"/>
        <family val="2"/>
        <scheme val="minor"/>
      </rPr>
      <t xml:space="preserve">
</t>
    </r>
    <r>
      <rPr>
        <b/>
        <i/>
        <sz val="11"/>
        <color theme="0" tint="-0.499984740745262"/>
        <rFont val="Calibri"/>
        <family val="2"/>
        <scheme val="minor"/>
      </rPr>
      <t>(Coût du camion/Durée du contrat en mois)*12 mois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</si>
</sst>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7" formatCode="#,##0.00\ [$XOF]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0" tint="-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3">
    <xf numFmtId="0" fontId="0" fillId="0" borderId="0" xfId="0"/>
    <xf numFmtId="0" fontId="0" fillId="2" borderId="0" xfId="0" applyFill="1"/>
    <xf numFmtId="9" fontId="0" fillId="2" borderId="0" xfId="2" applyFont="1" applyFill="1"/>
    <xf numFmtId="0" fontId="0" fillId="2" borderId="0" xfId="0" applyFill="1" applyBorder="1"/>
    <xf numFmtId="0" fontId="0" fillId="3" borderId="10" xfId="0" applyFill="1" applyBorder="1"/>
    <xf numFmtId="167" fontId="0" fillId="3" borderId="13" xfId="0" applyNumberFormat="1" applyFill="1" applyBorder="1"/>
    <xf numFmtId="167" fontId="0" fillId="3" borderId="14" xfId="0" applyNumberFormat="1" applyFill="1" applyBorder="1"/>
    <xf numFmtId="9" fontId="0" fillId="3" borderId="15" xfId="2" applyFont="1" applyFill="1" applyBorder="1"/>
    <xf numFmtId="0" fontId="0" fillId="4" borderId="11" xfId="0" applyFill="1" applyBorder="1"/>
    <xf numFmtId="167" fontId="0" fillId="4" borderId="3" xfId="0" applyNumberFormat="1" applyFill="1" applyBorder="1"/>
    <xf numFmtId="167" fontId="0" fillId="4" borderId="1" xfId="0" applyNumberFormat="1" applyFill="1" applyBorder="1"/>
    <xf numFmtId="9" fontId="0" fillId="4" borderId="8" xfId="2" applyFont="1" applyFill="1" applyBorder="1"/>
    <xf numFmtId="0" fontId="0" fillId="5" borderId="12" xfId="0" applyFill="1" applyBorder="1"/>
    <xf numFmtId="167" fontId="0" fillId="5" borderId="4" xfId="0" applyNumberFormat="1" applyFill="1" applyBorder="1"/>
    <xf numFmtId="167" fontId="0" fillId="5" borderId="6" xfId="0" applyNumberFormat="1" applyFill="1" applyBorder="1"/>
    <xf numFmtId="9" fontId="0" fillId="5" borderId="9" xfId="2" applyFont="1" applyFill="1" applyBorder="1"/>
    <xf numFmtId="0" fontId="0" fillId="3" borderId="13" xfId="0" applyFill="1" applyBorder="1" applyAlignment="1">
      <alignment horizontal="right"/>
    </xf>
    <xf numFmtId="0" fontId="0" fillId="4" borderId="3" xfId="0" applyFill="1" applyBorder="1" applyAlignment="1">
      <alignment horizontal="right"/>
    </xf>
    <xf numFmtId="0" fontId="0" fillId="5" borderId="4" xfId="0" applyFill="1" applyBorder="1" applyAlignment="1">
      <alignment horizontal="right"/>
    </xf>
    <xf numFmtId="0" fontId="0" fillId="3" borderId="15" xfId="0" applyFill="1" applyBorder="1" applyAlignment="1">
      <alignment horizontal="right"/>
    </xf>
    <xf numFmtId="0" fontId="0" fillId="4" borderId="8" xfId="0" applyFill="1" applyBorder="1" applyAlignment="1">
      <alignment horizontal="right"/>
    </xf>
    <xf numFmtId="0" fontId="0" fillId="5" borderId="9" xfId="0" applyFill="1" applyBorder="1" applyAlignment="1">
      <alignment horizontal="right"/>
    </xf>
    <xf numFmtId="167" fontId="0" fillId="3" borderId="15" xfId="0" applyNumberFormat="1" applyFill="1" applyBorder="1"/>
    <xf numFmtId="167" fontId="0" fillId="4" borderId="8" xfId="0" applyNumberFormat="1" applyFill="1" applyBorder="1"/>
    <xf numFmtId="167" fontId="0" fillId="5" borderId="9" xfId="0" applyNumberFormat="1" applyFill="1" applyBorder="1"/>
    <xf numFmtId="167" fontId="0" fillId="3" borderId="17" xfId="0" applyNumberFormat="1" applyFill="1" applyBorder="1"/>
    <xf numFmtId="167" fontId="0" fillId="4" borderId="18" xfId="0" applyNumberFormat="1" applyFill="1" applyBorder="1"/>
    <xf numFmtId="167" fontId="0" fillId="5" borderId="19" xfId="0" applyNumberFormat="1" applyFill="1" applyBorder="1"/>
    <xf numFmtId="0" fontId="0" fillId="3" borderId="15" xfId="0" applyFill="1" applyBorder="1"/>
    <xf numFmtId="0" fontId="0" fillId="4" borderId="8" xfId="0" applyFill="1" applyBorder="1"/>
    <xf numFmtId="14" fontId="0" fillId="3" borderId="13" xfId="0" applyNumberFormat="1" applyFill="1" applyBorder="1"/>
    <xf numFmtId="14" fontId="0" fillId="4" borderId="3" xfId="1" applyNumberFormat="1" applyFont="1" applyFill="1" applyBorder="1"/>
    <xf numFmtId="14" fontId="0" fillId="5" borderId="4" xfId="1" applyNumberFormat="1" applyFont="1" applyFill="1" applyBorder="1"/>
    <xf numFmtId="14" fontId="0" fillId="3" borderId="15" xfId="0" applyNumberFormat="1" applyFill="1" applyBorder="1"/>
    <xf numFmtId="14" fontId="0" fillId="4" borderId="8" xfId="0" applyNumberFormat="1" applyFill="1" applyBorder="1"/>
    <xf numFmtId="14" fontId="0" fillId="5" borderId="9" xfId="0" applyNumberFormat="1" applyFill="1" applyBorder="1"/>
    <xf numFmtId="0" fontId="0" fillId="2" borderId="2" xfId="0" applyFill="1" applyBorder="1" applyAlignment="1">
      <alignment wrapText="1"/>
    </xf>
    <xf numFmtId="0" fontId="2" fillId="2" borderId="7" xfId="0" applyFont="1" applyFill="1" applyBorder="1"/>
    <xf numFmtId="0" fontId="2" fillId="2" borderId="2" xfId="0" applyFont="1" applyFill="1" applyBorder="1"/>
    <xf numFmtId="0" fontId="2" fillId="2" borderId="5" xfId="0" applyFont="1" applyFill="1" applyBorder="1"/>
    <xf numFmtId="0" fontId="2" fillId="2" borderId="16" xfId="0" applyFont="1" applyFill="1" applyBorder="1"/>
    <xf numFmtId="167" fontId="2" fillId="2" borderId="7" xfId="0" applyNumberFormat="1" applyFont="1" applyFill="1" applyBorder="1"/>
    <xf numFmtId="0" fontId="2" fillId="2" borderId="7" xfId="0" applyFont="1" applyFill="1" applyBorder="1" applyAlignment="1">
      <alignment wrapText="1"/>
    </xf>
  </cellXfs>
  <cellStyles count="3">
    <cellStyle name="Milliers" xfId="1" builtinId="3"/>
    <cellStyle name="Normal" xfId="0" builtinId="0"/>
    <cellStyle name="Pourcentag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3"/>
  <sheetViews>
    <sheetView tabSelected="1" workbookViewId="0">
      <selection activeCell="F3" sqref="F3"/>
    </sheetView>
  </sheetViews>
  <sheetFormatPr baseColWidth="10" defaultRowHeight="15" x14ac:dyDescent="0.25"/>
  <cols>
    <col min="1" max="1" width="11.42578125" style="1"/>
    <col min="2" max="2" width="32.140625" style="1" bestFit="1" customWidth="1"/>
    <col min="3" max="3" width="18.42578125" style="1" bestFit="1" customWidth="1"/>
    <col min="4" max="5" width="18.28515625" style="1" bestFit="1" customWidth="1"/>
    <col min="6" max="16384" width="11.42578125" style="1"/>
  </cols>
  <sheetData>
    <row r="1" spans="2:5" ht="15.75" thickBot="1" x14ac:dyDescent="0.3"/>
    <row r="2" spans="2:5" ht="15.75" thickBot="1" x14ac:dyDescent="0.3">
      <c r="C2" s="4" t="s">
        <v>1</v>
      </c>
      <c r="D2" s="8" t="s">
        <v>2</v>
      </c>
      <c r="E2" s="12" t="s">
        <v>2</v>
      </c>
    </row>
    <row r="3" spans="2:5" x14ac:dyDescent="0.25">
      <c r="B3" s="38" t="s">
        <v>3</v>
      </c>
      <c r="C3" s="5">
        <v>14000000</v>
      </c>
      <c r="D3" s="9">
        <v>16000000</v>
      </c>
      <c r="E3" s="13">
        <v>17500000</v>
      </c>
    </row>
    <row r="4" spans="2:5" x14ac:dyDescent="0.25">
      <c r="B4" s="39" t="s">
        <v>5</v>
      </c>
      <c r="C4" s="6">
        <v>2000000</v>
      </c>
      <c r="D4" s="10">
        <v>2000000</v>
      </c>
      <c r="E4" s="14">
        <v>2000000</v>
      </c>
    </row>
    <row r="5" spans="2:5" ht="15.75" thickBot="1" x14ac:dyDescent="0.3">
      <c r="B5" s="41" t="s">
        <v>6</v>
      </c>
      <c r="C5" s="28"/>
      <c r="D5" s="29"/>
      <c r="E5" s="24">
        <v>500000</v>
      </c>
    </row>
    <row r="6" spans="2:5" s="3" customFormat="1" ht="14.25" customHeight="1" thickBot="1" x14ac:dyDescent="0.3"/>
    <row r="7" spans="2:5" ht="15.75" thickBot="1" x14ac:dyDescent="0.3">
      <c r="B7" s="40" t="s">
        <v>4</v>
      </c>
      <c r="C7" s="25">
        <f t="shared" ref="C7:D7" si="0">SUM(C3:C5)</f>
        <v>16000000</v>
      </c>
      <c r="D7" s="26">
        <f t="shared" si="0"/>
        <v>18000000</v>
      </c>
      <c r="E7" s="27">
        <f>SUM(E3:E5)</f>
        <v>20000000</v>
      </c>
    </row>
    <row r="8" spans="2:5" s="3" customFormat="1" ht="15.75" thickBot="1" x14ac:dyDescent="0.3"/>
    <row r="9" spans="2:5" x14ac:dyDescent="0.25">
      <c r="B9" s="38" t="s">
        <v>7</v>
      </c>
      <c r="C9" s="5">
        <v>30000000</v>
      </c>
      <c r="D9" s="9">
        <v>32000000</v>
      </c>
      <c r="E9" s="13">
        <v>36000000</v>
      </c>
    </row>
    <row r="10" spans="2:5" x14ac:dyDescent="0.25">
      <c r="B10" s="39" t="s">
        <v>8</v>
      </c>
      <c r="C10" s="6">
        <v>200000</v>
      </c>
      <c r="D10" s="10">
        <v>200000</v>
      </c>
      <c r="E10" s="14">
        <v>200000</v>
      </c>
    </row>
    <row r="11" spans="2:5" x14ac:dyDescent="0.25">
      <c r="B11" s="39" t="s">
        <v>14</v>
      </c>
      <c r="C11" s="6">
        <f>4*C10</f>
        <v>800000</v>
      </c>
      <c r="D11" s="10">
        <f t="shared" ref="D11:E11" si="1">4*D10</f>
        <v>800000</v>
      </c>
      <c r="E11" s="14">
        <f t="shared" si="1"/>
        <v>800000</v>
      </c>
    </row>
    <row r="12" spans="2:5" ht="15.75" thickBot="1" x14ac:dyDescent="0.3">
      <c r="B12" s="37" t="s">
        <v>13</v>
      </c>
      <c r="C12" s="22">
        <f>C11*12</f>
        <v>9600000</v>
      </c>
      <c r="D12" s="23">
        <f t="shared" ref="D12:E12" si="2">D11*12</f>
        <v>9600000</v>
      </c>
      <c r="E12" s="24">
        <f t="shared" si="2"/>
        <v>9600000</v>
      </c>
    </row>
    <row r="13" spans="2:5" s="3" customFormat="1" x14ac:dyDescent="0.25"/>
    <row r="14" spans="2:5" s="3" customFormat="1" ht="15.75" thickBot="1" x14ac:dyDescent="0.3"/>
    <row r="15" spans="2:5" x14ac:dyDescent="0.25">
      <c r="B15" s="38" t="s">
        <v>9</v>
      </c>
      <c r="C15" s="16" t="str">
        <f>CONCATENATE(C9/C11," mois")</f>
        <v>37,5 mois</v>
      </c>
      <c r="D15" s="17" t="str">
        <f t="shared" ref="D15:E15" si="3">CONCATENATE(D9/D11," mois")</f>
        <v>40 mois</v>
      </c>
      <c r="E15" s="18" t="str">
        <f t="shared" si="3"/>
        <v>45 mois</v>
      </c>
    </row>
    <row r="16" spans="2:5" ht="15.75" thickBot="1" x14ac:dyDescent="0.3">
      <c r="B16" s="37" t="s">
        <v>10</v>
      </c>
      <c r="C16" s="19" t="str">
        <f>CONCATENATE(QUOTIENT(C9/C11,12)," ans et ", MOD(C9/C11,12)," mois")</f>
        <v>3 ans et 1,5 mois</v>
      </c>
      <c r="D16" s="20" t="str">
        <f t="shared" ref="D16:E16" si="4">CONCATENATE(QUOTIENT(D9/D11,12)," ans et ", MOD(D9/D11,12)," mois")</f>
        <v>3 ans et 4 mois</v>
      </c>
      <c r="E16" s="21" t="str">
        <f t="shared" si="4"/>
        <v>3 ans et 9 mois</v>
      </c>
    </row>
    <row r="17" spans="2:5" s="3" customFormat="1" ht="15.75" thickBot="1" x14ac:dyDescent="0.3"/>
    <row r="18" spans="2:5" x14ac:dyDescent="0.25">
      <c r="B18" s="38" t="s">
        <v>0</v>
      </c>
      <c r="C18" s="30">
        <v>44105</v>
      </c>
      <c r="D18" s="31">
        <v>44348</v>
      </c>
      <c r="E18" s="32">
        <v>44470</v>
      </c>
    </row>
    <row r="19" spans="2:5" ht="15.75" thickBot="1" x14ac:dyDescent="0.3">
      <c r="B19" s="37" t="s">
        <v>11</v>
      </c>
      <c r="C19" s="33">
        <f>EDATE(C18,C9/C11)</f>
        <v>45231</v>
      </c>
      <c r="D19" s="34">
        <f t="shared" ref="D19:E19" si="5">EDATE(D18,D9/D11)</f>
        <v>45566</v>
      </c>
      <c r="E19" s="35">
        <f t="shared" si="5"/>
        <v>45839</v>
      </c>
    </row>
    <row r="20" spans="2:5" s="3" customFormat="1" ht="15.75" thickBot="1" x14ac:dyDescent="0.3"/>
    <row r="21" spans="2:5" ht="45" x14ac:dyDescent="0.25">
      <c r="B21" s="36" t="s">
        <v>15</v>
      </c>
      <c r="C21" s="5">
        <f>(C7/(C9/C11))*12</f>
        <v>5120000</v>
      </c>
      <c r="D21" s="9">
        <f>(D7/(D9/D11))*12</f>
        <v>5400000</v>
      </c>
      <c r="E21" s="13">
        <f>(E7/(E9/E11))*12</f>
        <v>5333333.333333333</v>
      </c>
    </row>
    <row r="22" spans="2:5" ht="60.75" thickBot="1" x14ac:dyDescent="0.3">
      <c r="B22" s="42" t="s">
        <v>12</v>
      </c>
      <c r="C22" s="7">
        <f>(C12-C21)/C21</f>
        <v>0.875</v>
      </c>
      <c r="D22" s="11">
        <f>(D12-D21)/D21</f>
        <v>0.77777777777777779</v>
      </c>
      <c r="E22" s="15">
        <f t="shared" ref="D22:E22" si="6">(E12-E21)/E21</f>
        <v>0.80000000000000016</v>
      </c>
    </row>
    <row r="23" spans="2:5" x14ac:dyDescent="0.25">
      <c r="C23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Achat de Camion Benne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Administrateur</dc:creator>
  <cp:lastModifiedBy>Administrateur</cp:lastModifiedBy>
  <dcterms:created xsi:type="dcterms:W3CDTF">2021-11-28T16:46:59Z</dcterms:created>
  <dcterms:modified xsi:type="dcterms:W3CDTF">2021-11-28T17:50:39Z</dcterms:modified>
</cp:coreProperties>
</file>