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eur\Desktop\workspace\"/>
    </mc:Choice>
  </mc:AlternateContent>
  <xr:revisionPtr revIDLastSave="0" documentId="13_ncr:1_{0D514E25-808B-42B9-93F0-00B5747637D5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Dépense|Revenus" sheetId="1" r:id="rId1"/>
    <sheet name="2021" sheetId="2" r:id="rId2"/>
    <sheet name="2022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4" i="4" l="1"/>
  <c r="N41" i="4"/>
  <c r="L41" i="4"/>
  <c r="J41" i="4"/>
  <c r="H41" i="4"/>
  <c r="F41" i="4"/>
  <c r="D41" i="4"/>
  <c r="P41" i="4"/>
  <c r="R41" i="4"/>
  <c r="Y41" i="4"/>
  <c r="W41" i="4"/>
  <c r="U41" i="4"/>
  <c r="S41" i="4"/>
  <c r="Q41" i="4"/>
  <c r="O41" i="4"/>
  <c r="M41" i="4"/>
  <c r="K41" i="4"/>
  <c r="I41" i="4"/>
  <c r="G41" i="4"/>
  <c r="E41" i="4"/>
  <c r="C41" i="4"/>
  <c r="AB43" i="4"/>
  <c r="I39" i="4"/>
  <c r="AB37" i="4"/>
  <c r="AB36" i="4"/>
  <c r="AB35" i="4"/>
  <c r="AB32" i="4"/>
  <c r="AB27" i="4"/>
  <c r="AB28" i="4"/>
  <c r="AB29" i="4"/>
  <c r="AB30" i="4"/>
  <c r="AB31" i="4"/>
  <c r="AB45" i="4"/>
  <c r="AB46" i="4"/>
  <c r="AB47" i="4"/>
  <c r="AB48" i="4"/>
  <c r="AB49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10" i="4"/>
  <c r="AB5" i="4"/>
  <c r="AB6" i="4"/>
  <c r="AB4" i="4"/>
  <c r="Y51" i="4"/>
  <c r="W51" i="4"/>
  <c r="U51" i="4"/>
  <c r="S51" i="4"/>
  <c r="Q51" i="4"/>
  <c r="O51" i="4"/>
  <c r="Y39" i="4"/>
  <c r="W39" i="4"/>
  <c r="U39" i="4"/>
  <c r="S39" i="4"/>
  <c r="Q39" i="4"/>
  <c r="O39" i="4"/>
  <c r="Y25" i="4"/>
  <c r="W25" i="4"/>
  <c r="U25" i="4"/>
  <c r="S25" i="4"/>
  <c r="Q25" i="4"/>
  <c r="O25" i="4"/>
  <c r="Y8" i="4"/>
  <c r="Z41" i="4" s="1"/>
  <c r="W8" i="4"/>
  <c r="X41" i="4" s="1"/>
  <c r="U8" i="4"/>
  <c r="V41" i="4" s="1"/>
  <c r="S8" i="4"/>
  <c r="T41" i="4" s="1"/>
  <c r="Q8" i="4"/>
  <c r="O8" i="4"/>
  <c r="M51" i="4"/>
  <c r="M39" i="4"/>
  <c r="M25" i="4"/>
  <c r="M8" i="4"/>
  <c r="K51" i="4"/>
  <c r="K39" i="4"/>
  <c r="K25" i="4"/>
  <c r="K8" i="4"/>
  <c r="I51" i="4"/>
  <c r="I25" i="4"/>
  <c r="I8" i="4"/>
  <c r="G51" i="4"/>
  <c r="G39" i="4"/>
  <c r="G25" i="4"/>
  <c r="G8" i="4"/>
  <c r="E51" i="4"/>
  <c r="E39" i="4"/>
  <c r="E25" i="4"/>
  <c r="E8" i="4"/>
  <c r="C51" i="4"/>
  <c r="C39" i="4"/>
  <c r="C25" i="4"/>
  <c r="C8" i="4"/>
  <c r="C8" i="2"/>
  <c r="C47" i="2"/>
  <c r="C37" i="2"/>
  <c r="C25" i="2"/>
  <c r="I38" i="1"/>
  <c r="Z53" i="4" l="1"/>
  <c r="AB41" i="4"/>
  <c r="AC15" i="4"/>
  <c r="AC11" i="4"/>
  <c r="AC44" i="4"/>
  <c r="AC10" i="4"/>
  <c r="AC20" i="4"/>
  <c r="J51" i="4"/>
  <c r="L51" i="4"/>
  <c r="Z25" i="4"/>
  <c r="V51" i="4"/>
  <c r="R25" i="4"/>
  <c r="D25" i="4"/>
  <c r="D25" i="2"/>
  <c r="D37" i="2"/>
  <c r="D47" i="2"/>
  <c r="F25" i="4"/>
  <c r="AB51" i="4"/>
  <c r="AC48" i="4" s="1"/>
  <c r="H51" i="4"/>
  <c r="N51" i="4"/>
  <c r="J25" i="4"/>
  <c r="L25" i="4"/>
  <c r="R51" i="4"/>
  <c r="Z51" i="4"/>
  <c r="AB8" i="4"/>
  <c r="AC4" i="4" s="1"/>
  <c r="AB25" i="4"/>
  <c r="J39" i="4"/>
  <c r="L39" i="4"/>
  <c r="N39" i="4"/>
  <c r="P25" i="4"/>
  <c r="X25" i="4"/>
  <c r="S53" i="4"/>
  <c r="T53" i="4" s="1"/>
  <c r="P51" i="4"/>
  <c r="X51" i="4"/>
  <c r="AB39" i="4"/>
  <c r="AC32" i="4" s="1"/>
  <c r="V39" i="4"/>
  <c r="F39" i="4"/>
  <c r="H25" i="4"/>
  <c r="T25" i="4"/>
  <c r="P39" i="4"/>
  <c r="X39" i="4"/>
  <c r="T51" i="4"/>
  <c r="F51" i="4"/>
  <c r="H39" i="4"/>
  <c r="V25" i="4"/>
  <c r="R39" i="4"/>
  <c r="Z39" i="4"/>
  <c r="O53" i="4"/>
  <c r="T39" i="4"/>
  <c r="Q53" i="4"/>
  <c r="R53" i="4" s="1"/>
  <c r="U53" i="4"/>
  <c r="V53" i="4" s="1"/>
  <c r="Y53" i="4"/>
  <c r="W53" i="4"/>
  <c r="M53" i="4"/>
  <c r="N53" i="4" s="1"/>
  <c r="N25" i="4"/>
  <c r="K53" i="4"/>
  <c r="I53" i="4"/>
  <c r="J53" i="4" s="1"/>
  <c r="G53" i="4"/>
  <c r="H53" i="4" s="1"/>
  <c r="E53" i="4"/>
  <c r="D39" i="4"/>
  <c r="D51" i="4"/>
  <c r="C53" i="4"/>
  <c r="D53" i="4" s="1"/>
  <c r="C49" i="2"/>
  <c r="AC47" i="4" l="1"/>
  <c r="AC13" i="4"/>
  <c r="AC17" i="4"/>
  <c r="AC21" i="4"/>
  <c r="AC14" i="4"/>
  <c r="AC18" i="4"/>
  <c r="AC22" i="4"/>
  <c r="AC45" i="4"/>
  <c r="AC49" i="4"/>
  <c r="AC46" i="4"/>
  <c r="AC43" i="4"/>
  <c r="AC37" i="4"/>
  <c r="AC12" i="4"/>
  <c r="AC36" i="4"/>
  <c r="AC35" i="4"/>
  <c r="AC19" i="4"/>
  <c r="AC6" i="4"/>
  <c r="AC5" i="4"/>
  <c r="AC27" i="4"/>
  <c r="AC16" i="4"/>
  <c r="AC28" i="4"/>
  <c r="AC23" i="4"/>
  <c r="AC29" i="4"/>
  <c r="AC33" i="4"/>
  <c r="AC30" i="4"/>
  <c r="AC34" i="4"/>
  <c r="AC31" i="4"/>
  <c r="M56" i="4"/>
  <c r="N56" i="4" s="1"/>
  <c r="S56" i="4"/>
  <c r="T56" i="4" s="1"/>
  <c r="Y56" i="4"/>
  <c r="Z56" i="4" s="1"/>
  <c r="L53" i="4"/>
  <c r="AB53" i="4"/>
  <c r="Q56" i="4"/>
  <c r="R56" i="4" s="1"/>
  <c r="U56" i="4"/>
  <c r="V56" i="4" s="1"/>
  <c r="X53" i="4"/>
  <c r="W56" i="4"/>
  <c r="X56" i="4" s="1"/>
  <c r="P53" i="4"/>
  <c r="O56" i="4"/>
  <c r="P56" i="4" s="1"/>
  <c r="K56" i="4"/>
  <c r="G56" i="4"/>
  <c r="H56" i="4" s="1"/>
  <c r="F53" i="4"/>
  <c r="E56" i="4"/>
  <c r="F56" i="4" s="1"/>
  <c r="I56" i="4"/>
  <c r="J56" i="4" s="1"/>
  <c r="C56" i="4"/>
  <c r="D56" i="4" s="1"/>
  <c r="C52" i="2"/>
  <c r="D52" i="2" s="1"/>
  <c r="D49" i="2"/>
  <c r="L56" i="4" l="1"/>
  <c r="AB56" i="4"/>
  <c r="D38" i="1" l="1"/>
  <c r="G19" i="1"/>
  <c r="D19" i="1"/>
  <c r="I19" i="1" l="1"/>
</calcChain>
</file>

<file path=xl/sharedStrings.xml><?xml version="1.0" encoding="utf-8"?>
<sst xmlns="http://schemas.openxmlformats.org/spreadsheetml/2006/main" count="135" uniqueCount="58">
  <si>
    <t>Montant</t>
  </si>
  <si>
    <t>Loyer</t>
  </si>
  <si>
    <t>Dime</t>
  </si>
  <si>
    <t>Netflix</t>
  </si>
  <si>
    <t>Forfait Mobil la Poste</t>
  </si>
  <si>
    <t>Forfait Mobil Free</t>
  </si>
  <si>
    <t>Assurance Habitation</t>
  </si>
  <si>
    <t>Frais bancaire LCL</t>
  </si>
  <si>
    <t>Frais bancaire ING</t>
  </si>
  <si>
    <t>Frais bancaire Fortuneo</t>
  </si>
  <si>
    <t>Frais bancaire Monabanque</t>
  </si>
  <si>
    <t>Maison</t>
  </si>
  <si>
    <t>Liste des dépanses Fixe</t>
  </si>
  <si>
    <t>Totale</t>
  </si>
  <si>
    <t>Liste des revenus Fixe</t>
  </si>
  <si>
    <t>Salaire NeoSoft</t>
  </si>
  <si>
    <t>Parrainage</t>
  </si>
  <si>
    <t>Maman</t>
  </si>
  <si>
    <t>Liste des dépanses variable</t>
  </si>
  <si>
    <t>Dêtte Cofidis</t>
  </si>
  <si>
    <t>Dêtte Monabanque</t>
  </si>
  <si>
    <t>Dêtte Boursorama</t>
  </si>
  <si>
    <t>Dêtte LCL</t>
  </si>
  <si>
    <t>Dêtte Tontine</t>
  </si>
  <si>
    <t>Dêtte Hello banque</t>
  </si>
  <si>
    <t>Dépenses</t>
  </si>
  <si>
    <t>Revenus</t>
  </si>
  <si>
    <t>Décembre</t>
  </si>
  <si>
    <t>Label</t>
  </si>
  <si>
    <t>Totale des revenus</t>
  </si>
  <si>
    <t>Totale des dépenses fixes</t>
  </si>
  <si>
    <t>Totale des dépenses</t>
  </si>
  <si>
    <t>Reste</t>
  </si>
  <si>
    <t xml:space="preserve">Dêtte Voyage </t>
  </si>
  <si>
    <t xml:space="preserve">Récuperation de capital </t>
  </si>
  <si>
    <t>Totale des investisements</t>
  </si>
  <si>
    <t>Trading</t>
  </si>
  <si>
    <t>Perte Volontaire</t>
  </si>
  <si>
    <t>Dêtte Naturalisation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</si>
  <si>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</si>
  <si>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</si>
  <si>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</si>
  <si>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</si>
  <si>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</si>
  <si>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</si>
  <si>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</si>
  <si>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</si>
  <si>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</si>
  <si>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Octôbre</t>
  </si>
  <si>
    <t>Novembre</t>
  </si>
  <si>
    <t>Dêtte de Silver</t>
  </si>
  <si>
    <t>Dette Gaston</t>
  </si>
  <si>
    <t>Permit de conduire</t>
  </si>
  <si>
    <t>Tontine</t>
  </si>
  <si>
    <t>Dêtte Involontaire</t>
  </si>
  <si>
    <t>Repas Janvier</t>
  </si>
  <si>
    <t>Totale des dépenses variables</t>
  </si>
  <si>
    <t>Totale des dépenses avant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</si>
</sst>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" xfId="0" applyBorder="1"/>
    <xf numFmtId="0" fontId="2" fillId="0" borderId="11" xfId="0" applyFont="1" applyBorder="1"/>
    <xf numFmtId="0" fontId="2" fillId="0" borderId="1" xfId="0" applyFont="1" applyBorder="1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3" borderId="21" xfId="0" applyFill="1" applyBorder="1"/>
    <xf numFmtId="0" fontId="0" fillId="3" borderId="20" xfId="0" applyFill="1" applyBorder="1"/>
    <xf numFmtId="0" fontId="0" fillId="3" borderId="9" xfId="0" applyFill="1" applyBorder="1"/>
    <xf numFmtId="0" fontId="0" fillId="4" borderId="18" xfId="0" applyFill="1" applyBorder="1"/>
    <xf numFmtId="0" fontId="0" fillId="4" borderId="15" xfId="0" applyFill="1" applyBorder="1"/>
    <xf numFmtId="0" fontId="0" fillId="4" borderId="5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1" xfId="0" applyFill="1" applyBorder="1"/>
    <xf numFmtId="0" fontId="0" fillId="4" borderId="17" xfId="0" applyFill="1" applyBorder="1"/>
    <xf numFmtId="0" fontId="0" fillId="4" borderId="32" xfId="0" applyFill="1" applyBorder="1"/>
    <xf numFmtId="0" fontId="0" fillId="4" borderId="3" xfId="0" applyFill="1" applyBorder="1"/>
    <xf numFmtId="0" fontId="0" fillId="4" borderId="4" xfId="0" applyFill="1" applyBorder="1"/>
    <xf numFmtId="0" fontId="3" fillId="4" borderId="19" xfId="0" applyFont="1" applyFill="1" applyBorder="1"/>
    <xf numFmtId="0" fontId="3" fillId="4" borderId="16" xfId="0" applyFont="1" applyFill="1" applyBorder="1"/>
    <xf numFmtId="0" fontId="3" fillId="4" borderId="7" xfId="0" applyFont="1" applyFill="1" applyBorder="1"/>
    <xf numFmtId="0" fontId="0" fillId="4" borderId="1" xfId="0" applyFill="1" applyBorder="1"/>
    <xf numFmtId="0" fontId="0" fillId="4" borderId="28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19" xfId="0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1" xfId="0" applyFill="1" applyBorder="1"/>
    <xf numFmtId="0" fontId="0" fillId="5" borderId="28" xfId="0" applyFill="1" applyBorder="1"/>
    <xf numFmtId="0" fontId="0" fillId="3" borderId="18" xfId="0" applyFill="1" applyBorder="1"/>
    <xf numFmtId="0" fontId="0" fillId="3" borderId="4" xfId="0" applyFill="1" applyBorder="1"/>
    <xf numFmtId="0" fontId="0" fillId="3" borderId="5" xfId="0" applyFill="1" applyBorder="1"/>
    <xf numFmtId="0" fontId="2" fillId="2" borderId="11" xfId="0" applyFont="1" applyFill="1" applyBorder="1" applyAlignment="1">
      <alignment horizontal="center"/>
    </xf>
    <xf numFmtId="0" fontId="0" fillId="7" borderId="1" xfId="0" applyFill="1" applyBorder="1"/>
    <xf numFmtId="0" fontId="0" fillId="7" borderId="28" xfId="0" applyFill="1" applyBorder="1"/>
    <xf numFmtId="0" fontId="0" fillId="7" borderId="29" xfId="0" applyFill="1" applyBorder="1"/>
    <xf numFmtId="0" fontId="0" fillId="7" borderId="30" xfId="0" applyFill="1" applyBorder="1"/>
    <xf numFmtId="0" fontId="0" fillId="7" borderId="3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19" xfId="0" applyFill="1" applyBorder="1"/>
    <xf numFmtId="0" fontId="0" fillId="7" borderId="16" xfId="0" applyFill="1" applyBorder="1"/>
    <xf numFmtId="0" fontId="0" fillId="7" borderId="7" xfId="0" applyFill="1" applyBorder="1"/>
    <xf numFmtId="0" fontId="0" fillId="3" borderId="11" xfId="0" applyFill="1" applyBorder="1" applyAlignment="1"/>
    <xf numFmtId="0" fontId="0" fillId="3" borderId="1" xfId="0" applyFill="1" applyBorder="1" applyAlignment="1"/>
    <xf numFmtId="9" fontId="0" fillId="7" borderId="10" xfId="1" applyFont="1" applyFill="1" applyBorder="1"/>
    <xf numFmtId="0" fontId="0" fillId="6" borderId="11" xfId="0" applyFill="1" applyBorder="1" applyAlignment="1"/>
    <xf numFmtId="0" fontId="0" fillId="6" borderId="1" xfId="0" applyFill="1" applyBorder="1" applyAlignment="1"/>
    <xf numFmtId="0" fontId="2" fillId="2" borderId="1" xfId="0" applyFont="1" applyFill="1" applyBorder="1" applyAlignment="1"/>
    <xf numFmtId="9" fontId="2" fillId="2" borderId="12" xfId="1" applyFont="1" applyFill="1" applyBorder="1"/>
    <xf numFmtId="9" fontId="0" fillId="6" borderId="12" xfId="1" applyFont="1" applyFill="1" applyBorder="1"/>
    <xf numFmtId="9" fontId="0" fillId="5" borderId="10" xfId="1" applyFont="1" applyFill="1" applyBorder="1"/>
    <xf numFmtId="9" fontId="0" fillId="4" borderId="10" xfId="1" applyFont="1" applyFill="1" applyBorder="1"/>
    <xf numFmtId="0" fontId="0" fillId="2" borderId="4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2" xfId="0" applyFill="1" applyBorder="1" applyAlignment="1"/>
    <xf numFmtId="9" fontId="0" fillId="2" borderId="3" xfId="1" applyFont="1" applyFill="1" applyBorder="1" applyAlignment="1"/>
    <xf numFmtId="0" fontId="0" fillId="2" borderId="4" xfId="0" applyFill="1" applyBorder="1" applyAlignment="1"/>
    <xf numFmtId="9" fontId="0" fillId="2" borderId="5" xfId="1" applyFont="1" applyFill="1" applyBorder="1" applyAlignment="1"/>
    <xf numFmtId="0" fontId="0" fillId="2" borderId="6" xfId="0" applyFill="1" applyBorder="1" applyAlignment="1"/>
    <xf numFmtId="9" fontId="0" fillId="2" borderId="7" xfId="1" applyFont="1" applyFill="1" applyBorder="1" applyAlignment="1"/>
    <xf numFmtId="0" fontId="0" fillId="0" borderId="2" xfId="0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9" fontId="0" fillId="2" borderId="0" xfId="1" applyFont="1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8" xfId="0" applyFill="1" applyBorder="1" applyAlignment="1">
      <alignment horizontal="righ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37" xfId="0" applyFill="1" applyBorder="1" applyAlignment="1">
      <alignment horizontal="right"/>
    </xf>
    <xf numFmtId="0" fontId="0" fillId="2" borderId="35" xfId="0" applyFill="1" applyBorder="1" applyAlignment="1">
      <alignment horizontal="right"/>
    </xf>
    <xf numFmtId="0" fontId="0" fillId="2" borderId="36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0" fillId="2" borderId="34" xfId="0" applyFill="1" applyBorder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38"/>
  <sheetViews>
    <sheetView topLeftCell="A16" workbookViewId="0">
      <selection activeCell="C23" sqref="C23:D28"/>
    </sheetView>
  </sheetViews>
  <sheetFormatPr baseColWidth="10" defaultRowHeight="15" x14ac:dyDescent="0.25"/>
  <cols>
    <col min="3" max="3" width="25.5703125" bestFit="1" customWidth="1"/>
    <col min="6" max="6" width="25.5703125" bestFit="1" customWidth="1"/>
  </cols>
  <sheetData>
    <row r="2" spans="3:7" ht="15.75" thickBot="1" x14ac:dyDescent="0.3"/>
    <row r="3" spans="3:7" ht="15.75" thickBot="1" x14ac:dyDescent="0.3">
      <c r="C3" s="7" t="s">
        <v>12</v>
      </c>
      <c r="D3" s="8" t="s">
        <v>0</v>
      </c>
      <c r="F3" s="7" t="s">
        <v>14</v>
      </c>
      <c r="G3" s="8" t="s">
        <v>0</v>
      </c>
    </row>
    <row r="4" spans="3:7" x14ac:dyDescent="0.25">
      <c r="C4" s="5" t="s">
        <v>1</v>
      </c>
      <c r="D4" s="6">
        <v>368.18</v>
      </c>
      <c r="F4" s="5" t="s">
        <v>15</v>
      </c>
      <c r="G4" s="6">
        <v>2160</v>
      </c>
    </row>
    <row r="5" spans="3:7" x14ac:dyDescent="0.25">
      <c r="C5" s="1" t="s">
        <v>2</v>
      </c>
      <c r="D5" s="2">
        <v>210</v>
      </c>
      <c r="F5" s="1"/>
      <c r="G5" s="2"/>
    </row>
    <row r="6" spans="3:7" x14ac:dyDescent="0.25">
      <c r="C6" s="1" t="s">
        <v>3</v>
      </c>
      <c r="D6" s="2">
        <v>17.989999999999998</v>
      </c>
      <c r="F6" s="1"/>
      <c r="G6" s="2"/>
    </row>
    <row r="7" spans="3:7" x14ac:dyDescent="0.25">
      <c r="C7" s="1" t="s">
        <v>4</v>
      </c>
      <c r="D7" s="2">
        <v>14.99</v>
      </c>
      <c r="F7" s="1"/>
      <c r="G7" s="2"/>
    </row>
    <row r="8" spans="3:7" x14ac:dyDescent="0.25">
      <c r="C8" s="1" t="s">
        <v>5</v>
      </c>
      <c r="D8" s="2">
        <v>2</v>
      </c>
      <c r="F8" s="1"/>
      <c r="G8" s="2"/>
    </row>
    <row r="9" spans="3:7" x14ac:dyDescent="0.25">
      <c r="C9" s="1" t="s">
        <v>6</v>
      </c>
      <c r="D9" s="2">
        <v>10.119999999999999</v>
      </c>
      <c r="F9" s="1"/>
      <c r="G9" s="2"/>
    </row>
    <row r="10" spans="3:7" x14ac:dyDescent="0.25">
      <c r="C10" s="1" t="s">
        <v>7</v>
      </c>
      <c r="D10" s="2">
        <v>6.75</v>
      </c>
      <c r="F10" s="1"/>
      <c r="G10" s="2"/>
    </row>
    <row r="11" spans="3:7" x14ac:dyDescent="0.25">
      <c r="C11" s="1" t="s">
        <v>8</v>
      </c>
      <c r="D11" s="2">
        <v>0</v>
      </c>
      <c r="F11" s="1"/>
      <c r="G11" s="2"/>
    </row>
    <row r="12" spans="3:7" x14ac:dyDescent="0.25">
      <c r="C12" s="1" t="s">
        <v>9</v>
      </c>
      <c r="D12" s="2">
        <v>3</v>
      </c>
      <c r="F12" s="1"/>
      <c r="G12" s="2"/>
    </row>
    <row r="13" spans="3:7" x14ac:dyDescent="0.25">
      <c r="C13" s="1" t="s">
        <v>16</v>
      </c>
      <c r="D13" s="2">
        <v>95</v>
      </c>
      <c r="F13" s="1"/>
      <c r="G13" s="2"/>
    </row>
    <row r="14" spans="3:7" x14ac:dyDescent="0.25">
      <c r="C14" s="1" t="s">
        <v>17</v>
      </c>
      <c r="D14" s="2">
        <v>80</v>
      </c>
      <c r="F14" s="1"/>
      <c r="G14" s="2"/>
    </row>
    <row r="15" spans="3:7" x14ac:dyDescent="0.25">
      <c r="C15" s="1" t="s">
        <v>10</v>
      </c>
      <c r="D15" s="2">
        <v>3</v>
      </c>
      <c r="F15" s="1"/>
      <c r="G15" s="2"/>
    </row>
    <row r="16" spans="3:7" ht="15.75" thickBot="1" x14ac:dyDescent="0.3">
      <c r="C16" s="3" t="s">
        <v>11</v>
      </c>
      <c r="D16" s="4">
        <v>50</v>
      </c>
      <c r="F16" s="3"/>
      <c r="G16" s="4"/>
    </row>
    <row r="18" spans="3:9" ht="15.75" thickBot="1" x14ac:dyDescent="0.3"/>
    <row r="19" spans="3:9" ht="15.75" thickBot="1" x14ac:dyDescent="0.3">
      <c r="C19" s="9" t="s">
        <v>13</v>
      </c>
      <c r="D19" s="10">
        <f>SUM(D4:D16)</f>
        <v>861.03000000000009</v>
      </c>
      <c r="F19" s="9" t="s">
        <v>13</v>
      </c>
      <c r="G19" s="10">
        <f>SUM(G4:G16)</f>
        <v>2160</v>
      </c>
      <c r="I19" s="10">
        <f>G19-D19</f>
        <v>1298.9699999999998</v>
      </c>
    </row>
    <row r="21" spans="3:9" ht="15.75" thickBot="1" x14ac:dyDescent="0.3"/>
    <row r="22" spans="3:9" ht="15.75" thickBot="1" x14ac:dyDescent="0.3">
      <c r="C22" s="7" t="s">
        <v>18</v>
      </c>
      <c r="D22" s="8" t="s">
        <v>0</v>
      </c>
    </row>
    <row r="23" spans="3:9" x14ac:dyDescent="0.25">
      <c r="C23" s="5" t="s">
        <v>21</v>
      </c>
      <c r="D23" s="6">
        <v>100</v>
      </c>
    </row>
    <row r="24" spans="3:9" x14ac:dyDescent="0.25">
      <c r="C24" s="1" t="s">
        <v>20</v>
      </c>
      <c r="D24" s="2">
        <v>50</v>
      </c>
    </row>
    <row r="25" spans="3:9" x14ac:dyDescent="0.25">
      <c r="C25" s="1" t="s">
        <v>19</v>
      </c>
      <c r="D25" s="2">
        <v>95</v>
      </c>
    </row>
    <row r="26" spans="3:9" x14ac:dyDescent="0.25">
      <c r="C26" s="1" t="s">
        <v>22</v>
      </c>
      <c r="D26" s="2">
        <v>178.73</v>
      </c>
    </row>
    <row r="27" spans="3:9" x14ac:dyDescent="0.25">
      <c r="C27" s="1" t="s">
        <v>23</v>
      </c>
      <c r="D27" s="2">
        <v>151</v>
      </c>
    </row>
    <row r="28" spans="3:9" x14ac:dyDescent="0.25">
      <c r="C28" s="1" t="s">
        <v>24</v>
      </c>
      <c r="D28" s="2">
        <v>100</v>
      </c>
    </row>
    <row r="29" spans="3:9" x14ac:dyDescent="0.25">
      <c r="C29" s="1"/>
      <c r="D29" s="2"/>
    </row>
    <row r="30" spans="3:9" x14ac:dyDescent="0.25">
      <c r="C30" s="1"/>
      <c r="D30" s="2"/>
    </row>
    <row r="31" spans="3:9" x14ac:dyDescent="0.25">
      <c r="C31" s="1"/>
      <c r="D31" s="2"/>
    </row>
    <row r="32" spans="3:9" x14ac:dyDescent="0.25">
      <c r="C32" s="1"/>
      <c r="D32" s="2"/>
    </row>
    <row r="33" spans="3:9" x14ac:dyDescent="0.25">
      <c r="C33" s="1"/>
      <c r="D33" s="2"/>
    </row>
    <row r="34" spans="3:9" x14ac:dyDescent="0.25">
      <c r="C34" s="1"/>
      <c r="D34" s="2"/>
    </row>
    <row r="35" spans="3:9" ht="15.75" thickBot="1" x14ac:dyDescent="0.3">
      <c r="C35" s="3"/>
      <c r="D35" s="4"/>
    </row>
    <row r="37" spans="3:9" ht="15.75" thickBot="1" x14ac:dyDescent="0.3"/>
    <row r="38" spans="3:9" ht="15.75" thickBot="1" x14ac:dyDescent="0.3">
      <c r="C38" s="9" t="s">
        <v>13</v>
      </c>
      <c r="D38" s="10">
        <f>SUM(D23:D35)</f>
        <v>674.73</v>
      </c>
      <c r="I38" s="8">
        <f>I19-D38</f>
        <v>624.23999999999978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tabSelected="1" workbookViewId="0">
      <selection activeCell="D4" sqref="D4"/>
    </sheetView>
  </sheetViews>
  <sheetFormatPr baseColWidth="10" defaultRowHeight="15" x14ac:dyDescent="0.25"/>
  <cols>
    <col min="1" max="1" width="11.42578125" style="11"/>
    <col min="2" max="2" width="25.5703125" style="11" bestFit="1" customWidth="1"/>
    <col min="3" max="16384" width="11.42578125" style="11"/>
  </cols>
  <sheetData>
    <row r="1" spans="1:4" ht="15.75" thickBot="1" x14ac:dyDescent="0.3"/>
    <row r="2" spans="1:4" ht="15.75" thickBot="1" x14ac:dyDescent="0.3">
      <c r="C2" s="83" t="s">
        <v>27</v>
      </c>
      <c r="D2" s="84"/>
    </row>
    <row r="3" spans="1:4" ht="15.75" thickBot="1" x14ac:dyDescent="0.3">
      <c r="B3" s="13" t="s">
        <v>28</v>
      </c>
      <c r="C3" s="23" t="s">
        <v>25</v>
      </c>
      <c r="D3" s="24" t="s">
        <v>26</v>
      </c>
    </row>
    <row r="4" spans="1:4" x14ac:dyDescent="0.25">
      <c r="B4" s="14" t="s">
        <v>15</v>
      </c>
      <c r="C4" s="15"/>
      <c r="D4" s="16">
        <v>2160</v>
      </c>
    </row>
    <row r="5" spans="1:4" x14ac:dyDescent="0.25">
      <c r="B5" s="46" t="s">
        <v>34</v>
      </c>
      <c r="C5" s="47"/>
      <c r="D5" s="48">
        <v>227</v>
      </c>
    </row>
    <row r="6" spans="1:4" ht="15.75" thickBot="1" x14ac:dyDescent="0.3">
      <c r="B6" s="25"/>
      <c r="C6" s="26"/>
      <c r="D6" s="27"/>
    </row>
    <row r="7" spans="1:4" s="12" customFormat="1" ht="15.75" thickBot="1" x14ac:dyDescent="0.3"/>
    <row r="8" spans="1:4" ht="15.75" thickBot="1" x14ac:dyDescent="0.3">
      <c r="B8" s="61" t="s">
        <v>29</v>
      </c>
      <c r="C8" s="62">
        <f>SUM(D4:D6)</f>
        <v>2387</v>
      </c>
      <c r="D8" s="28"/>
    </row>
    <row r="9" spans="1:4" ht="15.75" thickBot="1" x14ac:dyDescent="0.3">
      <c r="A9" s="12"/>
      <c r="B9" s="12"/>
      <c r="C9" s="12"/>
      <c r="D9" s="12"/>
    </row>
    <row r="10" spans="1:4" x14ac:dyDescent="0.25">
      <c r="B10" s="29" t="s">
        <v>1</v>
      </c>
      <c r="C10" s="30">
        <v>392.27</v>
      </c>
      <c r="D10" s="31"/>
    </row>
    <row r="11" spans="1:4" x14ac:dyDescent="0.25">
      <c r="B11" s="17" t="s">
        <v>2</v>
      </c>
      <c r="C11" s="18">
        <v>0</v>
      </c>
      <c r="D11" s="19"/>
    </row>
    <row r="12" spans="1:4" x14ac:dyDescent="0.25">
      <c r="B12" s="17" t="s">
        <v>3</v>
      </c>
      <c r="C12" s="18">
        <v>17.989999999999998</v>
      </c>
      <c r="D12" s="19"/>
    </row>
    <row r="13" spans="1:4" x14ac:dyDescent="0.25">
      <c r="B13" s="17" t="s">
        <v>4</v>
      </c>
      <c r="C13" s="18">
        <v>14.99</v>
      </c>
      <c r="D13" s="19"/>
    </row>
    <row r="14" spans="1:4" x14ac:dyDescent="0.25">
      <c r="B14" s="17" t="s">
        <v>5</v>
      </c>
      <c r="C14" s="18">
        <v>0</v>
      </c>
      <c r="D14" s="19"/>
    </row>
    <row r="15" spans="1:4" x14ac:dyDescent="0.25">
      <c r="B15" s="17" t="s">
        <v>6</v>
      </c>
      <c r="C15" s="18">
        <v>10.119999999999999</v>
      </c>
      <c r="D15" s="19"/>
    </row>
    <row r="16" spans="1:4" x14ac:dyDescent="0.25">
      <c r="B16" s="17" t="s">
        <v>7</v>
      </c>
      <c r="C16" s="18">
        <v>6.75</v>
      </c>
      <c r="D16" s="19"/>
    </row>
    <row r="17" spans="2:4" x14ac:dyDescent="0.25">
      <c r="B17" s="17" t="s">
        <v>8</v>
      </c>
      <c r="C17" s="18">
        <v>0</v>
      </c>
      <c r="D17" s="19"/>
    </row>
    <row r="18" spans="2:4" x14ac:dyDescent="0.25">
      <c r="B18" s="17" t="s">
        <v>9</v>
      </c>
      <c r="C18" s="18">
        <v>3</v>
      </c>
      <c r="D18" s="19"/>
    </row>
    <row r="19" spans="2:4" x14ac:dyDescent="0.25">
      <c r="B19" s="17" t="s">
        <v>16</v>
      </c>
      <c r="C19" s="18">
        <v>0</v>
      </c>
      <c r="D19" s="19"/>
    </row>
    <row r="20" spans="2:4" x14ac:dyDescent="0.25">
      <c r="B20" s="17" t="s">
        <v>17</v>
      </c>
      <c r="C20" s="18">
        <v>0</v>
      </c>
      <c r="D20" s="19"/>
    </row>
    <row r="21" spans="2:4" x14ac:dyDescent="0.25">
      <c r="B21" s="17" t="s">
        <v>10</v>
      </c>
      <c r="C21" s="18">
        <v>3</v>
      </c>
      <c r="D21" s="19"/>
    </row>
    <row r="22" spans="2:4" x14ac:dyDescent="0.25">
      <c r="B22" s="17" t="s">
        <v>11</v>
      </c>
      <c r="C22" s="32">
        <v>70</v>
      </c>
      <c r="D22" s="19"/>
    </row>
    <row r="23" spans="2:4" ht="15.75" thickBot="1" x14ac:dyDescent="0.3">
      <c r="B23" s="33"/>
      <c r="C23" s="34"/>
      <c r="D23" s="35"/>
    </row>
    <row r="24" spans="2:4" s="12" customFormat="1" ht="15.75" thickBot="1" x14ac:dyDescent="0.3"/>
    <row r="25" spans="2:4" ht="15.75" thickBot="1" x14ac:dyDescent="0.3">
      <c r="B25" s="36" t="s">
        <v>30</v>
      </c>
      <c r="C25" s="37">
        <f>SUM(C10:C23)</f>
        <v>518.12</v>
      </c>
      <c r="D25" s="70">
        <f>C25/C8</f>
        <v>0.21705906996229576</v>
      </c>
    </row>
    <row r="26" spans="2:4" s="12" customFormat="1" ht="15.75" thickBot="1" x14ac:dyDescent="0.3"/>
    <row r="27" spans="2:4" x14ac:dyDescent="0.25">
      <c r="B27" s="38" t="s">
        <v>21</v>
      </c>
      <c r="C27" s="39">
        <v>100</v>
      </c>
      <c r="D27" s="40"/>
    </row>
    <row r="28" spans="2:4" x14ac:dyDescent="0.25">
      <c r="B28" s="20" t="s">
        <v>20</v>
      </c>
      <c r="C28" s="21">
        <v>50</v>
      </c>
      <c r="D28" s="22"/>
    </row>
    <row r="29" spans="2:4" x14ac:dyDescent="0.25">
      <c r="B29" s="20" t="s">
        <v>19</v>
      </c>
      <c r="C29" s="21">
        <v>95</v>
      </c>
      <c r="D29" s="22"/>
    </row>
    <row r="30" spans="2:4" x14ac:dyDescent="0.25">
      <c r="B30" s="20" t="s">
        <v>22</v>
      </c>
      <c r="C30" s="21">
        <v>178.73</v>
      </c>
      <c r="D30" s="22"/>
    </row>
    <row r="31" spans="2:4" x14ac:dyDescent="0.25">
      <c r="B31" s="20" t="s">
        <v>38</v>
      </c>
      <c r="C31" s="21">
        <v>55</v>
      </c>
      <c r="D31" s="22"/>
    </row>
    <row r="32" spans="2:4" x14ac:dyDescent="0.25">
      <c r="B32" s="20" t="s">
        <v>24</v>
      </c>
      <c r="C32" s="21">
        <v>100</v>
      </c>
      <c r="D32" s="22"/>
    </row>
    <row r="33" spans="2:4" x14ac:dyDescent="0.25">
      <c r="B33" s="20" t="s">
        <v>37</v>
      </c>
      <c r="C33" s="21">
        <v>50</v>
      </c>
      <c r="D33" s="22"/>
    </row>
    <row r="34" spans="2:4" x14ac:dyDescent="0.25">
      <c r="B34" s="20" t="s">
        <v>50</v>
      </c>
      <c r="C34" s="21">
        <v>100</v>
      </c>
      <c r="D34" s="22"/>
    </row>
    <row r="35" spans="2:4" ht="15.75" thickBot="1" x14ac:dyDescent="0.3">
      <c r="B35" s="41" t="s">
        <v>33</v>
      </c>
      <c r="C35" s="42">
        <v>500</v>
      </c>
      <c r="D35" s="43"/>
    </row>
    <row r="36" spans="2:4" ht="15.75" thickBot="1" x14ac:dyDescent="0.3"/>
    <row r="37" spans="2:4" ht="15.75" thickBot="1" x14ac:dyDescent="0.3">
      <c r="B37" s="44" t="s">
        <v>30</v>
      </c>
      <c r="C37" s="45">
        <f>SUM(C27:C35)</f>
        <v>1228.73</v>
      </c>
      <c r="D37" s="69">
        <f>C37/C8</f>
        <v>0.51475911185588608</v>
      </c>
    </row>
    <row r="38" spans="2:4" ht="15.75" thickBot="1" x14ac:dyDescent="0.3">
      <c r="B38" s="12"/>
      <c r="C38" s="12"/>
      <c r="D38" s="12"/>
    </row>
    <row r="39" spans="2:4" x14ac:dyDescent="0.25">
      <c r="B39" s="52" t="s">
        <v>36</v>
      </c>
      <c r="C39" s="53">
        <v>620</v>
      </c>
      <c r="D39" s="54"/>
    </row>
    <row r="40" spans="2:4" x14ac:dyDescent="0.25">
      <c r="B40" s="55"/>
      <c r="C40" s="56"/>
      <c r="D40" s="57"/>
    </row>
    <row r="41" spans="2:4" x14ac:dyDescent="0.25">
      <c r="B41" s="55"/>
      <c r="C41" s="56"/>
      <c r="D41" s="57"/>
    </row>
    <row r="42" spans="2:4" x14ac:dyDescent="0.25">
      <c r="B42" s="55"/>
      <c r="C42" s="56"/>
      <c r="D42" s="57"/>
    </row>
    <row r="43" spans="2:4" x14ac:dyDescent="0.25">
      <c r="B43" s="55"/>
      <c r="C43" s="56"/>
      <c r="D43" s="57"/>
    </row>
    <row r="44" spans="2:4" x14ac:dyDescent="0.25">
      <c r="B44" s="55"/>
      <c r="C44" s="56"/>
      <c r="D44" s="57"/>
    </row>
    <row r="45" spans="2:4" ht="15.75" thickBot="1" x14ac:dyDescent="0.3">
      <c r="B45" s="58"/>
      <c r="C45" s="59"/>
      <c r="D45" s="60"/>
    </row>
    <row r="46" spans="2:4" ht="15.75" thickBot="1" x14ac:dyDescent="0.3"/>
    <row r="47" spans="2:4" ht="15.75" thickBot="1" x14ac:dyDescent="0.3">
      <c r="B47" s="50" t="s">
        <v>35</v>
      </c>
      <c r="C47" s="51">
        <f>SUM(C39:C45)</f>
        <v>620</v>
      </c>
      <c r="D47" s="63">
        <f>C47/C8</f>
        <v>0.25974025974025972</v>
      </c>
    </row>
    <row r="48" spans="2:4" ht="15.75" thickBot="1" x14ac:dyDescent="0.3"/>
    <row r="49" spans="2:4" ht="15.75" thickBot="1" x14ac:dyDescent="0.3">
      <c r="B49" s="64" t="s">
        <v>31</v>
      </c>
      <c r="C49" s="65">
        <f>C37+C25+C47</f>
        <v>2366.85</v>
      </c>
      <c r="D49" s="68">
        <f>C49/C8</f>
        <v>0.99155844155844153</v>
      </c>
    </row>
    <row r="51" spans="2:4" ht="15.75" thickBot="1" x14ac:dyDescent="0.3"/>
    <row r="52" spans="2:4" ht="15.75" thickBot="1" x14ac:dyDescent="0.3">
      <c r="B52" s="49" t="s">
        <v>32</v>
      </c>
      <c r="C52" s="66">
        <f>C8-C49</f>
        <v>20.150000000000091</v>
      </c>
      <c r="D52" s="67">
        <f>C52/C8</f>
        <v>8.4415584415584791E-3</v>
      </c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6"/>
  <sheetViews>
    <sheetView topLeftCell="I22" workbookViewId="0">
      <selection activeCell="AA58" sqref="AA58"/>
    </sheetView>
  </sheetViews>
  <sheetFormatPr baseColWidth="10" defaultRowHeight="15" x14ac:dyDescent="0.25"/>
  <cols>
    <col min="1" max="1" width="11.42578125" style="11"/>
    <col min="2" max="2" width="30.7109375" style="11" bestFit="1" customWidth="1"/>
    <col min="3" max="16384" width="11.42578125" style="11"/>
  </cols>
  <sheetData>
    <row r="1" spans="1:29" ht="15.75" thickBot="1" x14ac:dyDescent="0.3"/>
    <row r="2" spans="1:29" ht="15.75" thickBot="1" x14ac:dyDescent="0.3">
      <c r="C2" s="83" t="s">
        <v>39</v>
      </c>
      <c r="D2" s="84"/>
      <c r="E2" s="83" t="s">
        <v>40</v>
      </c>
      <c r="F2" s="84"/>
      <c r="G2" s="83" t="s">
        <v>41</v>
      </c>
      <c r="H2" s="84"/>
      <c r="I2" s="83" t="s">
        <v>42</v>
      </c>
      <c r="J2" s="84"/>
      <c r="K2" s="83" t="s">
        <v>43</v>
      </c>
      <c r="L2" s="84"/>
      <c r="M2" s="83" t="s">
        <v>44</v>
      </c>
      <c r="N2" s="84"/>
      <c r="O2" s="83" t="s">
        <v>45</v>
      </c>
      <c r="P2" s="84"/>
      <c r="Q2" s="83" t="s">
        <v>46</v>
      </c>
      <c r="R2" s="84"/>
      <c r="S2" s="83" t="s">
        <v>47</v>
      </c>
      <c r="T2" s="84"/>
      <c r="U2" s="83" t="s">
        <v>48</v>
      </c>
      <c r="V2" s="84"/>
      <c r="W2" s="83" t="s">
        <v>49</v>
      </c>
      <c r="X2" s="84"/>
      <c r="Y2" s="83" t="s">
        <v>27</v>
      </c>
      <c r="Z2" s="84"/>
    </row>
    <row r="3" spans="1:29" ht="15.75" thickBot="1" x14ac:dyDescent="0.3">
      <c r="B3" s="13" t="s">
        <v>28</v>
      </c>
      <c r="C3" s="23" t="s">
        <v>25</v>
      </c>
      <c r="D3" s="24" t="s">
        <v>26</v>
      </c>
      <c r="E3" s="23" t="s">
        <v>25</v>
      </c>
      <c r="F3" s="24" t="s">
        <v>26</v>
      </c>
      <c r="G3" s="23" t="s">
        <v>25</v>
      </c>
      <c r="H3" s="24" t="s">
        <v>26</v>
      </c>
      <c r="I3" s="23" t="s">
        <v>25</v>
      </c>
      <c r="J3" s="24" t="s">
        <v>26</v>
      </c>
      <c r="K3" s="23" t="s">
        <v>25</v>
      </c>
      <c r="L3" s="24" t="s">
        <v>26</v>
      </c>
      <c r="M3" s="23" t="s">
        <v>25</v>
      </c>
      <c r="N3" s="24" t="s">
        <v>26</v>
      </c>
      <c r="O3" s="23" t="s">
        <v>25</v>
      </c>
      <c r="P3" s="24" t="s">
        <v>26</v>
      </c>
      <c r="Q3" s="23" t="s">
        <v>25</v>
      </c>
      <c r="R3" s="24" t="s">
        <v>26</v>
      </c>
      <c r="S3" s="23" t="s">
        <v>25</v>
      </c>
      <c r="T3" s="24" t="s">
        <v>26</v>
      </c>
      <c r="U3" s="23" t="s">
        <v>25</v>
      </c>
      <c r="V3" s="24" t="s">
        <v>26</v>
      </c>
      <c r="W3" s="23" t="s">
        <v>25</v>
      </c>
      <c r="X3" s="24" t="s">
        <v>26</v>
      </c>
      <c r="Y3" s="23" t="s">
        <v>25</v>
      </c>
      <c r="Z3" s="24" t="s">
        <v>26</v>
      </c>
      <c r="AB3" s="86" t="s">
        <v>13</v>
      </c>
      <c r="AC3" s="87"/>
    </row>
    <row r="4" spans="1:29" x14ac:dyDescent="0.25">
      <c r="B4" s="14" t="s">
        <v>15</v>
      </c>
      <c r="C4" s="15"/>
      <c r="D4" s="16">
        <v>2160</v>
      </c>
      <c r="E4" s="15"/>
      <c r="F4" s="16">
        <v>2160</v>
      </c>
      <c r="G4" s="15"/>
      <c r="H4" s="16">
        <v>2160</v>
      </c>
      <c r="I4" s="15"/>
      <c r="J4" s="16">
        <v>2160</v>
      </c>
      <c r="K4" s="15"/>
      <c r="L4" s="16">
        <v>2160</v>
      </c>
      <c r="M4" s="15"/>
      <c r="N4" s="16">
        <v>2160</v>
      </c>
      <c r="O4" s="15"/>
      <c r="P4" s="16">
        <v>2160</v>
      </c>
      <c r="Q4" s="15"/>
      <c r="R4" s="16">
        <v>2160</v>
      </c>
      <c r="S4" s="15"/>
      <c r="T4" s="16">
        <v>2160</v>
      </c>
      <c r="U4" s="15"/>
      <c r="V4" s="16">
        <v>2160</v>
      </c>
      <c r="W4" s="15"/>
      <c r="X4" s="16">
        <v>2160</v>
      </c>
      <c r="Y4" s="15"/>
      <c r="Z4" s="16">
        <v>2160</v>
      </c>
      <c r="AB4" s="79">
        <f>SUM(C4:Z4)</f>
        <v>25920</v>
      </c>
      <c r="AC4" s="74">
        <f>AB4/AB8</f>
        <v>0.95575221238938057</v>
      </c>
    </row>
    <row r="5" spans="1:29" x14ac:dyDescent="0.25">
      <c r="B5" s="46"/>
      <c r="C5" s="47"/>
      <c r="D5" s="48"/>
      <c r="E5" s="47"/>
      <c r="F5" s="48"/>
      <c r="G5" s="47"/>
      <c r="H5" s="48"/>
      <c r="I5" s="47"/>
      <c r="J5" s="48">
        <v>1200</v>
      </c>
      <c r="K5" s="47"/>
      <c r="L5" s="48"/>
      <c r="M5" s="47"/>
      <c r="N5" s="48"/>
      <c r="O5" s="47"/>
      <c r="P5" s="48"/>
      <c r="Q5" s="47"/>
      <c r="R5" s="48"/>
      <c r="S5" s="47"/>
      <c r="T5" s="48"/>
      <c r="U5" s="47"/>
      <c r="V5" s="48"/>
      <c r="W5" s="47"/>
      <c r="X5" s="48"/>
      <c r="Y5" s="47"/>
      <c r="Z5" s="48"/>
      <c r="AB5" s="80">
        <f t="shared" ref="AB5:AB8" si="0">SUM(C5:Z5)</f>
        <v>1200</v>
      </c>
      <c r="AC5" s="76">
        <f>AB5/AB$8</f>
        <v>4.4247787610619468E-2</v>
      </c>
    </row>
    <row r="6" spans="1:29" ht="15.75" thickBot="1" x14ac:dyDescent="0.3">
      <c r="B6" s="25"/>
      <c r="C6" s="26"/>
      <c r="D6" s="27"/>
      <c r="E6" s="26"/>
      <c r="F6" s="27"/>
      <c r="G6" s="26"/>
      <c r="H6" s="27"/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6"/>
      <c r="Z6" s="27"/>
      <c r="AB6" s="81">
        <f t="shared" si="0"/>
        <v>0</v>
      </c>
      <c r="AC6" s="78">
        <f>AB6/AB$8</f>
        <v>0</v>
      </c>
    </row>
    <row r="7" spans="1:29" s="12" customFormat="1" ht="15.75" thickBot="1" x14ac:dyDescent="0.3">
      <c r="AB7" s="88"/>
      <c r="AC7" s="88"/>
    </row>
    <row r="8" spans="1:29" ht="15.75" thickBot="1" x14ac:dyDescent="0.3">
      <c r="B8" s="61" t="s">
        <v>29</v>
      </c>
      <c r="C8" s="62">
        <f>SUM(D4:D6)</f>
        <v>2160</v>
      </c>
      <c r="D8" s="28"/>
      <c r="E8" s="62">
        <f>SUM(F4:F6)</f>
        <v>2160</v>
      </c>
      <c r="F8" s="28"/>
      <c r="G8" s="62">
        <f>SUM(H4:H6)</f>
        <v>2160</v>
      </c>
      <c r="H8" s="28"/>
      <c r="I8" s="62">
        <f>SUM(J4:J6)</f>
        <v>3360</v>
      </c>
      <c r="J8" s="28"/>
      <c r="K8" s="62">
        <f>SUM(L4:L6)</f>
        <v>2160</v>
      </c>
      <c r="L8" s="28"/>
      <c r="M8" s="62">
        <f>SUM(N4:N6)</f>
        <v>2160</v>
      </c>
      <c r="N8" s="28"/>
      <c r="O8" s="62">
        <f>SUM(P4:P6)</f>
        <v>2160</v>
      </c>
      <c r="P8" s="28"/>
      <c r="Q8" s="62">
        <f>SUM(R4:R6)</f>
        <v>2160</v>
      </c>
      <c r="R8" s="28"/>
      <c r="S8" s="62">
        <f>SUM(T4:T6)</f>
        <v>2160</v>
      </c>
      <c r="T8" s="28"/>
      <c r="U8" s="62">
        <f>SUM(V4:V6)</f>
        <v>2160</v>
      </c>
      <c r="V8" s="28"/>
      <c r="W8" s="62">
        <f>SUM(X4:X6)</f>
        <v>2160</v>
      </c>
      <c r="X8" s="28"/>
      <c r="Y8" s="62">
        <f>SUM(Z4:Z6)</f>
        <v>2160</v>
      </c>
      <c r="Z8" s="28"/>
      <c r="AB8" s="89">
        <f t="shared" si="0"/>
        <v>27120</v>
      </c>
      <c r="AC8" s="90"/>
    </row>
    <row r="9" spans="1:29" ht="15.75" thickBo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B9" s="85"/>
      <c r="AC9" s="85"/>
    </row>
    <row r="10" spans="1:29" x14ac:dyDescent="0.25">
      <c r="B10" s="29" t="s">
        <v>1</v>
      </c>
      <c r="C10" s="30">
        <v>368.18</v>
      </c>
      <c r="D10" s="31"/>
      <c r="E10" s="30">
        <v>368.18</v>
      </c>
      <c r="F10" s="31"/>
      <c r="G10" s="30">
        <v>368.18</v>
      </c>
      <c r="H10" s="31"/>
      <c r="I10" s="30">
        <v>368.18</v>
      </c>
      <c r="J10" s="31"/>
      <c r="K10" s="30">
        <v>368.18</v>
      </c>
      <c r="L10" s="31"/>
      <c r="M10" s="30">
        <v>368.18</v>
      </c>
      <c r="N10" s="31"/>
      <c r="O10" s="30">
        <v>368.18</v>
      </c>
      <c r="P10" s="31"/>
      <c r="Q10" s="30">
        <v>368.18</v>
      </c>
      <c r="R10" s="31"/>
      <c r="S10" s="30">
        <v>368.18</v>
      </c>
      <c r="T10" s="31"/>
      <c r="U10" s="30">
        <v>368.18</v>
      </c>
      <c r="V10" s="31"/>
      <c r="W10" s="30">
        <v>368.18</v>
      </c>
      <c r="X10" s="31"/>
      <c r="Y10" s="30">
        <v>368.18</v>
      </c>
      <c r="Z10" s="31"/>
      <c r="AB10" s="73">
        <f>Y10+W10+U10+S10+Q10+O10+M10+K10+I10+G10+E10+C10</f>
        <v>4418.1599999999989</v>
      </c>
      <c r="AC10" s="74">
        <f>AB10/AB$25</f>
        <v>0.49617939975472686</v>
      </c>
    </row>
    <row r="11" spans="1:29" x14ac:dyDescent="0.25">
      <c r="B11" s="17" t="s">
        <v>2</v>
      </c>
      <c r="C11" s="18">
        <v>216</v>
      </c>
      <c r="D11" s="19"/>
      <c r="E11" s="18">
        <v>216</v>
      </c>
      <c r="F11" s="19"/>
      <c r="G11" s="18">
        <v>216</v>
      </c>
      <c r="H11" s="19"/>
      <c r="I11" s="18">
        <v>216</v>
      </c>
      <c r="J11" s="19"/>
      <c r="K11" s="18">
        <v>216</v>
      </c>
      <c r="L11" s="19"/>
      <c r="M11" s="18">
        <v>216</v>
      </c>
      <c r="N11" s="19"/>
      <c r="O11" s="18">
        <v>216</v>
      </c>
      <c r="P11" s="19"/>
      <c r="Q11" s="18">
        <v>216</v>
      </c>
      <c r="R11" s="19"/>
      <c r="S11" s="18">
        <v>216</v>
      </c>
      <c r="T11" s="19"/>
      <c r="U11" s="18">
        <v>216</v>
      </c>
      <c r="V11" s="19"/>
      <c r="W11" s="18">
        <v>216</v>
      </c>
      <c r="X11" s="19"/>
      <c r="Y11" s="18">
        <v>216</v>
      </c>
      <c r="Z11" s="19"/>
      <c r="AB11" s="75">
        <f t="shared" ref="AB11:AB23" si="1">Y11+W11+U11+S11+Q11+O11+M11+K11+I11+G11+E11+C11</f>
        <v>2592</v>
      </c>
      <c r="AC11" s="76">
        <f t="shared" ref="AC11:AC23" si="2">AB11/AB$25</f>
        <v>0.29109335202080783</v>
      </c>
    </row>
    <row r="12" spans="1:29" x14ac:dyDescent="0.25">
      <c r="B12" s="17" t="s">
        <v>3</v>
      </c>
      <c r="C12" s="18">
        <v>17.989999999999998</v>
      </c>
      <c r="D12" s="19"/>
      <c r="E12" s="18">
        <v>17.989999999999998</v>
      </c>
      <c r="F12" s="19"/>
      <c r="G12" s="18">
        <v>17.989999999999998</v>
      </c>
      <c r="H12" s="19"/>
      <c r="I12" s="18">
        <v>17.989999999999998</v>
      </c>
      <c r="J12" s="19"/>
      <c r="K12" s="18">
        <v>17.989999999999998</v>
      </c>
      <c r="L12" s="19"/>
      <c r="M12" s="18">
        <v>17.989999999999998</v>
      </c>
      <c r="N12" s="19"/>
      <c r="O12" s="18">
        <v>17.989999999999998</v>
      </c>
      <c r="P12" s="19"/>
      <c r="Q12" s="18">
        <v>17.989999999999998</v>
      </c>
      <c r="R12" s="19"/>
      <c r="S12" s="18">
        <v>17.989999999999998</v>
      </c>
      <c r="T12" s="19"/>
      <c r="U12" s="18">
        <v>17.989999999999998</v>
      </c>
      <c r="V12" s="19"/>
      <c r="W12" s="18">
        <v>17.989999999999998</v>
      </c>
      <c r="X12" s="19"/>
      <c r="Y12" s="18">
        <v>17.989999999999998</v>
      </c>
      <c r="Z12" s="19"/>
      <c r="AB12" s="75">
        <f t="shared" si="1"/>
        <v>215.88000000000002</v>
      </c>
      <c r="AC12" s="76">
        <f t="shared" si="2"/>
        <v>2.4244302790992284E-2</v>
      </c>
    </row>
    <row r="13" spans="1:29" x14ac:dyDescent="0.25">
      <c r="B13" s="17" t="s">
        <v>4</v>
      </c>
      <c r="C13" s="18">
        <v>14.99</v>
      </c>
      <c r="D13" s="19"/>
      <c r="E13" s="18">
        <v>14.99</v>
      </c>
      <c r="F13" s="19"/>
      <c r="G13" s="18">
        <v>14.99</v>
      </c>
      <c r="H13" s="19"/>
      <c r="I13" s="18">
        <v>14.99</v>
      </c>
      <c r="J13" s="19"/>
      <c r="K13" s="18">
        <v>14.99</v>
      </c>
      <c r="L13" s="19"/>
      <c r="M13" s="18">
        <v>14.99</v>
      </c>
      <c r="N13" s="19"/>
      <c r="O13" s="18">
        <v>14.99</v>
      </c>
      <c r="P13" s="19"/>
      <c r="Q13" s="18">
        <v>14.99</v>
      </c>
      <c r="R13" s="19"/>
      <c r="S13" s="18">
        <v>14.99</v>
      </c>
      <c r="T13" s="19"/>
      <c r="U13" s="18">
        <v>14.99</v>
      </c>
      <c r="V13" s="19"/>
      <c r="W13" s="18">
        <v>14.99</v>
      </c>
      <c r="X13" s="19"/>
      <c r="Y13" s="18">
        <v>14.99</v>
      </c>
      <c r="Z13" s="19"/>
      <c r="AB13" s="75">
        <f t="shared" si="1"/>
        <v>179.88000000000002</v>
      </c>
      <c r="AC13" s="76">
        <f t="shared" si="2"/>
        <v>2.0201339568481063E-2</v>
      </c>
    </row>
    <row r="14" spans="1:29" x14ac:dyDescent="0.25">
      <c r="B14" s="17" t="s">
        <v>5</v>
      </c>
      <c r="C14" s="18">
        <v>2</v>
      </c>
      <c r="D14" s="19"/>
      <c r="E14" s="18">
        <v>2</v>
      </c>
      <c r="F14" s="19"/>
      <c r="G14" s="18">
        <v>2</v>
      </c>
      <c r="H14" s="19"/>
      <c r="I14" s="18">
        <v>2</v>
      </c>
      <c r="J14" s="19"/>
      <c r="K14" s="18">
        <v>2</v>
      </c>
      <c r="L14" s="19"/>
      <c r="M14" s="18">
        <v>2</v>
      </c>
      <c r="N14" s="19"/>
      <c r="O14" s="18">
        <v>2</v>
      </c>
      <c r="P14" s="19"/>
      <c r="Q14" s="18">
        <v>2</v>
      </c>
      <c r="R14" s="19"/>
      <c r="S14" s="18">
        <v>2</v>
      </c>
      <c r="T14" s="19"/>
      <c r="U14" s="18">
        <v>2</v>
      </c>
      <c r="V14" s="19"/>
      <c r="W14" s="18">
        <v>2</v>
      </c>
      <c r="X14" s="19"/>
      <c r="Y14" s="18">
        <v>2</v>
      </c>
      <c r="Z14" s="19"/>
      <c r="AB14" s="75">
        <f t="shared" si="1"/>
        <v>24</v>
      </c>
      <c r="AC14" s="76">
        <f t="shared" si="2"/>
        <v>2.6953088150074799E-3</v>
      </c>
    </row>
    <row r="15" spans="1:29" x14ac:dyDescent="0.25">
      <c r="B15" s="17" t="s">
        <v>6</v>
      </c>
      <c r="C15" s="18">
        <v>10.119999999999999</v>
      </c>
      <c r="D15" s="19"/>
      <c r="E15" s="18">
        <v>10.119999999999999</v>
      </c>
      <c r="F15" s="19"/>
      <c r="G15" s="18">
        <v>10.119999999999999</v>
      </c>
      <c r="H15" s="19"/>
      <c r="I15" s="18">
        <v>10.119999999999999</v>
      </c>
      <c r="J15" s="19"/>
      <c r="K15" s="18">
        <v>10.119999999999999</v>
      </c>
      <c r="L15" s="19"/>
      <c r="M15" s="18">
        <v>10.119999999999999</v>
      </c>
      <c r="N15" s="19"/>
      <c r="O15" s="18">
        <v>10.119999999999999</v>
      </c>
      <c r="P15" s="19"/>
      <c r="Q15" s="18">
        <v>10.119999999999999</v>
      </c>
      <c r="R15" s="19"/>
      <c r="S15" s="18">
        <v>10.119999999999999</v>
      </c>
      <c r="T15" s="19"/>
      <c r="U15" s="18">
        <v>10.119999999999999</v>
      </c>
      <c r="V15" s="19"/>
      <c r="W15" s="18">
        <v>10.119999999999999</v>
      </c>
      <c r="X15" s="19"/>
      <c r="Y15" s="18">
        <v>10.119999999999999</v>
      </c>
      <c r="Z15" s="19"/>
      <c r="AB15" s="75">
        <f t="shared" si="1"/>
        <v>121.44000000000001</v>
      </c>
      <c r="AC15" s="76">
        <f t="shared" si="2"/>
        <v>1.3638262603937849E-2</v>
      </c>
    </row>
    <row r="16" spans="1:29" x14ac:dyDescent="0.25">
      <c r="B16" s="17" t="s">
        <v>7</v>
      </c>
      <c r="C16" s="18">
        <v>6.75</v>
      </c>
      <c r="D16" s="19"/>
      <c r="E16" s="18">
        <v>6.75</v>
      </c>
      <c r="F16" s="19"/>
      <c r="G16" s="18">
        <v>6.75</v>
      </c>
      <c r="H16" s="19"/>
      <c r="I16" s="18">
        <v>6.75</v>
      </c>
      <c r="J16" s="19"/>
      <c r="K16" s="18">
        <v>6.75</v>
      </c>
      <c r="L16" s="19"/>
      <c r="M16" s="18">
        <v>6.75</v>
      </c>
      <c r="N16" s="19"/>
      <c r="O16" s="18">
        <v>6.75</v>
      </c>
      <c r="P16" s="19"/>
      <c r="Q16" s="18">
        <v>6.75</v>
      </c>
      <c r="R16" s="19"/>
      <c r="S16" s="18">
        <v>6.75</v>
      </c>
      <c r="T16" s="19"/>
      <c r="U16" s="18">
        <v>6.75</v>
      </c>
      <c r="V16" s="19"/>
      <c r="W16" s="18">
        <v>6.75</v>
      </c>
      <c r="X16" s="19"/>
      <c r="Y16" s="18">
        <v>6.75</v>
      </c>
      <c r="Z16" s="19"/>
      <c r="AB16" s="75">
        <f t="shared" si="1"/>
        <v>81</v>
      </c>
      <c r="AC16" s="76">
        <f t="shared" si="2"/>
        <v>9.0966672506502446E-3</v>
      </c>
    </row>
    <row r="17" spans="2:29" x14ac:dyDescent="0.25">
      <c r="B17" s="17" t="s">
        <v>8</v>
      </c>
      <c r="C17" s="18">
        <v>0</v>
      </c>
      <c r="D17" s="19"/>
      <c r="E17" s="18">
        <v>0</v>
      </c>
      <c r="F17" s="19"/>
      <c r="G17" s="18">
        <v>0</v>
      </c>
      <c r="H17" s="19"/>
      <c r="I17" s="18">
        <v>0</v>
      </c>
      <c r="J17" s="19"/>
      <c r="K17" s="18">
        <v>0</v>
      </c>
      <c r="L17" s="19"/>
      <c r="M17" s="18">
        <v>0</v>
      </c>
      <c r="N17" s="19"/>
      <c r="O17" s="18">
        <v>0</v>
      </c>
      <c r="P17" s="19"/>
      <c r="Q17" s="18">
        <v>0</v>
      </c>
      <c r="R17" s="19"/>
      <c r="S17" s="18">
        <v>0</v>
      </c>
      <c r="T17" s="19"/>
      <c r="U17" s="18">
        <v>0</v>
      </c>
      <c r="V17" s="19"/>
      <c r="W17" s="18">
        <v>0</v>
      </c>
      <c r="X17" s="19"/>
      <c r="Y17" s="18">
        <v>0</v>
      </c>
      <c r="Z17" s="19"/>
      <c r="AB17" s="75">
        <f t="shared" si="1"/>
        <v>0</v>
      </c>
      <c r="AC17" s="76">
        <f t="shared" si="2"/>
        <v>0</v>
      </c>
    </row>
    <row r="18" spans="2:29" x14ac:dyDescent="0.25">
      <c r="B18" s="17" t="s">
        <v>9</v>
      </c>
      <c r="C18" s="18">
        <v>3</v>
      </c>
      <c r="D18" s="19"/>
      <c r="E18" s="18">
        <v>3</v>
      </c>
      <c r="F18" s="19"/>
      <c r="G18" s="18">
        <v>3</v>
      </c>
      <c r="H18" s="19"/>
      <c r="I18" s="18">
        <v>3</v>
      </c>
      <c r="J18" s="19"/>
      <c r="K18" s="18">
        <v>3</v>
      </c>
      <c r="L18" s="19"/>
      <c r="M18" s="18">
        <v>3</v>
      </c>
      <c r="N18" s="19"/>
      <c r="O18" s="18">
        <v>3</v>
      </c>
      <c r="P18" s="19"/>
      <c r="Q18" s="18">
        <v>3</v>
      </c>
      <c r="R18" s="19"/>
      <c r="S18" s="18">
        <v>3</v>
      </c>
      <c r="T18" s="19"/>
      <c r="U18" s="18">
        <v>3</v>
      </c>
      <c r="V18" s="19"/>
      <c r="W18" s="18">
        <v>3</v>
      </c>
      <c r="X18" s="19"/>
      <c r="Y18" s="18">
        <v>3</v>
      </c>
      <c r="Z18" s="19"/>
      <c r="AB18" s="75">
        <f t="shared" si="1"/>
        <v>36</v>
      </c>
      <c r="AC18" s="76">
        <f t="shared" si="2"/>
        <v>4.0429632225112196E-3</v>
      </c>
    </row>
    <row r="19" spans="2:29" x14ac:dyDescent="0.25">
      <c r="B19" s="17" t="s">
        <v>16</v>
      </c>
      <c r="C19" s="18">
        <v>0</v>
      </c>
      <c r="D19" s="19"/>
      <c r="E19" s="18">
        <v>0</v>
      </c>
      <c r="F19" s="19"/>
      <c r="G19" s="18">
        <v>0</v>
      </c>
      <c r="H19" s="19"/>
      <c r="I19" s="18">
        <v>0</v>
      </c>
      <c r="J19" s="19"/>
      <c r="K19" s="18">
        <v>0</v>
      </c>
      <c r="L19" s="19"/>
      <c r="M19" s="18">
        <v>0</v>
      </c>
      <c r="N19" s="19"/>
      <c r="O19" s="18">
        <v>0</v>
      </c>
      <c r="P19" s="19"/>
      <c r="Q19" s="18">
        <v>0</v>
      </c>
      <c r="R19" s="19"/>
      <c r="S19" s="18">
        <v>0</v>
      </c>
      <c r="T19" s="19"/>
      <c r="U19" s="18">
        <v>0</v>
      </c>
      <c r="V19" s="19"/>
      <c r="W19" s="18">
        <v>0</v>
      </c>
      <c r="X19" s="19"/>
      <c r="Y19" s="18">
        <v>0</v>
      </c>
      <c r="Z19" s="19"/>
      <c r="AB19" s="75">
        <f t="shared" si="1"/>
        <v>0</v>
      </c>
      <c r="AC19" s="76">
        <f t="shared" si="2"/>
        <v>0</v>
      </c>
    </row>
    <row r="20" spans="2:29" x14ac:dyDescent="0.25">
      <c r="B20" s="17" t="s">
        <v>17</v>
      </c>
      <c r="C20" s="18">
        <v>0</v>
      </c>
      <c r="D20" s="19"/>
      <c r="E20" s="18">
        <v>0</v>
      </c>
      <c r="F20" s="19"/>
      <c r="G20" s="18">
        <v>0</v>
      </c>
      <c r="H20" s="19"/>
      <c r="I20" s="18">
        <v>0</v>
      </c>
      <c r="J20" s="19"/>
      <c r="K20" s="18">
        <v>0</v>
      </c>
      <c r="L20" s="19"/>
      <c r="M20" s="18">
        <v>0</v>
      </c>
      <c r="N20" s="19"/>
      <c r="O20" s="18">
        <v>0</v>
      </c>
      <c r="P20" s="19"/>
      <c r="Q20" s="18">
        <v>0</v>
      </c>
      <c r="R20" s="19"/>
      <c r="S20" s="18">
        <v>0</v>
      </c>
      <c r="T20" s="19"/>
      <c r="U20" s="18">
        <v>0</v>
      </c>
      <c r="V20" s="19"/>
      <c r="W20" s="18">
        <v>0</v>
      </c>
      <c r="X20" s="19"/>
      <c r="Y20" s="18">
        <v>0</v>
      </c>
      <c r="Z20" s="19"/>
      <c r="AB20" s="75">
        <f t="shared" si="1"/>
        <v>0</v>
      </c>
      <c r="AC20" s="76">
        <f t="shared" si="2"/>
        <v>0</v>
      </c>
    </row>
    <row r="21" spans="2:29" x14ac:dyDescent="0.25">
      <c r="B21" s="17" t="s">
        <v>10</v>
      </c>
      <c r="C21" s="18">
        <v>3</v>
      </c>
      <c r="D21" s="19"/>
      <c r="E21" s="18">
        <v>3</v>
      </c>
      <c r="F21" s="19"/>
      <c r="G21" s="18">
        <v>3</v>
      </c>
      <c r="H21" s="19"/>
      <c r="I21" s="18">
        <v>3</v>
      </c>
      <c r="J21" s="19"/>
      <c r="K21" s="18">
        <v>3</v>
      </c>
      <c r="L21" s="19"/>
      <c r="M21" s="18">
        <v>3</v>
      </c>
      <c r="N21" s="19"/>
      <c r="O21" s="18">
        <v>3</v>
      </c>
      <c r="P21" s="19"/>
      <c r="Q21" s="18">
        <v>3</v>
      </c>
      <c r="R21" s="19"/>
      <c r="S21" s="18">
        <v>3</v>
      </c>
      <c r="T21" s="19"/>
      <c r="U21" s="18">
        <v>3</v>
      </c>
      <c r="V21" s="19"/>
      <c r="W21" s="18">
        <v>3</v>
      </c>
      <c r="X21" s="19"/>
      <c r="Y21" s="18">
        <v>3</v>
      </c>
      <c r="Z21" s="19"/>
      <c r="AB21" s="75">
        <f t="shared" si="1"/>
        <v>36</v>
      </c>
      <c r="AC21" s="76">
        <f t="shared" si="2"/>
        <v>4.0429632225112196E-3</v>
      </c>
    </row>
    <row r="22" spans="2:29" x14ac:dyDescent="0.25">
      <c r="B22" s="17" t="s">
        <v>11</v>
      </c>
      <c r="C22" s="32">
        <v>100</v>
      </c>
      <c r="D22" s="19"/>
      <c r="E22" s="32">
        <v>100</v>
      </c>
      <c r="F22" s="19"/>
      <c r="G22" s="32">
        <v>100</v>
      </c>
      <c r="H22" s="19"/>
      <c r="I22" s="32">
        <v>100</v>
      </c>
      <c r="J22" s="19"/>
      <c r="K22" s="32">
        <v>100</v>
      </c>
      <c r="L22" s="19"/>
      <c r="M22" s="32">
        <v>100</v>
      </c>
      <c r="N22" s="19"/>
      <c r="O22" s="32">
        <v>100</v>
      </c>
      <c r="P22" s="19"/>
      <c r="Q22" s="32">
        <v>100</v>
      </c>
      <c r="R22" s="19"/>
      <c r="S22" s="32">
        <v>100</v>
      </c>
      <c r="T22" s="19"/>
      <c r="U22" s="32">
        <v>100</v>
      </c>
      <c r="V22" s="19"/>
      <c r="W22" s="32">
        <v>100</v>
      </c>
      <c r="X22" s="19"/>
      <c r="Y22" s="32">
        <v>100</v>
      </c>
      <c r="Z22" s="19"/>
      <c r="AB22" s="75">
        <f t="shared" si="1"/>
        <v>1200</v>
      </c>
      <c r="AC22" s="76">
        <f t="shared" si="2"/>
        <v>0.134765440750374</v>
      </c>
    </row>
    <row r="23" spans="2:29" ht="15.75" thickBot="1" x14ac:dyDescent="0.3">
      <c r="B23" s="33"/>
      <c r="C23" s="34"/>
      <c r="D23" s="35"/>
      <c r="E23" s="34"/>
      <c r="F23" s="35"/>
      <c r="G23" s="34"/>
      <c r="H23" s="35"/>
      <c r="I23" s="34"/>
      <c r="J23" s="35"/>
      <c r="K23" s="34"/>
      <c r="L23" s="35"/>
      <c r="M23" s="34"/>
      <c r="N23" s="35"/>
      <c r="O23" s="34"/>
      <c r="P23" s="35"/>
      <c r="Q23" s="34"/>
      <c r="R23" s="35"/>
      <c r="S23" s="34"/>
      <c r="T23" s="35"/>
      <c r="U23" s="34"/>
      <c r="V23" s="35"/>
      <c r="W23" s="34"/>
      <c r="X23" s="35"/>
      <c r="Y23" s="34"/>
      <c r="Z23" s="35"/>
      <c r="AB23" s="77">
        <f t="shared" si="1"/>
        <v>0</v>
      </c>
      <c r="AC23" s="78">
        <f t="shared" si="2"/>
        <v>0</v>
      </c>
    </row>
    <row r="24" spans="2:29" s="12" customFormat="1" ht="15.75" thickBot="1" x14ac:dyDescent="0.3">
      <c r="AB24" s="88"/>
      <c r="AC24" s="88"/>
    </row>
    <row r="25" spans="2:29" ht="15.75" thickBot="1" x14ac:dyDescent="0.3">
      <c r="B25" s="36" t="s">
        <v>30</v>
      </c>
      <c r="C25" s="37">
        <f>SUM(C10:C23)</f>
        <v>742.03000000000009</v>
      </c>
      <c r="D25" s="70">
        <f>C25/C8</f>
        <v>0.34353240740740743</v>
      </c>
      <c r="E25" s="37">
        <f>SUM(E10:E23)</f>
        <v>742.03000000000009</v>
      </c>
      <c r="F25" s="70">
        <f>E25/E8</f>
        <v>0.34353240740740743</v>
      </c>
      <c r="G25" s="37">
        <f>SUM(G10:G23)</f>
        <v>742.03000000000009</v>
      </c>
      <c r="H25" s="70">
        <f>G25/G8</f>
        <v>0.34353240740740743</v>
      </c>
      <c r="I25" s="37">
        <f>SUM(I10:I23)</f>
        <v>742.03000000000009</v>
      </c>
      <c r="J25" s="70">
        <f>I25/I8</f>
        <v>0.22084226190476194</v>
      </c>
      <c r="K25" s="37">
        <f>SUM(K10:K23)</f>
        <v>742.03000000000009</v>
      </c>
      <c r="L25" s="70">
        <f>K25/K8</f>
        <v>0.34353240740740743</v>
      </c>
      <c r="M25" s="37">
        <f>SUM(M10:M23)</f>
        <v>742.03000000000009</v>
      </c>
      <c r="N25" s="70">
        <f>M25/M8</f>
        <v>0.34353240740740743</v>
      </c>
      <c r="O25" s="37">
        <f>SUM(O10:O23)</f>
        <v>742.03000000000009</v>
      </c>
      <c r="P25" s="70">
        <f>O25/O8</f>
        <v>0.34353240740740743</v>
      </c>
      <c r="Q25" s="37">
        <f>SUM(Q10:Q23)</f>
        <v>742.03000000000009</v>
      </c>
      <c r="R25" s="70">
        <f>Q25/Q8</f>
        <v>0.34353240740740743</v>
      </c>
      <c r="S25" s="37">
        <f>SUM(S10:S23)</f>
        <v>742.03000000000009</v>
      </c>
      <c r="T25" s="70">
        <f>S25/S8</f>
        <v>0.34353240740740743</v>
      </c>
      <c r="U25" s="37">
        <f>SUM(U10:U23)</f>
        <v>742.03000000000009</v>
      </c>
      <c r="V25" s="70">
        <f>U25/U8</f>
        <v>0.34353240740740743</v>
      </c>
      <c r="W25" s="37">
        <f>SUM(W10:W23)</f>
        <v>742.03000000000009</v>
      </c>
      <c r="X25" s="70">
        <f>W25/W8</f>
        <v>0.34353240740740743</v>
      </c>
      <c r="Y25" s="37">
        <f>SUM(Y10:Y23)</f>
        <v>742.03000000000009</v>
      </c>
      <c r="Z25" s="70">
        <f>Y25/Y8</f>
        <v>0.34353240740740743</v>
      </c>
      <c r="AB25" s="89">
        <f t="shared" ref="AB25:AB31" si="3">Y25+W25+U25+S25+Q25+O25+M25+K25+I25+G25+E25+C25</f>
        <v>8904.3599999999988</v>
      </c>
      <c r="AC25" s="90"/>
    </row>
    <row r="26" spans="2:29" s="12" customFormat="1" ht="15.75" thickBot="1" x14ac:dyDescent="0.3">
      <c r="AB26" s="85"/>
      <c r="AC26" s="85"/>
    </row>
    <row r="27" spans="2:29" ht="15.75" thickBot="1" x14ac:dyDescent="0.3">
      <c r="B27" s="38" t="s">
        <v>21</v>
      </c>
      <c r="C27" s="39">
        <v>100</v>
      </c>
      <c r="D27" s="40"/>
      <c r="E27" s="39">
        <v>100</v>
      </c>
      <c r="F27" s="40"/>
      <c r="G27" s="39">
        <v>100</v>
      </c>
      <c r="H27" s="40"/>
      <c r="I27" s="39">
        <v>100</v>
      </c>
      <c r="J27" s="40"/>
      <c r="K27" s="39">
        <v>100</v>
      </c>
      <c r="L27" s="40"/>
      <c r="M27" s="39">
        <v>100</v>
      </c>
      <c r="N27" s="40"/>
      <c r="O27" s="39">
        <v>100</v>
      </c>
      <c r="P27" s="40"/>
      <c r="Q27" s="39">
        <v>100</v>
      </c>
      <c r="R27" s="40"/>
      <c r="S27" s="39">
        <v>100</v>
      </c>
      <c r="T27" s="40"/>
      <c r="U27" s="39">
        <v>100</v>
      </c>
      <c r="V27" s="40"/>
      <c r="W27" s="39">
        <v>100</v>
      </c>
      <c r="X27" s="40"/>
      <c r="Y27" s="39">
        <v>100</v>
      </c>
      <c r="Z27" s="40"/>
      <c r="AB27" s="73">
        <f t="shared" si="3"/>
        <v>1200</v>
      </c>
      <c r="AC27" s="74">
        <f>AB27/AB$39</f>
        <v>0.16116035455278005</v>
      </c>
    </row>
    <row r="28" spans="2:29" ht="15.75" thickBot="1" x14ac:dyDescent="0.3">
      <c r="B28" s="20" t="s">
        <v>20</v>
      </c>
      <c r="C28" s="21">
        <v>50</v>
      </c>
      <c r="D28" s="22"/>
      <c r="E28" s="21">
        <v>50</v>
      </c>
      <c r="F28" s="22"/>
      <c r="G28" s="21">
        <v>50</v>
      </c>
      <c r="H28" s="22"/>
      <c r="I28" s="21">
        <v>50</v>
      </c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22"/>
      <c r="U28" s="21"/>
      <c r="V28" s="22"/>
      <c r="W28" s="21"/>
      <c r="X28" s="22"/>
      <c r="Y28" s="21"/>
      <c r="Z28" s="22"/>
      <c r="AB28" s="75">
        <f t="shared" si="3"/>
        <v>200</v>
      </c>
      <c r="AC28" s="74">
        <f t="shared" ref="AC28:AC37" si="4">AB28/AB$39</f>
        <v>2.6860059092130007E-2</v>
      </c>
    </row>
    <row r="29" spans="2:29" ht="15.75" thickBot="1" x14ac:dyDescent="0.3">
      <c r="B29" s="20" t="s">
        <v>19</v>
      </c>
      <c r="C29" s="21">
        <v>95</v>
      </c>
      <c r="D29" s="22"/>
      <c r="E29" s="21">
        <v>95</v>
      </c>
      <c r="F29" s="22"/>
      <c r="G29" s="21">
        <v>95</v>
      </c>
      <c r="H29" s="22"/>
      <c r="I29" s="21">
        <v>95</v>
      </c>
      <c r="J29" s="22"/>
      <c r="K29" s="21">
        <v>95</v>
      </c>
      <c r="L29" s="22"/>
      <c r="M29" s="21">
        <v>95</v>
      </c>
      <c r="N29" s="22"/>
      <c r="O29" s="21">
        <v>95</v>
      </c>
      <c r="P29" s="22"/>
      <c r="Q29" s="21">
        <v>95</v>
      </c>
      <c r="R29" s="22"/>
      <c r="S29" s="21">
        <v>95</v>
      </c>
      <c r="T29" s="22"/>
      <c r="U29" s="21">
        <v>95</v>
      </c>
      <c r="V29" s="22"/>
      <c r="W29" s="21">
        <v>95</v>
      </c>
      <c r="X29" s="22"/>
      <c r="Y29" s="21">
        <v>95</v>
      </c>
      <c r="Z29" s="22"/>
      <c r="AB29" s="75">
        <f t="shared" si="3"/>
        <v>1140</v>
      </c>
      <c r="AC29" s="74">
        <f t="shared" si="4"/>
        <v>0.15310233682514104</v>
      </c>
    </row>
    <row r="30" spans="2:29" ht="15.75" thickBot="1" x14ac:dyDescent="0.3">
      <c r="B30" s="20" t="s">
        <v>22</v>
      </c>
      <c r="C30" s="21">
        <v>178.73</v>
      </c>
      <c r="D30" s="22"/>
      <c r="E30" s="21">
        <v>178.73</v>
      </c>
      <c r="F30" s="22"/>
      <c r="G30" s="21">
        <v>178.73</v>
      </c>
      <c r="H30" s="22"/>
      <c r="I30" s="21">
        <v>178.73</v>
      </c>
      <c r="J30" s="22"/>
      <c r="K30" s="21">
        <v>178.73</v>
      </c>
      <c r="L30" s="22"/>
      <c r="M30" s="21">
        <v>178.73</v>
      </c>
      <c r="N30" s="22"/>
      <c r="O30" s="21">
        <v>178.73</v>
      </c>
      <c r="P30" s="22"/>
      <c r="Q30" s="21">
        <v>178.73</v>
      </c>
      <c r="R30" s="22"/>
      <c r="S30" s="21">
        <v>178.73</v>
      </c>
      <c r="T30" s="22"/>
      <c r="U30" s="21">
        <v>178.73</v>
      </c>
      <c r="V30" s="22"/>
      <c r="W30" s="21">
        <v>178.73</v>
      </c>
      <c r="X30" s="22"/>
      <c r="Y30" s="21">
        <v>178.73</v>
      </c>
      <c r="Z30" s="22"/>
      <c r="AB30" s="75">
        <f t="shared" si="3"/>
        <v>2144.7599999999998</v>
      </c>
      <c r="AC30" s="74">
        <f t="shared" si="4"/>
        <v>0.28804190169218374</v>
      </c>
    </row>
    <row r="31" spans="2:29" ht="15.75" thickBot="1" x14ac:dyDescent="0.3">
      <c r="B31" s="20" t="s">
        <v>24</v>
      </c>
      <c r="C31" s="21">
        <v>100</v>
      </c>
      <c r="D31" s="22"/>
      <c r="E31" s="21">
        <v>100</v>
      </c>
      <c r="F31" s="22"/>
      <c r="G31" s="21">
        <v>100</v>
      </c>
      <c r="H31" s="22"/>
      <c r="I31" s="21">
        <v>100</v>
      </c>
      <c r="J31" s="22"/>
      <c r="K31" s="21">
        <v>100</v>
      </c>
      <c r="L31" s="22"/>
      <c r="M31" s="21">
        <v>100</v>
      </c>
      <c r="N31" s="22"/>
      <c r="O31" s="21">
        <v>100</v>
      </c>
      <c r="P31" s="22"/>
      <c r="Q31" s="21">
        <v>100</v>
      </c>
      <c r="R31" s="22"/>
      <c r="S31" s="21">
        <v>100</v>
      </c>
      <c r="T31" s="22"/>
      <c r="U31" s="21">
        <v>100</v>
      </c>
      <c r="V31" s="22"/>
      <c r="W31" s="21">
        <v>100</v>
      </c>
      <c r="X31" s="22"/>
      <c r="Y31" s="21">
        <v>100</v>
      </c>
      <c r="Z31" s="22"/>
      <c r="AB31" s="75">
        <f t="shared" si="3"/>
        <v>1200</v>
      </c>
      <c r="AC31" s="74">
        <f t="shared" si="4"/>
        <v>0.16116035455278005</v>
      </c>
    </row>
    <row r="32" spans="2:29" ht="15.75" thickBot="1" x14ac:dyDescent="0.3">
      <c r="B32" s="20" t="s">
        <v>51</v>
      </c>
      <c r="C32" s="21">
        <v>185</v>
      </c>
      <c r="D32" s="22"/>
      <c r="E32" s="21"/>
      <c r="F32" s="22"/>
      <c r="G32" s="21"/>
      <c r="H32" s="22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22"/>
      <c r="U32" s="21"/>
      <c r="V32" s="22"/>
      <c r="W32" s="21"/>
      <c r="X32" s="22"/>
      <c r="Y32" s="21"/>
      <c r="Z32" s="22"/>
      <c r="AB32" s="75">
        <f t="shared" ref="AB32" si="5">Y32+W32+U32+S32+Q32+O32+M32+K32+I32+G32+E32+C32</f>
        <v>185</v>
      </c>
      <c r="AC32" s="74">
        <f t="shared" si="4"/>
        <v>2.4845554660220256E-2</v>
      </c>
    </row>
    <row r="33" spans="2:29" ht="15.75" thickBot="1" x14ac:dyDescent="0.3">
      <c r="B33" s="20" t="s">
        <v>55</v>
      </c>
      <c r="C33" s="21">
        <v>66.239999999999995</v>
      </c>
      <c r="D33" s="22"/>
      <c r="E33" s="21"/>
      <c r="F33" s="22"/>
      <c r="G33" s="21"/>
      <c r="H33" s="22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22"/>
      <c r="U33" s="21"/>
      <c r="V33" s="22"/>
      <c r="W33" s="21"/>
      <c r="X33" s="22"/>
      <c r="Y33" s="21"/>
      <c r="Z33" s="22"/>
      <c r="AB33" s="75"/>
      <c r="AC33" s="74">
        <f t="shared" si="4"/>
        <v>0</v>
      </c>
    </row>
    <row r="34" spans="2:29" ht="15.75" thickBot="1" x14ac:dyDescent="0.3">
      <c r="B34" s="20" t="s">
        <v>54</v>
      </c>
      <c r="C34" s="21">
        <v>110</v>
      </c>
      <c r="D34" s="22"/>
      <c r="E34" s="21"/>
      <c r="F34" s="22"/>
      <c r="G34" s="21"/>
      <c r="H34" s="22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22"/>
      <c r="U34" s="21"/>
      <c r="V34" s="22"/>
      <c r="W34" s="21"/>
      <c r="X34" s="22"/>
      <c r="Y34" s="21"/>
      <c r="Z34" s="22"/>
      <c r="AB34" s="71"/>
      <c r="AC34" s="74">
        <f t="shared" si="4"/>
        <v>0</v>
      </c>
    </row>
    <row r="35" spans="2:29" ht="15.75" thickBot="1" x14ac:dyDescent="0.3">
      <c r="B35" s="20" t="s">
        <v>37</v>
      </c>
      <c r="C35" s="21"/>
      <c r="D35" s="22"/>
      <c r="E35" s="21"/>
      <c r="F35" s="22"/>
      <c r="G35" s="21"/>
      <c r="H35" s="22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22"/>
      <c r="U35" s="21"/>
      <c r="V35" s="22"/>
      <c r="W35" s="21"/>
      <c r="X35" s="22"/>
      <c r="Y35" s="21"/>
      <c r="Z35" s="22"/>
      <c r="AB35" s="75">
        <f>Y35+W35+U35+S35+Q35+O35+M35+K35+I35+G35+E35+C35</f>
        <v>0</v>
      </c>
      <c r="AC35" s="74">
        <f t="shared" si="4"/>
        <v>0</v>
      </c>
    </row>
    <row r="36" spans="2:29" ht="15.75" thickBot="1" x14ac:dyDescent="0.3">
      <c r="B36" s="20" t="s">
        <v>52</v>
      </c>
      <c r="C36" s="21"/>
      <c r="D36" s="22"/>
      <c r="E36" s="21"/>
      <c r="F36" s="22"/>
      <c r="G36" s="21"/>
      <c r="H36" s="22"/>
      <c r="I36" s="21">
        <v>1200</v>
      </c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22"/>
      <c r="U36" s="21"/>
      <c r="V36" s="22"/>
      <c r="W36" s="21"/>
      <c r="X36" s="22"/>
      <c r="Y36" s="21"/>
      <c r="Z36" s="22"/>
      <c r="AB36" s="75">
        <f>Y36+W36+U36+S36+Q36+O36+M36+K36+I36+G36+E36+C36</f>
        <v>1200</v>
      </c>
      <c r="AC36" s="74">
        <f t="shared" si="4"/>
        <v>0.16116035455278005</v>
      </c>
    </row>
    <row r="37" spans="2:29" ht="15.75" thickBot="1" x14ac:dyDescent="0.3">
      <c r="B37" s="41"/>
      <c r="C37" s="42"/>
      <c r="D37" s="43"/>
      <c r="E37" s="42"/>
      <c r="F37" s="43"/>
      <c r="G37" s="42"/>
      <c r="H37" s="43"/>
      <c r="I37" s="42"/>
      <c r="J37" s="43"/>
      <c r="K37" s="42"/>
      <c r="L37" s="43"/>
      <c r="M37" s="42"/>
      <c r="N37" s="43"/>
      <c r="O37" s="42"/>
      <c r="P37" s="43"/>
      <c r="Q37" s="42"/>
      <c r="R37" s="43"/>
      <c r="S37" s="42"/>
      <c r="T37" s="43"/>
      <c r="U37" s="42"/>
      <c r="V37" s="43"/>
      <c r="W37" s="42"/>
      <c r="X37" s="43"/>
      <c r="Y37" s="42"/>
      <c r="Z37" s="43"/>
      <c r="AB37" s="77">
        <f>Y37+W37+U37+S37+Q37+O37+M37+K37+I37+G37+E37+C37</f>
        <v>0</v>
      </c>
      <c r="AC37" s="74">
        <f t="shared" si="4"/>
        <v>0</v>
      </c>
    </row>
    <row r="38" spans="2:29" ht="15.75" thickBot="1" x14ac:dyDescent="0.3">
      <c r="AB38" s="88"/>
      <c r="AC38" s="88"/>
    </row>
    <row r="39" spans="2:29" ht="15.75" thickBot="1" x14ac:dyDescent="0.3">
      <c r="B39" s="44" t="s">
        <v>56</v>
      </c>
      <c r="C39" s="45">
        <f>SUM(C27:C37)</f>
        <v>884.97</v>
      </c>
      <c r="D39" s="69">
        <f>C39/C8</f>
        <v>0.40970833333333334</v>
      </c>
      <c r="E39" s="45">
        <f>SUM(E27:E37)</f>
        <v>523.73</v>
      </c>
      <c r="F39" s="69">
        <f>E39/E8</f>
        <v>0.2424675925925926</v>
      </c>
      <c r="G39" s="45">
        <f>SUM(G27:G37)</f>
        <v>523.73</v>
      </c>
      <c r="H39" s="69">
        <f>G39/G8</f>
        <v>0.2424675925925926</v>
      </c>
      <c r="I39" s="45">
        <f>SUM(I27:I37)</f>
        <v>1723.73</v>
      </c>
      <c r="J39" s="69">
        <f>I39/I8</f>
        <v>0.5130148809523809</v>
      </c>
      <c r="K39" s="45">
        <f>SUM(K27:K37)</f>
        <v>473.73</v>
      </c>
      <c r="L39" s="69">
        <f>K39/K8</f>
        <v>0.21931944444444446</v>
      </c>
      <c r="M39" s="45">
        <f>SUM(M27:M37)</f>
        <v>473.73</v>
      </c>
      <c r="N39" s="69">
        <f>M39/M8</f>
        <v>0.21931944444444446</v>
      </c>
      <c r="O39" s="45">
        <f>SUM(O27:O37)</f>
        <v>473.73</v>
      </c>
      <c r="P39" s="69">
        <f>O39/O8</f>
        <v>0.21931944444444446</v>
      </c>
      <c r="Q39" s="45">
        <f>SUM(Q27:Q37)</f>
        <v>473.73</v>
      </c>
      <c r="R39" s="69">
        <f>Q39/Q8</f>
        <v>0.21931944444444446</v>
      </c>
      <c r="S39" s="45">
        <f>SUM(S27:S37)</f>
        <v>473.73</v>
      </c>
      <c r="T39" s="69">
        <f>S39/S8</f>
        <v>0.21931944444444446</v>
      </c>
      <c r="U39" s="45">
        <f>SUM(U27:U37)</f>
        <v>473.73</v>
      </c>
      <c r="V39" s="69">
        <f>U39/U8</f>
        <v>0.21931944444444446</v>
      </c>
      <c r="W39" s="45">
        <f>SUM(W27:W37)</f>
        <v>473.73</v>
      </c>
      <c r="X39" s="69">
        <f>W39/W8</f>
        <v>0.21931944444444446</v>
      </c>
      <c r="Y39" s="45">
        <f>SUM(Y27:Y37)</f>
        <v>473.73</v>
      </c>
      <c r="Z39" s="69">
        <f>Y39/Y8</f>
        <v>0.21931944444444446</v>
      </c>
      <c r="AB39" s="91">
        <f>Y39+W39+U39+S39+Q39+O39+M39+K39+I39+G39+E39+C39</f>
        <v>7445.9999999999991</v>
      </c>
      <c r="AC39" s="92"/>
    </row>
    <row r="40" spans="2:29" s="12" customFormat="1" ht="15.75" thickBot="1" x14ac:dyDescent="0.3">
      <c r="D40" s="82"/>
      <c r="F40" s="82"/>
      <c r="H40" s="82"/>
      <c r="J40" s="82"/>
      <c r="L40" s="82"/>
      <c r="N40" s="82"/>
      <c r="P40" s="82"/>
      <c r="R40" s="82"/>
      <c r="T40" s="82"/>
      <c r="V40" s="82"/>
      <c r="X40" s="82"/>
      <c r="Z40" s="82"/>
      <c r="AB40" s="72"/>
      <c r="AC40" s="72"/>
    </row>
    <row r="41" spans="2:29" ht="15.75" thickBot="1" x14ac:dyDescent="0.3">
      <c r="B41" s="64" t="s">
        <v>57</v>
      </c>
      <c r="C41" s="65">
        <f>C39+C25</f>
        <v>1627</v>
      </c>
      <c r="D41" s="68">
        <f>C41/C8</f>
        <v>0.75324074074074077</v>
      </c>
      <c r="E41" s="65">
        <f>E39+E25</f>
        <v>1265.7600000000002</v>
      </c>
      <c r="F41" s="68">
        <f>E41/E8</f>
        <v>0.58600000000000008</v>
      </c>
      <c r="G41" s="65">
        <f>G39+G25</f>
        <v>1265.7600000000002</v>
      </c>
      <c r="H41" s="68">
        <f>G41/G8</f>
        <v>0.58600000000000008</v>
      </c>
      <c r="I41" s="65">
        <f>I39+I25</f>
        <v>2465.7600000000002</v>
      </c>
      <c r="J41" s="68">
        <f>I41/I8</f>
        <v>0.73385714285714287</v>
      </c>
      <c r="K41" s="65">
        <f>K39+K25</f>
        <v>1215.7600000000002</v>
      </c>
      <c r="L41" s="68">
        <f>K41/K8</f>
        <v>0.56285185185185194</v>
      </c>
      <c r="M41" s="65">
        <f>M39+M25</f>
        <v>1215.7600000000002</v>
      </c>
      <c r="N41" s="68">
        <f>M41/M8</f>
        <v>0.56285185185185194</v>
      </c>
      <c r="O41" s="65">
        <f>O39+O25</f>
        <v>1215.7600000000002</v>
      </c>
      <c r="P41" s="68">
        <f>O41/O8</f>
        <v>0.56285185185185194</v>
      </c>
      <c r="Q41" s="65">
        <f>Q39+Q25</f>
        <v>1215.7600000000002</v>
      </c>
      <c r="R41" s="68">
        <f>Q41/Q8</f>
        <v>0.56285185185185194</v>
      </c>
      <c r="S41" s="65">
        <f>S39+S25</f>
        <v>1215.7600000000002</v>
      </c>
      <c r="T41" s="68">
        <f>S41/S8</f>
        <v>0.56285185185185194</v>
      </c>
      <c r="U41" s="65">
        <f>U39+U25</f>
        <v>1215.7600000000002</v>
      </c>
      <c r="V41" s="68">
        <f>U41/U8</f>
        <v>0.56285185185185194</v>
      </c>
      <c r="W41" s="65">
        <f>W39+W25</f>
        <v>1215.7600000000002</v>
      </c>
      <c r="X41" s="68">
        <f>W41/W8</f>
        <v>0.56285185185185194</v>
      </c>
      <c r="Y41" s="65">
        <f>Y39+Y25</f>
        <v>1215.7600000000002</v>
      </c>
      <c r="Z41" s="68">
        <f>Y41/Y8</f>
        <v>0.56285185185185194</v>
      </c>
      <c r="AB41" s="91">
        <f>Y41+W41+U41+S41+Q41+O41+M41+K41+I41+G41+E41+C41</f>
        <v>16350.360000000002</v>
      </c>
      <c r="AC41" s="92"/>
    </row>
    <row r="42" spans="2:29" ht="15.75" thickBot="1" x14ac:dyDescent="0.3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B42" s="93"/>
      <c r="AC42" s="93"/>
    </row>
    <row r="43" spans="2:29" ht="15.75" thickBot="1" x14ac:dyDescent="0.3">
      <c r="B43" s="52" t="s">
        <v>36</v>
      </c>
      <c r="C43" s="53">
        <v>200</v>
      </c>
      <c r="D43" s="54"/>
      <c r="E43" s="53">
        <v>650</v>
      </c>
      <c r="F43" s="54"/>
      <c r="G43" s="53">
        <v>650</v>
      </c>
      <c r="H43" s="54"/>
      <c r="I43" s="53">
        <v>650</v>
      </c>
      <c r="J43" s="54"/>
      <c r="K43" s="53">
        <v>650</v>
      </c>
      <c r="L43" s="54"/>
      <c r="M43" s="53">
        <v>650</v>
      </c>
      <c r="N43" s="54"/>
      <c r="O43" s="53">
        <v>650</v>
      </c>
      <c r="P43" s="54"/>
      <c r="Q43" s="53">
        <v>650</v>
      </c>
      <c r="R43" s="54"/>
      <c r="S43" s="53">
        <v>650</v>
      </c>
      <c r="T43" s="54"/>
      <c r="U43" s="53">
        <v>650</v>
      </c>
      <c r="V43" s="54"/>
      <c r="W43" s="53">
        <v>650</v>
      </c>
      <c r="X43" s="54"/>
      <c r="Y43" s="53">
        <v>650</v>
      </c>
      <c r="Z43" s="54"/>
      <c r="AB43" s="73">
        <f t="shared" ref="AB43:AB49" si="6">Y43+W43+U43+S43+Q43+O43+M43+K43+I43+G43+E43+C43</f>
        <v>7350</v>
      </c>
      <c r="AC43" s="74">
        <f>AB43/AB$51</f>
        <v>0.72271386430678464</v>
      </c>
    </row>
    <row r="44" spans="2:29" ht="15.75" thickBot="1" x14ac:dyDescent="0.3">
      <c r="B44" s="55" t="s">
        <v>53</v>
      </c>
      <c r="C44" s="56">
        <v>235</v>
      </c>
      <c r="D44" s="57"/>
      <c r="E44" s="56">
        <v>235</v>
      </c>
      <c r="F44" s="57"/>
      <c r="G44" s="56">
        <v>235</v>
      </c>
      <c r="H44" s="57"/>
      <c r="I44" s="56">
        <v>235</v>
      </c>
      <c r="J44" s="57"/>
      <c r="K44" s="56">
        <v>235</v>
      </c>
      <c r="L44" s="57"/>
      <c r="M44" s="56">
        <v>235</v>
      </c>
      <c r="N44" s="57"/>
      <c r="O44" s="56">
        <v>235</v>
      </c>
      <c r="P44" s="57"/>
      <c r="Q44" s="56">
        <v>235</v>
      </c>
      <c r="R44" s="57"/>
      <c r="S44" s="56">
        <v>235</v>
      </c>
      <c r="T44" s="57"/>
      <c r="U44" s="56">
        <v>235</v>
      </c>
      <c r="V44" s="57"/>
      <c r="W44" s="56">
        <v>235</v>
      </c>
      <c r="X44" s="57"/>
      <c r="Y44" s="56">
        <v>235</v>
      </c>
      <c r="Z44" s="57"/>
      <c r="AB44" s="75">
        <f>Y44+W44+U44+S44+Q44+O44+M44+K44+I44+G44+E44+C44</f>
        <v>2820</v>
      </c>
      <c r="AC44" s="74">
        <f t="shared" ref="AC44:AC49" si="7">AB44/AB$51</f>
        <v>0.27728613569321536</v>
      </c>
    </row>
    <row r="45" spans="2:29" ht="15.75" thickBot="1" x14ac:dyDescent="0.3">
      <c r="B45" s="55"/>
      <c r="C45" s="56"/>
      <c r="D45" s="57"/>
      <c r="E45" s="56"/>
      <c r="F45" s="57"/>
      <c r="G45" s="56"/>
      <c r="H45" s="57"/>
      <c r="I45" s="56"/>
      <c r="J45" s="57"/>
      <c r="K45" s="56"/>
      <c r="L45" s="57"/>
      <c r="M45" s="56"/>
      <c r="N45" s="57"/>
      <c r="O45" s="56"/>
      <c r="P45" s="57"/>
      <c r="Q45" s="56"/>
      <c r="R45" s="57"/>
      <c r="S45" s="56"/>
      <c r="T45" s="57"/>
      <c r="U45" s="56"/>
      <c r="V45" s="57"/>
      <c r="W45" s="56"/>
      <c r="X45" s="57"/>
      <c r="Y45" s="56"/>
      <c r="Z45" s="57"/>
      <c r="AB45" s="75">
        <f t="shared" si="6"/>
        <v>0</v>
      </c>
      <c r="AC45" s="74">
        <f t="shared" si="7"/>
        <v>0</v>
      </c>
    </row>
    <row r="46" spans="2:29" ht="15.75" thickBot="1" x14ac:dyDescent="0.3">
      <c r="B46" s="55"/>
      <c r="C46" s="56"/>
      <c r="D46" s="57"/>
      <c r="E46" s="56"/>
      <c r="F46" s="57"/>
      <c r="G46" s="56"/>
      <c r="H46" s="57"/>
      <c r="I46" s="56"/>
      <c r="J46" s="57"/>
      <c r="K46" s="56"/>
      <c r="L46" s="57"/>
      <c r="M46" s="56"/>
      <c r="N46" s="57"/>
      <c r="O46" s="56"/>
      <c r="P46" s="57"/>
      <c r="Q46" s="56"/>
      <c r="R46" s="57"/>
      <c r="S46" s="56"/>
      <c r="T46" s="57"/>
      <c r="U46" s="56"/>
      <c r="V46" s="57"/>
      <c r="W46" s="56"/>
      <c r="X46" s="57"/>
      <c r="Y46" s="56"/>
      <c r="Z46" s="57"/>
      <c r="AB46" s="75">
        <f t="shared" si="6"/>
        <v>0</v>
      </c>
      <c r="AC46" s="74">
        <f t="shared" si="7"/>
        <v>0</v>
      </c>
    </row>
    <row r="47" spans="2:29" ht="15.75" thickBot="1" x14ac:dyDescent="0.3">
      <c r="B47" s="55"/>
      <c r="C47" s="56"/>
      <c r="D47" s="57"/>
      <c r="E47" s="56"/>
      <c r="F47" s="57"/>
      <c r="G47" s="56"/>
      <c r="H47" s="57"/>
      <c r="I47" s="56"/>
      <c r="J47" s="57"/>
      <c r="K47" s="56"/>
      <c r="L47" s="57"/>
      <c r="M47" s="56"/>
      <c r="N47" s="57"/>
      <c r="O47" s="56"/>
      <c r="P47" s="57"/>
      <c r="Q47" s="56"/>
      <c r="R47" s="57"/>
      <c r="S47" s="56"/>
      <c r="T47" s="57"/>
      <c r="U47" s="56"/>
      <c r="V47" s="57"/>
      <c r="W47" s="56"/>
      <c r="X47" s="57"/>
      <c r="Y47" s="56"/>
      <c r="Z47" s="57"/>
      <c r="AB47" s="75">
        <f t="shared" si="6"/>
        <v>0</v>
      </c>
      <c r="AC47" s="74">
        <f t="shared" si="7"/>
        <v>0</v>
      </c>
    </row>
    <row r="48" spans="2:29" ht="15.75" thickBot="1" x14ac:dyDescent="0.3">
      <c r="B48" s="55"/>
      <c r="C48" s="56"/>
      <c r="D48" s="57"/>
      <c r="E48" s="56"/>
      <c r="F48" s="57"/>
      <c r="G48" s="56"/>
      <c r="H48" s="57"/>
      <c r="I48" s="56"/>
      <c r="J48" s="57"/>
      <c r="K48" s="56"/>
      <c r="L48" s="57"/>
      <c r="M48" s="56"/>
      <c r="N48" s="57"/>
      <c r="O48" s="56"/>
      <c r="P48" s="57"/>
      <c r="Q48" s="56"/>
      <c r="R48" s="57"/>
      <c r="S48" s="56"/>
      <c r="T48" s="57"/>
      <c r="U48" s="56"/>
      <c r="V48" s="57"/>
      <c r="W48" s="56"/>
      <c r="X48" s="57"/>
      <c r="Y48" s="56"/>
      <c r="Z48" s="57"/>
      <c r="AB48" s="75">
        <f t="shared" si="6"/>
        <v>0</v>
      </c>
      <c r="AC48" s="74">
        <f t="shared" si="7"/>
        <v>0</v>
      </c>
    </row>
    <row r="49" spans="2:29" ht="15.75" thickBot="1" x14ac:dyDescent="0.3">
      <c r="B49" s="58"/>
      <c r="C49" s="59"/>
      <c r="D49" s="60"/>
      <c r="E49" s="59"/>
      <c r="F49" s="60"/>
      <c r="G49" s="59"/>
      <c r="H49" s="60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59"/>
      <c r="T49" s="60"/>
      <c r="U49" s="59"/>
      <c r="V49" s="60"/>
      <c r="W49" s="59"/>
      <c r="X49" s="60"/>
      <c r="Y49" s="59"/>
      <c r="Z49" s="60"/>
      <c r="AB49" s="77">
        <f t="shared" si="6"/>
        <v>0</v>
      </c>
      <c r="AC49" s="74">
        <f t="shared" si="7"/>
        <v>0</v>
      </c>
    </row>
    <row r="50" spans="2:29" ht="15.75" thickBot="1" x14ac:dyDescent="0.3">
      <c r="AB50" s="88"/>
      <c r="AC50" s="88"/>
    </row>
    <row r="51" spans="2:29" ht="15.75" thickBot="1" x14ac:dyDescent="0.3">
      <c r="B51" s="50" t="s">
        <v>35</v>
      </c>
      <c r="C51" s="51">
        <f>SUM(C43:C49)</f>
        <v>435</v>
      </c>
      <c r="D51" s="63">
        <f>C51/C8</f>
        <v>0.2013888888888889</v>
      </c>
      <c r="E51" s="51">
        <f>SUM(E43:E49)</f>
        <v>885</v>
      </c>
      <c r="F51" s="63">
        <f>E51/E8</f>
        <v>0.40972222222222221</v>
      </c>
      <c r="G51" s="51">
        <f>SUM(G43:G49)</f>
        <v>885</v>
      </c>
      <c r="H51" s="63">
        <f>G51/G8</f>
        <v>0.40972222222222221</v>
      </c>
      <c r="I51" s="51">
        <f>SUM(I43:I49)</f>
        <v>885</v>
      </c>
      <c r="J51" s="63">
        <f>I51/I8</f>
        <v>0.26339285714285715</v>
      </c>
      <c r="K51" s="51">
        <f>SUM(K43:K49)</f>
        <v>885</v>
      </c>
      <c r="L51" s="63">
        <f>K51/K8</f>
        <v>0.40972222222222221</v>
      </c>
      <c r="M51" s="51">
        <f>SUM(M43:M49)</f>
        <v>885</v>
      </c>
      <c r="N51" s="63">
        <f>M51/M8</f>
        <v>0.40972222222222221</v>
      </c>
      <c r="O51" s="51">
        <f>SUM(O43:O49)</f>
        <v>885</v>
      </c>
      <c r="P51" s="63">
        <f>O51/O8</f>
        <v>0.40972222222222221</v>
      </c>
      <c r="Q51" s="51">
        <f>SUM(Q43:Q49)</f>
        <v>885</v>
      </c>
      <c r="R51" s="63">
        <f>Q51/Q8</f>
        <v>0.40972222222222221</v>
      </c>
      <c r="S51" s="51">
        <f>SUM(S43:S49)</f>
        <v>885</v>
      </c>
      <c r="T51" s="63">
        <f>S51/S8</f>
        <v>0.40972222222222221</v>
      </c>
      <c r="U51" s="51">
        <f>SUM(U43:U49)</f>
        <v>885</v>
      </c>
      <c r="V51" s="63">
        <f>U51/U8</f>
        <v>0.40972222222222221</v>
      </c>
      <c r="W51" s="51">
        <f>SUM(W43:W49)</f>
        <v>885</v>
      </c>
      <c r="X51" s="63">
        <f>W51/W8</f>
        <v>0.40972222222222221</v>
      </c>
      <c r="Y51" s="51">
        <f>SUM(Y43:Y49)</f>
        <v>885</v>
      </c>
      <c r="Z51" s="63">
        <f>Y51/Y8</f>
        <v>0.40972222222222221</v>
      </c>
      <c r="AB51" s="91">
        <f>Y51+W51+U51+S51+Q51+O51+M51+K51+I51+G51+E51+C51</f>
        <v>10170</v>
      </c>
      <c r="AC51" s="92"/>
    </row>
    <row r="52" spans="2:29" ht="15.75" thickBot="1" x14ac:dyDescent="0.3">
      <c r="AB52" s="93"/>
      <c r="AC52" s="93"/>
    </row>
    <row r="53" spans="2:29" ht="15.75" thickBot="1" x14ac:dyDescent="0.3">
      <c r="B53" s="64" t="s">
        <v>31</v>
      </c>
      <c r="C53" s="65">
        <f>C39+C25+C51</f>
        <v>2062</v>
      </c>
      <c r="D53" s="68">
        <f>C53/C8</f>
        <v>0.95462962962962961</v>
      </c>
      <c r="E53" s="65">
        <f>E39+E25+E51</f>
        <v>2150.7600000000002</v>
      </c>
      <c r="F53" s="68">
        <f>E53/E8</f>
        <v>0.99572222222222229</v>
      </c>
      <c r="G53" s="65">
        <f>G39+G25+G51</f>
        <v>2150.7600000000002</v>
      </c>
      <c r="H53" s="68">
        <f>G53/G8</f>
        <v>0.99572222222222229</v>
      </c>
      <c r="I53" s="65">
        <f>I39+I25+I51</f>
        <v>3350.76</v>
      </c>
      <c r="J53" s="68">
        <f>I53/I8</f>
        <v>0.99725000000000008</v>
      </c>
      <c r="K53" s="65">
        <f>K39+K25+K51</f>
        <v>2100.7600000000002</v>
      </c>
      <c r="L53" s="68">
        <f>K53/K8</f>
        <v>0.97257407407407415</v>
      </c>
      <c r="M53" s="65">
        <f>M39+M25+M51</f>
        <v>2100.7600000000002</v>
      </c>
      <c r="N53" s="68">
        <f>M53/M8</f>
        <v>0.97257407407407415</v>
      </c>
      <c r="O53" s="65">
        <f>O39+O25+O51</f>
        <v>2100.7600000000002</v>
      </c>
      <c r="P53" s="68">
        <f>O53/O8</f>
        <v>0.97257407407407415</v>
      </c>
      <c r="Q53" s="65">
        <f>Q39+Q25+Q51</f>
        <v>2100.7600000000002</v>
      </c>
      <c r="R53" s="68">
        <f>Q53/Q8</f>
        <v>0.97257407407407415</v>
      </c>
      <c r="S53" s="65">
        <f>S39+S25+S51</f>
        <v>2100.7600000000002</v>
      </c>
      <c r="T53" s="68">
        <f>S53/S8</f>
        <v>0.97257407407407415</v>
      </c>
      <c r="U53" s="65">
        <f>U39+U25+U51</f>
        <v>2100.7600000000002</v>
      </c>
      <c r="V53" s="68">
        <f>U53/U8</f>
        <v>0.97257407407407415</v>
      </c>
      <c r="W53" s="65">
        <f>W39+W25+W51</f>
        <v>2100.7600000000002</v>
      </c>
      <c r="X53" s="68">
        <f>W53/W8</f>
        <v>0.97257407407407415</v>
      </c>
      <c r="Y53" s="65">
        <f>Y39+Y25+Y51</f>
        <v>2100.7600000000002</v>
      </c>
      <c r="Z53" s="68">
        <f>Y53/Y8</f>
        <v>0.97257407407407415</v>
      </c>
      <c r="AB53" s="91">
        <f>Y53+W53+U53+S53+Q53+O53+M53+K53+I53+G53+E53+C53</f>
        <v>26520.360000000008</v>
      </c>
      <c r="AC53" s="92"/>
    </row>
    <row r="54" spans="2:29" x14ac:dyDescent="0.25">
      <c r="AB54" s="94"/>
      <c r="AC54" s="94"/>
    </row>
    <row r="55" spans="2:29" ht="15.75" thickBot="1" x14ac:dyDescent="0.3">
      <c r="AB55" s="88"/>
      <c r="AC55" s="88"/>
    </row>
    <row r="56" spans="2:29" ht="15.75" thickBot="1" x14ac:dyDescent="0.3">
      <c r="B56" s="49" t="s">
        <v>32</v>
      </c>
      <c r="C56" s="66">
        <f>C8-C53</f>
        <v>98</v>
      </c>
      <c r="D56" s="67">
        <f>C56/C8</f>
        <v>4.5370370370370373E-2</v>
      </c>
      <c r="E56" s="66">
        <f>E8-E53</f>
        <v>9.2399999999997817</v>
      </c>
      <c r="F56" s="67">
        <f>E56/E8</f>
        <v>4.2777777777776764E-3</v>
      </c>
      <c r="G56" s="66">
        <f>G8-G53</f>
        <v>9.2399999999997817</v>
      </c>
      <c r="H56" s="67">
        <f>G56/G8</f>
        <v>4.2777777777776764E-3</v>
      </c>
      <c r="I56" s="66">
        <f>I8-I53</f>
        <v>9.2399999999997817</v>
      </c>
      <c r="J56" s="67">
        <f>I56/I8</f>
        <v>2.7499999999999352E-3</v>
      </c>
      <c r="K56" s="66">
        <f>K8-K53</f>
        <v>59.239999999999782</v>
      </c>
      <c r="L56" s="67">
        <f>K56/K8</f>
        <v>2.7425925925925826E-2</v>
      </c>
      <c r="M56" s="66">
        <f>M8-M53</f>
        <v>59.239999999999782</v>
      </c>
      <c r="N56" s="67">
        <f>M56/M8</f>
        <v>2.7425925925925826E-2</v>
      </c>
      <c r="O56" s="66">
        <f>O8-O53</f>
        <v>59.239999999999782</v>
      </c>
      <c r="P56" s="67">
        <f>O56/O8</f>
        <v>2.7425925925925826E-2</v>
      </c>
      <c r="Q56" s="66">
        <f>Q8-Q53</f>
        <v>59.239999999999782</v>
      </c>
      <c r="R56" s="67">
        <f>Q56/Q8</f>
        <v>2.7425925925925826E-2</v>
      </c>
      <c r="S56" s="66">
        <f>S8-S53</f>
        <v>59.239999999999782</v>
      </c>
      <c r="T56" s="67">
        <f>S56/S8</f>
        <v>2.7425925925925826E-2</v>
      </c>
      <c r="U56" s="66">
        <f>U8-U53</f>
        <v>59.239999999999782</v>
      </c>
      <c r="V56" s="67">
        <f>U56/U8</f>
        <v>2.7425925925925826E-2</v>
      </c>
      <c r="W56" s="66">
        <f>W8-W53</f>
        <v>59.239999999999782</v>
      </c>
      <c r="X56" s="67">
        <f>W56/W8</f>
        <v>2.7425925925925826E-2</v>
      </c>
      <c r="Y56" s="66">
        <f>Y8-Y53</f>
        <v>59.239999999999782</v>
      </c>
      <c r="Z56" s="67">
        <f>Y56/Y8</f>
        <v>2.7425925925925826E-2</v>
      </c>
      <c r="AB56" s="91">
        <f>Y56+W56+U56+S56+Q56+O56+M56+K56+I56+G56+E56+C56</f>
        <v>599.6399999999976</v>
      </c>
      <c r="AC56" s="92"/>
    </row>
  </sheetData>
  <mergeCells count="30">
    <mergeCell ref="AB56:AC56"/>
    <mergeCell ref="AB50:AC50"/>
    <mergeCell ref="AB51:AC51"/>
    <mergeCell ref="AB52:AC52"/>
    <mergeCell ref="AB53:AC53"/>
    <mergeCell ref="AB54:AC54"/>
    <mergeCell ref="AB55:AC55"/>
    <mergeCell ref="AB38:AC38"/>
    <mergeCell ref="AB39:AC39"/>
    <mergeCell ref="AB42:AC42"/>
    <mergeCell ref="AB41:AC41"/>
    <mergeCell ref="AB24:AC24"/>
    <mergeCell ref="AB25:AC25"/>
    <mergeCell ref="AB26:AC26"/>
    <mergeCell ref="AB9:AC9"/>
    <mergeCell ref="AB3:AC3"/>
    <mergeCell ref="AB7:AC7"/>
    <mergeCell ref="AB8:AC8"/>
    <mergeCell ref="O2:P2"/>
    <mergeCell ref="Q2:R2"/>
    <mergeCell ref="S2:T2"/>
    <mergeCell ref="U2:V2"/>
    <mergeCell ref="W2:X2"/>
    <mergeCell ref="Y2:Z2"/>
    <mergeCell ref="M2:N2"/>
    <mergeCell ref="C2:D2"/>
    <mergeCell ref="E2:F2"/>
    <mergeCell ref="G2:H2"/>
    <mergeCell ref="I2:J2"/>
    <mergeCell ref="K2:L2"/>
  </mergeCells>
  <conditionalFormatting sqref="AC4:AC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3:AC4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0:AC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5:AC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:AC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:AC3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9:AC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3:A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1:AC5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5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41:AC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Dépense|Revenus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2021-11-27T21:21:55Z</dcterms:created>
  <dcterms:modified xsi:type="dcterms:W3CDTF">2021-11-29T00:16:34Z</dcterms:modified>
</cp:coreProperties>
</file>