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yrodge/Downloads/"/>
    </mc:Choice>
  </mc:AlternateContent>
  <xr:revisionPtr revIDLastSave="0" documentId="13_ncr:1_{58FB9C86-3975-8540-B0CD-F88A7DB49E0F}" xr6:coauthVersionLast="47" xr6:coauthVersionMax="47" xr10:uidLastSave="{00000000-0000-0000-0000-000000000000}"/>
  <bookViews>
    <workbookView xWindow="140" yWindow="980" windowWidth="28960" windowHeight="16940" xr2:uid="{B026550D-E83E-6C45-9251-DF64FBA7A05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" i="5" l="1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2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2" i="4"/>
  <c r="I2" i="1"/>
  <c r="H3" i="4"/>
  <c r="H4" i="4"/>
  <c r="H5" i="4"/>
  <c r="H6" i="4"/>
  <c r="H7" i="4"/>
  <c r="H8" i="4"/>
  <c r="B8" i="4" s="1"/>
  <c r="H9" i="4"/>
  <c r="H10" i="4"/>
  <c r="H11" i="4"/>
  <c r="H12" i="4"/>
  <c r="H13" i="4"/>
  <c r="H14" i="4"/>
  <c r="B14" i="4" s="1"/>
  <c r="H15" i="4"/>
  <c r="H16" i="4"/>
  <c r="B16" i="4" s="1"/>
  <c r="H17" i="4"/>
  <c r="B17" i="4" s="1"/>
  <c r="H18" i="4"/>
  <c r="H19" i="4"/>
  <c r="H20" i="4"/>
  <c r="B20" i="4" s="1"/>
  <c r="H21" i="4"/>
  <c r="H22" i="4"/>
  <c r="H23" i="4"/>
  <c r="B23" i="4" s="1"/>
  <c r="H24" i="4"/>
  <c r="B24" i="4" s="1"/>
  <c r="H25" i="4"/>
  <c r="H26" i="4"/>
  <c r="B26" i="4" s="1"/>
  <c r="D26" i="4" s="1"/>
  <c r="H27" i="4"/>
  <c r="H28" i="4"/>
  <c r="H29" i="4"/>
  <c r="H30" i="4"/>
  <c r="B30" i="4" s="1"/>
  <c r="H31" i="4"/>
  <c r="B31" i="4" s="1"/>
  <c r="H32" i="4"/>
  <c r="B32" i="4" s="1"/>
  <c r="H33" i="4"/>
  <c r="B33" i="4" s="1"/>
  <c r="H34" i="4"/>
  <c r="H35" i="4"/>
  <c r="H36" i="4"/>
  <c r="B36" i="4" s="1"/>
  <c r="H37" i="4"/>
  <c r="H38" i="4"/>
  <c r="B38" i="4" s="1"/>
  <c r="H39" i="4"/>
  <c r="B39" i="4" s="1"/>
  <c r="H40" i="4"/>
  <c r="B40" i="4" s="1"/>
  <c r="H2" i="4"/>
  <c r="G40" i="4"/>
  <c r="C40" i="4" s="1"/>
  <c r="G39" i="4"/>
  <c r="C39" i="4" s="1"/>
  <c r="G38" i="4"/>
  <c r="C38" i="4" s="1"/>
  <c r="G37" i="4"/>
  <c r="C37" i="4"/>
  <c r="D37" i="4" s="1"/>
  <c r="B37" i="4"/>
  <c r="G36" i="4"/>
  <c r="C36" i="4" s="1"/>
  <c r="B35" i="4"/>
  <c r="G35" i="4"/>
  <c r="C35" i="4" s="1"/>
  <c r="B34" i="4"/>
  <c r="D34" i="4" s="1"/>
  <c r="G34" i="4"/>
  <c r="C34" i="4"/>
  <c r="G33" i="4"/>
  <c r="C33" i="4"/>
  <c r="G32" i="4"/>
  <c r="C32" i="4"/>
  <c r="G31" i="4"/>
  <c r="C31" i="4" s="1"/>
  <c r="G30" i="4"/>
  <c r="C30" i="4" s="1"/>
  <c r="G29" i="4"/>
  <c r="C29" i="4"/>
  <c r="B29" i="4"/>
  <c r="B28" i="4"/>
  <c r="G28" i="4"/>
  <c r="C28" i="4" s="1"/>
  <c r="D28" i="4" s="1"/>
  <c r="B27" i="4"/>
  <c r="G27" i="4"/>
  <c r="C27" i="4" s="1"/>
  <c r="G26" i="4"/>
  <c r="C26" i="4"/>
  <c r="B25" i="4"/>
  <c r="G25" i="4"/>
  <c r="C25" i="4"/>
  <c r="D25" i="4" s="1"/>
  <c r="G24" i="4"/>
  <c r="C24" i="4"/>
  <c r="G23" i="4"/>
  <c r="C23" i="4" s="1"/>
  <c r="G22" i="4"/>
  <c r="C22" i="4" s="1"/>
  <c r="D22" i="4" s="1"/>
  <c r="B22" i="4"/>
  <c r="G21" i="4"/>
  <c r="C21" i="4"/>
  <c r="D21" i="4" s="1"/>
  <c r="B21" i="4"/>
  <c r="G20" i="4"/>
  <c r="C20" i="4" s="1"/>
  <c r="B19" i="4"/>
  <c r="G19" i="4"/>
  <c r="C19" i="4" s="1"/>
  <c r="B18" i="4"/>
  <c r="D18" i="4" s="1"/>
  <c r="G18" i="4"/>
  <c r="C18" i="4"/>
  <c r="G17" i="4"/>
  <c r="C17" i="4"/>
  <c r="G16" i="4"/>
  <c r="C16" i="4"/>
  <c r="G15" i="4"/>
  <c r="C15" i="4" s="1"/>
  <c r="D15" i="4" s="1"/>
  <c r="B15" i="4"/>
  <c r="G14" i="4"/>
  <c r="C14" i="4" s="1"/>
  <c r="G13" i="4"/>
  <c r="C13" i="4"/>
  <c r="B13" i="4"/>
  <c r="B12" i="4"/>
  <c r="G12" i="4"/>
  <c r="C12" i="4" s="1"/>
  <c r="D12" i="4" s="1"/>
  <c r="B11" i="4"/>
  <c r="G11" i="4"/>
  <c r="C11" i="4"/>
  <c r="B10" i="4"/>
  <c r="D10" i="4" s="1"/>
  <c r="G10" i="4"/>
  <c r="C10" i="4"/>
  <c r="B9" i="4"/>
  <c r="G9" i="4"/>
  <c r="C9" i="4"/>
  <c r="G8" i="4"/>
  <c r="C8" i="4"/>
  <c r="G7" i="4"/>
  <c r="C7" i="4" s="1"/>
  <c r="B7" i="4"/>
  <c r="G6" i="4"/>
  <c r="C6" i="4" s="1"/>
  <c r="B6" i="4"/>
  <c r="G5" i="4"/>
  <c r="C5" i="4"/>
  <c r="D5" i="4" s="1"/>
  <c r="B5" i="4"/>
  <c r="B4" i="4"/>
  <c r="G4" i="4"/>
  <c r="C4" i="4" s="1"/>
  <c r="B3" i="4"/>
  <c r="G3" i="4"/>
  <c r="C3" i="4" s="1"/>
  <c r="B2" i="4"/>
  <c r="D2" i="4" s="1"/>
  <c r="G2" i="4"/>
  <c r="C2" i="4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I4" i="2"/>
  <c r="I5" i="2"/>
  <c r="I6" i="2"/>
  <c r="I7" i="2"/>
  <c r="I8" i="2"/>
  <c r="C8" i="2" s="1"/>
  <c r="E8" i="2" s="1"/>
  <c r="I9" i="2"/>
  <c r="I10" i="2"/>
  <c r="I11" i="2"/>
  <c r="C11" i="2" s="1"/>
  <c r="I12" i="2"/>
  <c r="I13" i="2"/>
  <c r="I14" i="2"/>
  <c r="I15" i="2"/>
  <c r="I16" i="2"/>
  <c r="I17" i="2"/>
  <c r="C17" i="2" s="1"/>
  <c r="I18" i="2"/>
  <c r="C18" i="2" s="1"/>
  <c r="I19" i="2"/>
  <c r="C19" i="2" s="1"/>
  <c r="I20" i="2"/>
  <c r="I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3" i="2"/>
  <c r="C20" i="2"/>
  <c r="H20" i="2"/>
  <c r="D20" i="2" s="1"/>
  <c r="E20" i="2" s="1"/>
  <c r="H19" i="2"/>
  <c r="D19" i="2" s="1"/>
  <c r="H18" i="2"/>
  <c r="D18" i="2" s="1"/>
  <c r="H17" i="2"/>
  <c r="D17" i="2" s="1"/>
  <c r="C16" i="2"/>
  <c r="E16" i="2" s="1"/>
  <c r="H16" i="2"/>
  <c r="D16" i="2"/>
  <c r="C15" i="2"/>
  <c r="E15" i="2" s="1"/>
  <c r="H15" i="2"/>
  <c r="D15" i="2"/>
  <c r="C14" i="2"/>
  <c r="H14" i="2"/>
  <c r="D14" i="2" s="1"/>
  <c r="E14" i="2" s="1"/>
  <c r="C13" i="2"/>
  <c r="H13" i="2"/>
  <c r="D13" i="2"/>
  <c r="E13" i="2" s="1"/>
  <c r="H12" i="2"/>
  <c r="D12" i="2"/>
  <c r="C12" i="2"/>
  <c r="H11" i="2"/>
  <c r="D11" i="2" s="1"/>
  <c r="H10" i="2"/>
  <c r="D10" i="2" s="1"/>
  <c r="C10" i="2"/>
  <c r="C9" i="2"/>
  <c r="H9" i="2"/>
  <c r="D9" i="2" s="1"/>
  <c r="H8" i="2"/>
  <c r="D8" i="2"/>
  <c r="C7" i="2"/>
  <c r="E7" i="2" s="1"/>
  <c r="H7" i="2"/>
  <c r="D7" i="2"/>
  <c r="C6" i="2"/>
  <c r="H6" i="2"/>
  <c r="D6" i="2" s="1"/>
  <c r="H5" i="2"/>
  <c r="D5" i="2"/>
  <c r="E5" i="2" s="1"/>
  <c r="C5" i="2"/>
  <c r="H4" i="2"/>
  <c r="D4" i="2"/>
  <c r="C4" i="2"/>
  <c r="H3" i="2"/>
  <c r="D3" i="2" s="1"/>
  <c r="C3" i="2"/>
  <c r="AL3" i="1"/>
  <c r="AL4" i="1"/>
  <c r="AL5" i="1"/>
  <c r="AL6" i="1"/>
  <c r="AL7" i="1"/>
  <c r="AN7" i="1" s="1"/>
  <c r="AL8" i="1"/>
  <c r="AL9" i="1"/>
  <c r="AN9" i="1" s="1"/>
  <c r="AL10" i="1"/>
  <c r="AL11" i="1"/>
  <c r="AL12" i="1"/>
  <c r="AL13" i="1"/>
  <c r="AL14" i="1"/>
  <c r="AL15" i="1"/>
  <c r="AL16" i="1"/>
  <c r="AL17" i="1"/>
  <c r="AN17" i="1" s="1"/>
  <c r="AL18" i="1"/>
  <c r="AL19" i="1"/>
  <c r="AL20" i="1"/>
  <c r="AL21" i="1"/>
  <c r="AL22" i="1"/>
  <c r="AL23" i="1"/>
  <c r="AN23" i="1" s="1"/>
  <c r="AL24" i="1"/>
  <c r="AL25" i="1"/>
  <c r="AN25" i="1" s="1"/>
  <c r="AL26" i="1"/>
  <c r="AL27" i="1"/>
  <c r="AL28" i="1"/>
  <c r="AL29" i="1"/>
  <c r="AL30" i="1"/>
  <c r="AL31" i="1"/>
  <c r="AL32" i="1"/>
  <c r="AL33" i="1"/>
  <c r="AN33" i="1" s="1"/>
  <c r="AL34" i="1"/>
  <c r="AL35" i="1"/>
  <c r="AL36" i="1"/>
  <c r="AL37" i="1"/>
  <c r="AL38" i="1"/>
  <c r="AL39" i="1"/>
  <c r="AL40" i="1"/>
  <c r="AL41" i="1"/>
  <c r="AL42" i="1"/>
  <c r="AL43" i="1"/>
  <c r="AL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2" i="1"/>
  <c r="AQ43" i="1"/>
  <c r="AM43" i="1" s="1"/>
  <c r="AN43" i="1" s="1"/>
  <c r="AQ42" i="1"/>
  <c r="AM42" i="1" s="1"/>
  <c r="AQ41" i="1"/>
  <c r="AM41" i="1"/>
  <c r="AN41" i="1" s="1"/>
  <c r="AQ40" i="1"/>
  <c r="AM40" i="1"/>
  <c r="AQ39" i="1"/>
  <c r="AM39" i="1"/>
  <c r="AN39" i="1" s="1"/>
  <c r="AQ38" i="1"/>
  <c r="AM38" i="1"/>
  <c r="AN38" i="1" s="1"/>
  <c r="AQ37" i="1"/>
  <c r="AN37" i="1"/>
  <c r="AM37" i="1"/>
  <c r="AQ36" i="1"/>
  <c r="AM36" i="1"/>
  <c r="AQ35" i="1"/>
  <c r="AN35" i="1"/>
  <c r="AM35" i="1"/>
  <c r="AQ34" i="1"/>
  <c r="AM34" i="1"/>
  <c r="AQ33" i="1"/>
  <c r="AM33" i="1"/>
  <c r="AQ32" i="1"/>
  <c r="AM32" i="1"/>
  <c r="AQ31" i="1"/>
  <c r="AN31" i="1"/>
  <c r="AM31" i="1"/>
  <c r="AQ30" i="1"/>
  <c r="AM30" i="1"/>
  <c r="AN30" i="1" s="1"/>
  <c r="AQ29" i="1"/>
  <c r="AN29" i="1"/>
  <c r="AM29" i="1"/>
  <c r="AQ28" i="1"/>
  <c r="AM28" i="1"/>
  <c r="AN28" i="1" s="1"/>
  <c r="AQ27" i="1"/>
  <c r="AN27" i="1"/>
  <c r="AM27" i="1"/>
  <c r="AQ26" i="1"/>
  <c r="AM26" i="1"/>
  <c r="AQ25" i="1"/>
  <c r="AM25" i="1"/>
  <c r="AQ24" i="1"/>
  <c r="AM24" i="1"/>
  <c r="AQ23" i="1"/>
  <c r="AM23" i="1"/>
  <c r="AQ22" i="1"/>
  <c r="AM22" i="1"/>
  <c r="AN22" i="1" s="1"/>
  <c r="AQ21" i="1"/>
  <c r="AN21" i="1"/>
  <c r="AM21" i="1"/>
  <c r="AQ20" i="1"/>
  <c r="AM20" i="1"/>
  <c r="AN20" i="1" s="1"/>
  <c r="AQ19" i="1"/>
  <c r="AN19" i="1"/>
  <c r="AM19" i="1"/>
  <c r="AQ18" i="1"/>
  <c r="AM18" i="1"/>
  <c r="AQ17" i="1"/>
  <c r="AM17" i="1"/>
  <c r="AQ16" i="1"/>
  <c r="AM16" i="1"/>
  <c r="AQ15" i="1"/>
  <c r="AN15" i="1"/>
  <c r="AM15" i="1"/>
  <c r="AQ14" i="1"/>
  <c r="AM14" i="1"/>
  <c r="AN14" i="1" s="1"/>
  <c r="AQ13" i="1"/>
  <c r="AN13" i="1"/>
  <c r="AM13" i="1"/>
  <c r="AQ12" i="1"/>
  <c r="AM12" i="1"/>
  <c r="AN12" i="1" s="1"/>
  <c r="AQ11" i="1"/>
  <c r="AN11" i="1"/>
  <c r="AM11" i="1"/>
  <c r="AQ10" i="1"/>
  <c r="AM10" i="1"/>
  <c r="AQ9" i="1"/>
  <c r="AM9" i="1"/>
  <c r="AQ8" i="1"/>
  <c r="AM8" i="1"/>
  <c r="AQ7" i="1"/>
  <c r="AM7" i="1"/>
  <c r="AQ6" i="1"/>
  <c r="AM6" i="1"/>
  <c r="AN6" i="1" s="1"/>
  <c r="AQ5" i="1"/>
  <c r="AN5" i="1"/>
  <c r="AM5" i="1"/>
  <c r="AQ4" i="1"/>
  <c r="AM4" i="1"/>
  <c r="AN4" i="1" s="1"/>
  <c r="AQ3" i="1"/>
  <c r="AN3" i="1"/>
  <c r="AM3" i="1"/>
  <c r="AQ2" i="1"/>
  <c r="AM2" i="1"/>
  <c r="AN2" i="1" s="1"/>
  <c r="AG3" i="1"/>
  <c r="AG4" i="1"/>
  <c r="AG5" i="1"/>
  <c r="AG6" i="1"/>
  <c r="AG7" i="1"/>
  <c r="AG8" i="1"/>
  <c r="AA8" i="1" s="1"/>
  <c r="AG9" i="1"/>
  <c r="AA9" i="1" s="1"/>
  <c r="AG10" i="1"/>
  <c r="AG11" i="1"/>
  <c r="AG12" i="1"/>
  <c r="AG13" i="1"/>
  <c r="AG14" i="1"/>
  <c r="AG15" i="1"/>
  <c r="AG16" i="1"/>
  <c r="AA16" i="1" s="1"/>
  <c r="AG17" i="1"/>
  <c r="AG18" i="1"/>
  <c r="AG19" i="1"/>
  <c r="AG20" i="1"/>
  <c r="AG21" i="1"/>
  <c r="AG22" i="1"/>
  <c r="AG23" i="1"/>
  <c r="AG24" i="1"/>
  <c r="AA24" i="1" s="1"/>
  <c r="AG25" i="1"/>
  <c r="AA25" i="1" s="1"/>
  <c r="AG26" i="1"/>
  <c r="AG27" i="1"/>
  <c r="AG28" i="1"/>
  <c r="AG29" i="1"/>
  <c r="AG30" i="1"/>
  <c r="AG31" i="1"/>
  <c r="AG32" i="1"/>
  <c r="AA32" i="1" s="1"/>
  <c r="AG33" i="1"/>
  <c r="AG34" i="1"/>
  <c r="AA34" i="1" s="1"/>
  <c r="AG35" i="1"/>
  <c r="AG36" i="1"/>
  <c r="AA36" i="1" s="1"/>
  <c r="AG37" i="1"/>
  <c r="AG38" i="1"/>
  <c r="AG39" i="1"/>
  <c r="AG40" i="1"/>
  <c r="AA40" i="1" s="1"/>
  <c r="AG41" i="1"/>
  <c r="AA41" i="1" s="1"/>
  <c r="AG42" i="1"/>
  <c r="AG43" i="1"/>
  <c r="AG44" i="1"/>
  <c r="AG45" i="1"/>
  <c r="AG2" i="1"/>
  <c r="AH45" i="1"/>
  <c r="AA45" i="1"/>
  <c r="AF45" i="1"/>
  <c r="AB45" i="1" s="1"/>
  <c r="AC45" i="1" s="1"/>
  <c r="AH44" i="1"/>
  <c r="AF44" i="1"/>
  <c r="AB44" i="1" s="1"/>
  <c r="AA44" i="1"/>
  <c r="AH43" i="1"/>
  <c r="AF43" i="1"/>
  <c r="AB43" i="1" s="1"/>
  <c r="AC43" i="1" s="1"/>
  <c r="AA43" i="1"/>
  <c r="AH42" i="1"/>
  <c r="AF42" i="1"/>
  <c r="AB42" i="1" s="1"/>
  <c r="AA42" i="1"/>
  <c r="AH41" i="1"/>
  <c r="AF41" i="1"/>
  <c r="AB41" i="1" s="1"/>
  <c r="AH40" i="1"/>
  <c r="AF40" i="1"/>
  <c r="AB40" i="1"/>
  <c r="AH39" i="1"/>
  <c r="AF39" i="1"/>
  <c r="AB39" i="1" s="1"/>
  <c r="AA39" i="1"/>
  <c r="AH38" i="1"/>
  <c r="AF38" i="1"/>
  <c r="AB38" i="1"/>
  <c r="AA38" i="1"/>
  <c r="AH37" i="1"/>
  <c r="AA37" i="1"/>
  <c r="AF37" i="1"/>
  <c r="AB37" i="1" s="1"/>
  <c r="AH36" i="1"/>
  <c r="AF36" i="1"/>
  <c r="AB36" i="1"/>
  <c r="AH35" i="1"/>
  <c r="AF35" i="1"/>
  <c r="AB35" i="1" s="1"/>
  <c r="AC35" i="1" s="1"/>
  <c r="AA35" i="1"/>
  <c r="AH34" i="1"/>
  <c r="AF34" i="1"/>
  <c r="AB34" i="1"/>
  <c r="AH33" i="1"/>
  <c r="AA33" i="1"/>
  <c r="AF33" i="1"/>
  <c r="AB33" i="1" s="1"/>
  <c r="AC33" i="1" s="1"/>
  <c r="AH32" i="1"/>
  <c r="AF32" i="1"/>
  <c r="AB32" i="1"/>
  <c r="AH31" i="1"/>
  <c r="AF31" i="1"/>
  <c r="AB31" i="1" s="1"/>
  <c r="AA31" i="1"/>
  <c r="AH30" i="1"/>
  <c r="AF30" i="1"/>
  <c r="AB30" i="1"/>
  <c r="AA30" i="1"/>
  <c r="AH29" i="1"/>
  <c r="AA29" i="1"/>
  <c r="AF29" i="1"/>
  <c r="AB29" i="1" s="1"/>
  <c r="AH28" i="1"/>
  <c r="AA28" i="1"/>
  <c r="AF28" i="1"/>
  <c r="AB28" i="1"/>
  <c r="AH27" i="1"/>
  <c r="AF27" i="1"/>
  <c r="AB27" i="1" s="1"/>
  <c r="AA27" i="1"/>
  <c r="AH26" i="1"/>
  <c r="AF26" i="1"/>
  <c r="AB26" i="1"/>
  <c r="AC26" i="1" s="1"/>
  <c r="AA26" i="1"/>
  <c r="AH25" i="1"/>
  <c r="AF25" i="1"/>
  <c r="AB25" i="1" s="1"/>
  <c r="AH24" i="1"/>
  <c r="AF24" i="1"/>
  <c r="AB24" i="1"/>
  <c r="AH23" i="1"/>
  <c r="AF23" i="1"/>
  <c r="AB23" i="1" s="1"/>
  <c r="AA23" i="1"/>
  <c r="AH22" i="1"/>
  <c r="AF22" i="1"/>
  <c r="AB22" i="1"/>
  <c r="AA22" i="1"/>
  <c r="AH21" i="1"/>
  <c r="AA21" i="1"/>
  <c r="AF21" i="1"/>
  <c r="AB21" i="1" s="1"/>
  <c r="AH20" i="1"/>
  <c r="AA20" i="1"/>
  <c r="AF20" i="1"/>
  <c r="AB20" i="1"/>
  <c r="AH19" i="1"/>
  <c r="AF19" i="1"/>
  <c r="AB19" i="1" s="1"/>
  <c r="AC19" i="1" s="1"/>
  <c r="AA19" i="1"/>
  <c r="AH18" i="1"/>
  <c r="AF18" i="1"/>
  <c r="AB18" i="1"/>
  <c r="AA18" i="1"/>
  <c r="AH17" i="1"/>
  <c r="AA17" i="1"/>
  <c r="AF17" i="1"/>
  <c r="AB17" i="1" s="1"/>
  <c r="AH16" i="1"/>
  <c r="AF16" i="1"/>
  <c r="AB16" i="1"/>
  <c r="AH15" i="1"/>
  <c r="AF15" i="1"/>
  <c r="AB15" i="1" s="1"/>
  <c r="AA15" i="1"/>
  <c r="AH14" i="1"/>
  <c r="AF14" i="1"/>
  <c r="AB14" i="1"/>
  <c r="AA14" i="1"/>
  <c r="AH13" i="1"/>
  <c r="AA13" i="1"/>
  <c r="AF13" i="1"/>
  <c r="AB13" i="1" s="1"/>
  <c r="AH12" i="1"/>
  <c r="AA12" i="1"/>
  <c r="AF12" i="1"/>
  <c r="AB12" i="1"/>
  <c r="AH11" i="1"/>
  <c r="AF11" i="1"/>
  <c r="AB11" i="1" s="1"/>
  <c r="AA11" i="1"/>
  <c r="AH10" i="1"/>
  <c r="AF10" i="1"/>
  <c r="AB10" i="1"/>
  <c r="AC10" i="1" s="1"/>
  <c r="AA10" i="1"/>
  <c r="AH9" i="1"/>
  <c r="AF9" i="1"/>
  <c r="AB9" i="1" s="1"/>
  <c r="AH8" i="1"/>
  <c r="AF8" i="1"/>
  <c r="AB8" i="1"/>
  <c r="AH7" i="1"/>
  <c r="AF7" i="1"/>
  <c r="AB7" i="1" s="1"/>
  <c r="AA7" i="1"/>
  <c r="AH6" i="1"/>
  <c r="AF6" i="1"/>
  <c r="AB6" i="1"/>
  <c r="AA6" i="1"/>
  <c r="AH5" i="1"/>
  <c r="AA5" i="1"/>
  <c r="AF5" i="1"/>
  <c r="AB5" i="1" s="1"/>
  <c r="AH4" i="1"/>
  <c r="AA4" i="1"/>
  <c r="AF4" i="1"/>
  <c r="AB4" i="1"/>
  <c r="AH3" i="1"/>
  <c r="AF3" i="1"/>
  <c r="AB3" i="1" s="1"/>
  <c r="AC3" i="1" s="1"/>
  <c r="AA3" i="1"/>
  <c r="AH2" i="1"/>
  <c r="AF2" i="1"/>
  <c r="AB2" i="1"/>
  <c r="AA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2" i="1"/>
  <c r="T58" i="1"/>
  <c r="P58" i="1" s="1"/>
  <c r="T57" i="1"/>
  <c r="P57" i="1" s="1"/>
  <c r="T56" i="1"/>
  <c r="P56" i="1"/>
  <c r="Q56" i="1" s="1"/>
  <c r="T55" i="1"/>
  <c r="P55" i="1"/>
  <c r="Q55" i="1" s="1"/>
  <c r="T54" i="1"/>
  <c r="P54" i="1"/>
  <c r="T53" i="1"/>
  <c r="P53" i="1"/>
  <c r="Q53" i="1" s="1"/>
  <c r="T52" i="1"/>
  <c r="P52" i="1"/>
  <c r="Q52" i="1" s="1"/>
  <c r="T51" i="1"/>
  <c r="P51" i="1"/>
  <c r="Q51" i="1" s="1"/>
  <c r="T50" i="1"/>
  <c r="P50" i="1"/>
  <c r="T49" i="1"/>
  <c r="P49" i="1"/>
  <c r="T48" i="1"/>
  <c r="P48" i="1"/>
  <c r="Q48" i="1" s="1"/>
  <c r="T47" i="1"/>
  <c r="P47" i="1"/>
  <c r="Q47" i="1" s="1"/>
  <c r="T46" i="1"/>
  <c r="P46" i="1"/>
  <c r="T45" i="1"/>
  <c r="P45" i="1"/>
  <c r="Q45" i="1" s="1"/>
  <c r="T44" i="1"/>
  <c r="P44" i="1"/>
  <c r="Q44" i="1" s="1"/>
  <c r="T43" i="1"/>
  <c r="P43" i="1"/>
  <c r="Q43" i="1" s="1"/>
  <c r="T42" i="1"/>
  <c r="P42" i="1"/>
  <c r="T41" i="1"/>
  <c r="P41" i="1"/>
  <c r="T40" i="1"/>
  <c r="P40" i="1"/>
  <c r="Q40" i="1" s="1"/>
  <c r="T39" i="1"/>
  <c r="P39" i="1"/>
  <c r="Q39" i="1" s="1"/>
  <c r="T38" i="1"/>
  <c r="P38" i="1"/>
  <c r="T37" i="1"/>
  <c r="P37" i="1"/>
  <c r="Q37" i="1" s="1"/>
  <c r="T36" i="1"/>
  <c r="P36" i="1"/>
  <c r="Q36" i="1" s="1"/>
  <c r="T35" i="1"/>
  <c r="P35" i="1"/>
  <c r="Q35" i="1" s="1"/>
  <c r="T34" i="1"/>
  <c r="P34" i="1"/>
  <c r="T33" i="1"/>
  <c r="P33" i="1"/>
  <c r="T32" i="1"/>
  <c r="P32" i="1"/>
  <c r="T31" i="1"/>
  <c r="P31" i="1"/>
  <c r="Q31" i="1" s="1"/>
  <c r="T30" i="1"/>
  <c r="P30" i="1"/>
  <c r="T29" i="1"/>
  <c r="P29" i="1"/>
  <c r="Q29" i="1" s="1"/>
  <c r="T28" i="1"/>
  <c r="P28" i="1"/>
  <c r="Q28" i="1" s="1"/>
  <c r="T27" i="1"/>
  <c r="P27" i="1"/>
  <c r="Q27" i="1" s="1"/>
  <c r="T26" i="1"/>
  <c r="P26" i="1"/>
  <c r="T25" i="1"/>
  <c r="P25" i="1"/>
  <c r="T24" i="1"/>
  <c r="P24" i="1"/>
  <c r="T23" i="1"/>
  <c r="P23" i="1"/>
  <c r="Q23" i="1" s="1"/>
  <c r="T22" i="1"/>
  <c r="P22" i="1"/>
  <c r="T21" i="1"/>
  <c r="P21" i="1"/>
  <c r="Q21" i="1" s="1"/>
  <c r="T20" i="1"/>
  <c r="P20" i="1"/>
  <c r="Q20" i="1" s="1"/>
  <c r="T19" i="1"/>
  <c r="P19" i="1"/>
  <c r="Q19" i="1" s="1"/>
  <c r="T18" i="1"/>
  <c r="P18" i="1"/>
  <c r="T17" i="1"/>
  <c r="P17" i="1"/>
  <c r="T16" i="1"/>
  <c r="P16" i="1"/>
  <c r="T15" i="1"/>
  <c r="P15" i="1"/>
  <c r="Q15" i="1" s="1"/>
  <c r="T14" i="1"/>
  <c r="P14" i="1"/>
  <c r="T13" i="1"/>
  <c r="P13" i="1"/>
  <c r="Q13" i="1" s="1"/>
  <c r="T12" i="1"/>
  <c r="P12" i="1"/>
  <c r="Q12" i="1" s="1"/>
  <c r="T11" i="1"/>
  <c r="P11" i="1"/>
  <c r="Q11" i="1" s="1"/>
  <c r="T10" i="1"/>
  <c r="P10" i="1"/>
  <c r="T9" i="1"/>
  <c r="P9" i="1"/>
  <c r="T8" i="1"/>
  <c r="P8" i="1"/>
  <c r="Q8" i="1" s="1"/>
  <c r="T7" i="1"/>
  <c r="P7" i="1"/>
  <c r="Q7" i="1" s="1"/>
  <c r="T6" i="1"/>
  <c r="P6" i="1"/>
  <c r="T5" i="1"/>
  <c r="P5" i="1"/>
  <c r="Q5" i="1" s="1"/>
  <c r="T4" i="1"/>
  <c r="P4" i="1"/>
  <c r="Q4" i="1" s="1"/>
  <c r="T3" i="1"/>
  <c r="P3" i="1"/>
  <c r="Q3" i="1" s="1"/>
  <c r="T2" i="1"/>
  <c r="P2" i="1"/>
  <c r="H3" i="1"/>
  <c r="H4" i="1"/>
  <c r="H5" i="1"/>
  <c r="H6" i="1"/>
  <c r="H7" i="1"/>
  <c r="B7" i="1" s="1"/>
  <c r="H8" i="1"/>
  <c r="H9" i="1"/>
  <c r="H10" i="1"/>
  <c r="B10" i="1" s="1"/>
  <c r="H11" i="1"/>
  <c r="H12" i="1"/>
  <c r="H13" i="1"/>
  <c r="B13" i="1" s="1"/>
  <c r="H14" i="1"/>
  <c r="H15" i="1"/>
  <c r="H16" i="1"/>
  <c r="H17" i="1"/>
  <c r="B17" i="1" s="1"/>
  <c r="H18" i="1"/>
  <c r="B18" i="1" s="1"/>
  <c r="H19" i="1"/>
  <c r="H20" i="1"/>
  <c r="H21" i="1"/>
  <c r="B21" i="1" s="1"/>
  <c r="H22" i="1"/>
  <c r="H23" i="1"/>
  <c r="H24" i="1"/>
  <c r="B24" i="1" s="1"/>
  <c r="H25" i="1"/>
  <c r="B25" i="1" s="1"/>
  <c r="H26" i="1"/>
  <c r="B26" i="1" s="1"/>
  <c r="H27" i="1"/>
  <c r="H28" i="1"/>
  <c r="H29" i="1"/>
  <c r="H30" i="1"/>
  <c r="H31" i="1"/>
  <c r="H32" i="1"/>
  <c r="B32" i="1" s="1"/>
  <c r="H33" i="1"/>
  <c r="H34" i="1"/>
  <c r="B34" i="1" s="1"/>
  <c r="H35" i="1"/>
  <c r="H36" i="1"/>
  <c r="H37" i="1"/>
  <c r="H38" i="1"/>
  <c r="H39" i="1"/>
  <c r="B39" i="1" s="1"/>
  <c r="H40" i="1"/>
  <c r="H41" i="1"/>
  <c r="B41" i="1" s="1"/>
  <c r="H42" i="1"/>
  <c r="B42" i="1" s="1"/>
  <c r="H43" i="1"/>
  <c r="H44" i="1"/>
  <c r="H45" i="1"/>
  <c r="B45" i="1" s="1"/>
  <c r="H46" i="1"/>
  <c r="H47" i="1"/>
  <c r="B47" i="1" s="1"/>
  <c r="H48" i="1"/>
  <c r="H49" i="1"/>
  <c r="B49" i="1" s="1"/>
  <c r="H50" i="1"/>
  <c r="B50" i="1" s="1"/>
  <c r="H51" i="1"/>
  <c r="H52" i="1"/>
  <c r="H53" i="1"/>
  <c r="B53" i="1" s="1"/>
  <c r="H54" i="1"/>
  <c r="B54" i="1" s="1"/>
  <c r="H55" i="1"/>
  <c r="H56" i="1"/>
  <c r="H57" i="1"/>
  <c r="H58" i="1"/>
  <c r="B58" i="1" s="1"/>
  <c r="H59" i="1"/>
  <c r="H60" i="1"/>
  <c r="H2" i="1"/>
  <c r="I60" i="1"/>
  <c r="B60" i="1"/>
  <c r="G60" i="1"/>
  <c r="C60" i="1" s="1"/>
  <c r="D60" i="1" s="1"/>
  <c r="I59" i="1"/>
  <c r="G59" i="1"/>
  <c r="C59" i="1" s="1"/>
  <c r="B59" i="1"/>
  <c r="I58" i="1"/>
  <c r="G58" i="1"/>
  <c r="C58" i="1" s="1"/>
  <c r="I57" i="1"/>
  <c r="B57" i="1"/>
  <c r="G57" i="1"/>
  <c r="C57" i="1" s="1"/>
  <c r="D57" i="1" s="1"/>
  <c r="I56" i="1"/>
  <c r="G56" i="1"/>
  <c r="C56" i="1" s="1"/>
  <c r="B56" i="1"/>
  <c r="I55" i="1"/>
  <c r="G55" i="1"/>
  <c r="C55" i="1"/>
  <c r="B55" i="1"/>
  <c r="I54" i="1"/>
  <c r="G54" i="1"/>
  <c r="C54" i="1" s="1"/>
  <c r="I53" i="1"/>
  <c r="G53" i="1"/>
  <c r="C53" i="1"/>
  <c r="I52" i="1"/>
  <c r="G52" i="1"/>
  <c r="C52" i="1" s="1"/>
  <c r="D52" i="1" s="1"/>
  <c r="B52" i="1"/>
  <c r="I51" i="1"/>
  <c r="G51" i="1"/>
  <c r="C51" i="1"/>
  <c r="B51" i="1"/>
  <c r="I50" i="1"/>
  <c r="G50" i="1"/>
  <c r="C50" i="1"/>
  <c r="I49" i="1"/>
  <c r="G49" i="1"/>
  <c r="C49" i="1"/>
  <c r="I48" i="1"/>
  <c r="G48" i="1"/>
  <c r="C48" i="1" s="1"/>
  <c r="B48" i="1"/>
  <c r="I47" i="1"/>
  <c r="G47" i="1"/>
  <c r="C47" i="1"/>
  <c r="I46" i="1"/>
  <c r="B46" i="1"/>
  <c r="G46" i="1"/>
  <c r="C46" i="1"/>
  <c r="D46" i="1" s="1"/>
  <c r="I45" i="1"/>
  <c r="G45" i="1"/>
  <c r="C45" i="1"/>
  <c r="I44" i="1"/>
  <c r="G44" i="1"/>
  <c r="C44" i="1" s="1"/>
  <c r="B44" i="1"/>
  <c r="I43" i="1"/>
  <c r="G43" i="1"/>
  <c r="C43" i="1"/>
  <c r="B43" i="1"/>
  <c r="I42" i="1"/>
  <c r="G42" i="1"/>
  <c r="C42" i="1"/>
  <c r="I41" i="1"/>
  <c r="G41" i="1"/>
  <c r="C41" i="1"/>
  <c r="I40" i="1"/>
  <c r="G40" i="1"/>
  <c r="C40" i="1" s="1"/>
  <c r="D40" i="1" s="1"/>
  <c r="B40" i="1"/>
  <c r="I39" i="1"/>
  <c r="G39" i="1"/>
  <c r="C39" i="1"/>
  <c r="I38" i="1"/>
  <c r="B38" i="1"/>
  <c r="G38" i="1"/>
  <c r="C38" i="1"/>
  <c r="D38" i="1" s="1"/>
  <c r="I37" i="1"/>
  <c r="B37" i="1"/>
  <c r="G37" i="1"/>
  <c r="C37" i="1"/>
  <c r="I36" i="1"/>
  <c r="G36" i="1"/>
  <c r="C36" i="1" s="1"/>
  <c r="B36" i="1"/>
  <c r="I35" i="1"/>
  <c r="G35" i="1"/>
  <c r="C35" i="1"/>
  <c r="D35" i="1" s="1"/>
  <c r="B35" i="1"/>
  <c r="I34" i="1"/>
  <c r="G34" i="1"/>
  <c r="C34" i="1"/>
  <c r="I33" i="1"/>
  <c r="B33" i="1"/>
  <c r="G33" i="1"/>
  <c r="C33" i="1"/>
  <c r="I32" i="1"/>
  <c r="G32" i="1"/>
  <c r="C32" i="1" s="1"/>
  <c r="I31" i="1"/>
  <c r="G31" i="1"/>
  <c r="C31" i="1"/>
  <c r="B31" i="1"/>
  <c r="I30" i="1"/>
  <c r="B30" i="1"/>
  <c r="G30" i="1"/>
  <c r="C30" i="1"/>
  <c r="I29" i="1"/>
  <c r="B29" i="1"/>
  <c r="G29" i="1"/>
  <c r="C29" i="1"/>
  <c r="D29" i="1" s="1"/>
  <c r="I28" i="1"/>
  <c r="G28" i="1"/>
  <c r="C28" i="1" s="1"/>
  <c r="B28" i="1"/>
  <c r="I27" i="1"/>
  <c r="G27" i="1"/>
  <c r="C27" i="1"/>
  <c r="B27" i="1"/>
  <c r="I26" i="1"/>
  <c r="G26" i="1"/>
  <c r="C26" i="1"/>
  <c r="I25" i="1"/>
  <c r="G25" i="1"/>
  <c r="C25" i="1"/>
  <c r="I24" i="1"/>
  <c r="G24" i="1"/>
  <c r="C24" i="1" s="1"/>
  <c r="I23" i="1"/>
  <c r="G23" i="1"/>
  <c r="C23" i="1"/>
  <c r="D23" i="1" s="1"/>
  <c r="B23" i="1"/>
  <c r="I22" i="1"/>
  <c r="B22" i="1"/>
  <c r="G22" i="1"/>
  <c r="C22" i="1"/>
  <c r="I21" i="1"/>
  <c r="G21" i="1"/>
  <c r="C21" i="1"/>
  <c r="I20" i="1"/>
  <c r="G20" i="1"/>
  <c r="C20" i="1" s="1"/>
  <c r="D20" i="1" s="1"/>
  <c r="B20" i="1"/>
  <c r="I19" i="1"/>
  <c r="G19" i="1"/>
  <c r="C19" i="1" s="1"/>
  <c r="D19" i="1" s="1"/>
  <c r="B19" i="1"/>
  <c r="I18" i="1"/>
  <c r="G18" i="1"/>
  <c r="C18" i="1"/>
  <c r="I17" i="1"/>
  <c r="G17" i="1"/>
  <c r="C17" i="1"/>
  <c r="I16" i="1"/>
  <c r="G16" i="1"/>
  <c r="C16" i="1" s="1"/>
  <c r="B16" i="1"/>
  <c r="I15" i="1"/>
  <c r="G15" i="1"/>
  <c r="C15" i="1"/>
  <c r="B15" i="1"/>
  <c r="I14" i="1"/>
  <c r="B14" i="1"/>
  <c r="G14" i="1"/>
  <c r="C14" i="1"/>
  <c r="I13" i="1"/>
  <c r="G13" i="1"/>
  <c r="C13" i="1"/>
  <c r="I12" i="1"/>
  <c r="G12" i="1"/>
  <c r="C12" i="1" s="1"/>
  <c r="D12" i="1" s="1"/>
  <c r="B12" i="1"/>
  <c r="I11" i="1"/>
  <c r="G11" i="1"/>
  <c r="C11" i="1"/>
  <c r="B11" i="1"/>
  <c r="I10" i="1"/>
  <c r="G10" i="1"/>
  <c r="C10" i="1"/>
  <c r="I9" i="1"/>
  <c r="B9" i="1"/>
  <c r="G9" i="1"/>
  <c r="C9" i="1"/>
  <c r="I8" i="1"/>
  <c r="G8" i="1"/>
  <c r="C8" i="1" s="1"/>
  <c r="B8" i="1"/>
  <c r="I7" i="1"/>
  <c r="G7" i="1"/>
  <c r="C7" i="1"/>
  <c r="I6" i="1"/>
  <c r="B6" i="1"/>
  <c r="G6" i="1"/>
  <c r="C6" i="1"/>
  <c r="I5" i="1"/>
  <c r="B5" i="1"/>
  <c r="G5" i="1"/>
  <c r="C5" i="1"/>
  <c r="I4" i="1"/>
  <c r="G4" i="1"/>
  <c r="C4" i="1" s="1"/>
  <c r="D4" i="1" s="1"/>
  <c r="B4" i="1"/>
  <c r="I3" i="1"/>
  <c r="G3" i="1"/>
  <c r="C3" i="1"/>
  <c r="B3" i="1"/>
  <c r="B2" i="1"/>
  <c r="G2" i="1"/>
  <c r="C2" i="1"/>
  <c r="D14" i="4" l="1"/>
  <c r="D24" i="4"/>
  <c r="D30" i="4"/>
  <c r="D9" i="4"/>
  <c r="D31" i="4"/>
  <c r="D6" i="4"/>
  <c r="D16" i="4"/>
  <c r="D38" i="4"/>
  <c r="D32" i="4"/>
  <c r="D4" i="4"/>
  <c r="D7" i="4"/>
  <c r="D13" i="4"/>
  <c r="D29" i="4"/>
  <c r="D17" i="4"/>
  <c r="D20" i="4"/>
  <c r="D23" i="4"/>
  <c r="D33" i="4"/>
  <c r="D36" i="4"/>
  <c r="D39" i="4"/>
  <c r="D8" i="4"/>
  <c r="D40" i="4"/>
  <c r="D19" i="4"/>
  <c r="D27" i="4"/>
  <c r="D35" i="4"/>
  <c r="D3" i="4"/>
  <c r="D11" i="4"/>
  <c r="E19" i="2"/>
  <c r="E4" i="2"/>
  <c r="E10" i="2"/>
  <c r="E17" i="2"/>
  <c r="E11" i="2"/>
  <c r="E12" i="2"/>
  <c r="E18" i="2"/>
  <c r="E3" i="2"/>
  <c r="E6" i="2"/>
  <c r="E9" i="2"/>
  <c r="AN18" i="1"/>
  <c r="AN34" i="1"/>
  <c r="AN42" i="1"/>
  <c r="AN16" i="1"/>
  <c r="AN32" i="1"/>
  <c r="AN10" i="1"/>
  <c r="AN26" i="1"/>
  <c r="AN36" i="1"/>
  <c r="AN40" i="1"/>
  <c r="AN8" i="1"/>
  <c r="AN24" i="1"/>
  <c r="AC42" i="1"/>
  <c r="AC6" i="1"/>
  <c r="AC15" i="1"/>
  <c r="AC22" i="1"/>
  <c r="AC29" i="1"/>
  <c r="AC31" i="1"/>
  <c r="AC38" i="1"/>
  <c r="AC11" i="1"/>
  <c r="AC18" i="1"/>
  <c r="AC25" i="1"/>
  <c r="AC27" i="1"/>
  <c r="AC34" i="1"/>
  <c r="AC41" i="1"/>
  <c r="AC5" i="1"/>
  <c r="AC7" i="1"/>
  <c r="AC14" i="1"/>
  <c r="AC21" i="1"/>
  <c r="AC23" i="1"/>
  <c r="AC30" i="1"/>
  <c r="AC37" i="1"/>
  <c r="AC39" i="1"/>
  <c r="AC44" i="1"/>
  <c r="AC2" i="1"/>
  <c r="AC4" i="1"/>
  <c r="AC8" i="1"/>
  <c r="AC12" i="1"/>
  <c r="AC16" i="1"/>
  <c r="AC20" i="1"/>
  <c r="AC24" i="1"/>
  <c r="AC28" i="1"/>
  <c r="AC32" i="1"/>
  <c r="AC36" i="1"/>
  <c r="AC40" i="1"/>
  <c r="AC9" i="1"/>
  <c r="AC13" i="1"/>
  <c r="AC17" i="1"/>
  <c r="Q16" i="1"/>
  <c r="Q24" i="1"/>
  <c r="Q32" i="1"/>
  <c r="Q9" i="1"/>
  <c r="Q17" i="1"/>
  <c r="Q25" i="1"/>
  <c r="Q33" i="1"/>
  <c r="Q41" i="1"/>
  <c r="Q49" i="1"/>
  <c r="Q57" i="1"/>
  <c r="Q58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2" i="1"/>
  <c r="D10" i="1"/>
  <c r="D16" i="1"/>
  <c r="D21" i="1"/>
  <c r="D27" i="1"/>
  <c r="D44" i="1"/>
  <c r="D53" i="1"/>
  <c r="D55" i="1"/>
  <c r="D6" i="1"/>
  <c r="D58" i="1"/>
  <c r="D7" i="1"/>
  <c r="D25" i="1"/>
  <c r="D31" i="1"/>
  <c r="D42" i="1"/>
  <c r="D48" i="1"/>
  <c r="D8" i="1"/>
  <c r="D17" i="1"/>
  <c r="D36" i="1"/>
  <c r="D51" i="1"/>
  <c r="D26" i="1"/>
  <c r="D32" i="1"/>
  <c r="D41" i="1"/>
  <c r="D47" i="1"/>
  <c r="D15" i="1"/>
  <c r="D28" i="1"/>
  <c r="D43" i="1"/>
  <c r="D56" i="1"/>
  <c r="D3" i="1"/>
  <c r="D5" i="1"/>
  <c r="D11" i="1"/>
  <c r="D24" i="1"/>
  <c r="D39" i="1"/>
  <c r="D59" i="1"/>
  <c r="D2" i="1"/>
  <c r="D9" i="1"/>
  <c r="D30" i="1"/>
  <c r="D45" i="1"/>
  <c r="D13" i="1"/>
  <c r="D34" i="1"/>
  <c r="D49" i="1"/>
  <c r="D14" i="1"/>
  <c r="D33" i="1"/>
  <c r="D50" i="1"/>
  <c r="D18" i="1"/>
  <c r="D22" i="1"/>
  <c r="D37" i="1"/>
  <c r="D54" i="1"/>
</calcChain>
</file>

<file path=xl/sharedStrings.xml><?xml version="1.0" encoding="utf-8"?>
<sst xmlns="http://schemas.openxmlformats.org/spreadsheetml/2006/main" count="118" uniqueCount="45">
  <si>
    <t>Current (mA)</t>
  </si>
  <si>
    <t>Inp. Power(mW)</t>
  </si>
  <si>
    <t>out Power(mW)</t>
  </si>
  <si>
    <t>L(dB)</t>
  </si>
  <si>
    <t>Vi(mV)</t>
  </si>
  <si>
    <t>V_out(mV)</t>
  </si>
  <si>
    <t>I_out(mA)</t>
  </si>
  <si>
    <t>I_in(mA)</t>
  </si>
  <si>
    <t>frequency</t>
  </si>
  <si>
    <t>Frequncy</t>
  </si>
  <si>
    <t>Parallel Mode</t>
  </si>
  <si>
    <t>I_B=861 mA</t>
  </si>
  <si>
    <t>B= 62mT</t>
  </si>
  <si>
    <t>Fequency</t>
  </si>
  <si>
    <t>Damon_esbach_mode</t>
  </si>
  <si>
    <t>polarity 1</t>
  </si>
  <si>
    <t>polarity 2</t>
  </si>
  <si>
    <t>Polarity 1</t>
  </si>
  <si>
    <t>Lower Frequncy range</t>
  </si>
  <si>
    <t>TRANSMISSON SPECTRA</t>
  </si>
  <si>
    <t>SPINCALORIE</t>
  </si>
  <si>
    <t>I_YIG (mA)</t>
  </si>
  <si>
    <t>Polarity</t>
  </si>
  <si>
    <t>T_max ( celcius)</t>
  </si>
  <si>
    <t>Pos. in mm</t>
  </si>
  <si>
    <t>IMG No.</t>
  </si>
  <si>
    <t>V_in</t>
  </si>
  <si>
    <t>P_in</t>
  </si>
  <si>
    <t xml:space="preserve">Temp </t>
  </si>
  <si>
    <t>Img. No.</t>
  </si>
  <si>
    <t>dist. mm</t>
  </si>
  <si>
    <t>I_in</t>
  </si>
  <si>
    <t>Demon_Eshbach</t>
  </si>
  <si>
    <t>pol 1</t>
  </si>
  <si>
    <t>pol 2</t>
  </si>
  <si>
    <t>dist mm</t>
  </si>
  <si>
    <t>Backward-Volume</t>
  </si>
  <si>
    <t xml:space="preserve">Calibration of distance and </t>
  </si>
  <si>
    <t>dsit (mm)</t>
  </si>
  <si>
    <t>v_in (mV)</t>
  </si>
  <si>
    <t>voltage</t>
  </si>
  <si>
    <t>Green wire on left</t>
  </si>
  <si>
    <t>Lower frequency range</t>
  </si>
  <si>
    <t>frequncy</t>
  </si>
  <si>
    <t>Green wire on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</si>
</sst>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703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5" fillId="4" borderId="0" xfId="0" applyFont="1" applyFill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/>
    <xf numFmtId="0" fontId="6" fillId="0" borderId="0" xfId="0" applyFont="1"/>
    <xf numFmtId="0" fontId="2" fillId="0" borderId="0" xfId="0" applyFont="1"/>
    <xf numFmtId="0" fontId="2" fillId="7" borderId="0" xfId="0" applyFont="1" applyFill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[1]Sheet6!$D$1</c:f>
              <c:strCache>
                <c:ptCount val="1"/>
                <c:pt idx="0">
                  <c:v>L(dB)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[1]Sheet6!$A$2:$A$40</c:f>
              <c:numCache>
                <c:formatCode>General</c:formatCode>
                <c:ptCount val="39"/>
                <c:pt idx="0">
                  <c:v>130</c:v>
                </c:pt>
                <c:pt idx="1">
                  <c:v>135</c:v>
                </c:pt>
                <c:pt idx="2">
                  <c:v>140</c:v>
                </c:pt>
                <c:pt idx="3">
                  <c:v>145</c:v>
                </c:pt>
                <c:pt idx="4">
                  <c:v>150</c:v>
                </c:pt>
                <c:pt idx="5">
                  <c:v>155</c:v>
                </c:pt>
                <c:pt idx="6">
                  <c:v>160</c:v>
                </c:pt>
                <c:pt idx="7">
                  <c:v>165</c:v>
                </c:pt>
                <c:pt idx="8">
                  <c:v>170</c:v>
                </c:pt>
                <c:pt idx="9">
                  <c:v>175</c:v>
                </c:pt>
                <c:pt idx="10">
                  <c:v>180</c:v>
                </c:pt>
                <c:pt idx="11">
                  <c:v>185</c:v>
                </c:pt>
                <c:pt idx="12">
                  <c:v>190</c:v>
                </c:pt>
                <c:pt idx="13">
                  <c:v>195</c:v>
                </c:pt>
                <c:pt idx="14">
                  <c:v>200</c:v>
                </c:pt>
                <c:pt idx="15">
                  <c:v>205</c:v>
                </c:pt>
                <c:pt idx="16">
                  <c:v>210</c:v>
                </c:pt>
                <c:pt idx="17">
                  <c:v>215</c:v>
                </c:pt>
                <c:pt idx="18">
                  <c:v>220</c:v>
                </c:pt>
                <c:pt idx="19">
                  <c:v>225</c:v>
                </c:pt>
                <c:pt idx="20">
                  <c:v>230</c:v>
                </c:pt>
                <c:pt idx="21">
                  <c:v>235</c:v>
                </c:pt>
                <c:pt idx="22">
                  <c:v>240</c:v>
                </c:pt>
                <c:pt idx="23">
                  <c:v>245</c:v>
                </c:pt>
                <c:pt idx="24">
                  <c:v>250</c:v>
                </c:pt>
                <c:pt idx="25">
                  <c:v>255</c:v>
                </c:pt>
                <c:pt idx="26">
                  <c:v>260</c:v>
                </c:pt>
                <c:pt idx="27">
                  <c:v>265</c:v>
                </c:pt>
                <c:pt idx="28">
                  <c:v>270</c:v>
                </c:pt>
                <c:pt idx="29">
                  <c:v>275</c:v>
                </c:pt>
                <c:pt idx="30">
                  <c:v>280</c:v>
                </c:pt>
                <c:pt idx="31">
                  <c:v>285</c:v>
                </c:pt>
                <c:pt idx="32">
                  <c:v>290</c:v>
                </c:pt>
                <c:pt idx="33">
                  <c:v>295</c:v>
                </c:pt>
                <c:pt idx="34">
                  <c:v>300</c:v>
                </c:pt>
                <c:pt idx="35">
                  <c:v>305</c:v>
                </c:pt>
                <c:pt idx="36">
                  <c:v>310</c:v>
                </c:pt>
                <c:pt idx="37">
                  <c:v>315</c:v>
                </c:pt>
                <c:pt idx="38">
                  <c:v>320</c:v>
                </c:pt>
              </c:numCache>
            </c:numRef>
          </c:xVal>
          <c:yVal>
            <c:numRef>
              <c:f>[1]Sheet6!$D$2:$D$40</c:f>
              <c:numCache>
                <c:formatCode>General</c:formatCode>
                <c:ptCount val="39"/>
                <c:pt idx="0">
                  <c:v>-73.979400086720375</c:v>
                </c:pt>
                <c:pt idx="1">
                  <c:v>-64.436974992327137</c:v>
                </c:pt>
                <c:pt idx="2">
                  <c:v>-78.588378514285864</c:v>
                </c:pt>
                <c:pt idx="3">
                  <c:v>-72.255677134394716</c:v>
                </c:pt>
                <c:pt idx="4">
                  <c:v>-56.692652126721839</c:v>
                </c:pt>
                <c:pt idx="5">
                  <c:v>-59.333498731796162</c:v>
                </c:pt>
                <c:pt idx="6">
                  <c:v>-49.757233931060902</c:v>
                </c:pt>
                <c:pt idx="7">
                  <c:v>-48.596927746709653</c:v>
                </c:pt>
                <c:pt idx="8">
                  <c:v>-48.547899760206263</c:v>
                </c:pt>
                <c:pt idx="9">
                  <c:v>-48.082591669794695</c:v>
                </c:pt>
                <c:pt idx="10">
                  <c:v>-51.638760352926134</c:v>
                </c:pt>
                <c:pt idx="11">
                  <c:v>-46.610469150449973</c:v>
                </c:pt>
                <c:pt idx="12">
                  <c:v>-47.856007380392533</c:v>
                </c:pt>
                <c:pt idx="13">
                  <c:v>-44.519536488328725</c:v>
                </c:pt>
                <c:pt idx="14">
                  <c:v>-45.343434568060275</c:v>
                </c:pt>
                <c:pt idx="15">
                  <c:v>-46.619864380828488</c:v>
                </c:pt>
                <c:pt idx="16">
                  <c:v>-44.417651536886716</c:v>
                </c:pt>
                <c:pt idx="17">
                  <c:v>-43.876400520322257</c:v>
                </c:pt>
                <c:pt idx="18">
                  <c:v>-43.24009595554152</c:v>
                </c:pt>
                <c:pt idx="19">
                  <c:v>-23.307347873278164</c:v>
                </c:pt>
                <c:pt idx="20">
                  <c:v>-28.313375512649387</c:v>
                </c:pt>
                <c:pt idx="21">
                  <c:v>-26.17997850670513</c:v>
                </c:pt>
                <c:pt idx="22">
                  <c:v>-40.581035941156443</c:v>
                </c:pt>
                <c:pt idx="23">
                  <c:v>-40.606238285376783</c:v>
                </c:pt>
                <c:pt idx="24">
                  <c:v>-39.187642981834721</c:v>
                </c:pt>
                <c:pt idx="25">
                  <c:v>-32.956349637772753</c:v>
                </c:pt>
                <c:pt idx="26">
                  <c:v>-44.179868578615384</c:v>
                </c:pt>
                <c:pt idx="27">
                  <c:v>-35.400667203229283</c:v>
                </c:pt>
                <c:pt idx="28">
                  <c:v>-27.29543290838766</c:v>
                </c:pt>
                <c:pt idx="29">
                  <c:v>-38.722304576033565</c:v>
                </c:pt>
                <c:pt idx="30">
                  <c:v>-33.663514743055735</c:v>
                </c:pt>
                <c:pt idx="31">
                  <c:v>-37.92501124923276</c:v>
                </c:pt>
                <c:pt idx="32">
                  <c:v>-38.971519172858571</c:v>
                </c:pt>
                <c:pt idx="33">
                  <c:v>-37.12316093325348</c:v>
                </c:pt>
                <c:pt idx="34">
                  <c:v>-27.95880017344075</c:v>
                </c:pt>
                <c:pt idx="35">
                  <c:v>-26.020599913279625</c:v>
                </c:pt>
                <c:pt idx="36">
                  <c:v>-21.938200260161128</c:v>
                </c:pt>
                <c:pt idx="37">
                  <c:v>-26.020599913279625</c:v>
                </c:pt>
                <c:pt idx="38">
                  <c:v>-27.95880017344075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C-EC4B-9B25-3F7D2ABCD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964240"/>
        <c:axId val="1195453232"/>
      </c:scatterChart>
      <c:valAx>
        <c:axId val="16679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195453232"/>
        <c:crosses val="autoZero"/>
        <c:crossBetween val="midCat"/>
      </c:valAx>
      <c:valAx>
        <c:axId val="119545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16679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44</xdr:row>
      <xdr:rowOff>50800</xdr:rowOff>
    </xdr:from>
    <xdr:to>
      <xdr:col>6</xdr:col>
      <xdr:colOff>558800</xdr:colOff>
      <xdr:row>61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7A9CD4-5A01-F748-ABD8-D3504B2BD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meyrodge/Downloads/Lab_Spinwaves.xlsx" TargetMode="External"/><Relationship Id="rId1" Type="http://schemas.openxmlformats.org/officeDocument/2006/relationships/externalLinkPath" Target="Lab_Spinwa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5"/>
      <sheetName val="Sheet4"/>
      <sheetName val="Sheet7"/>
      <sheetName val="Sheet8"/>
      <sheetName val="Sheet10"/>
      <sheetName val="Sheet11"/>
      <sheetName val="Sheet9"/>
      <sheetName val="Sheet6"/>
      <sheetName val="Sheet2"/>
      <sheetName val="Sheet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 t="str">
            <v>L(dB)</v>
          </cell>
        </row>
        <row r="2">
          <cell r="A2">
            <v>130</v>
          </cell>
          <cell r="D2">
            <v>-73.979400086720375</v>
          </cell>
        </row>
        <row r="3">
          <cell r="A3">
            <v>135</v>
          </cell>
          <cell r="D3">
            <v>-64.436974992327137</v>
          </cell>
        </row>
        <row r="4">
          <cell r="A4">
            <v>140</v>
          </cell>
          <cell r="D4">
            <v>-78.588378514285864</v>
          </cell>
        </row>
        <row r="5">
          <cell r="A5">
            <v>145</v>
          </cell>
          <cell r="D5">
            <v>-72.255677134394716</v>
          </cell>
        </row>
        <row r="6">
          <cell r="A6">
            <v>150</v>
          </cell>
          <cell r="D6">
            <v>-56.692652126721839</v>
          </cell>
        </row>
        <row r="7">
          <cell r="A7">
            <v>155</v>
          </cell>
          <cell r="D7">
            <v>-59.333498731796162</v>
          </cell>
        </row>
        <row r="8">
          <cell r="A8">
            <v>160</v>
          </cell>
          <cell r="D8">
            <v>-49.757233931060902</v>
          </cell>
        </row>
        <row r="9">
          <cell r="A9">
            <v>165</v>
          </cell>
          <cell r="D9">
            <v>-48.596927746709653</v>
          </cell>
        </row>
        <row r="10">
          <cell r="A10">
            <v>170</v>
          </cell>
          <cell r="D10">
            <v>-48.547899760206263</v>
          </cell>
        </row>
        <row r="11">
          <cell r="A11">
            <v>175</v>
          </cell>
          <cell r="D11">
            <v>-48.082591669794695</v>
          </cell>
        </row>
        <row r="12">
          <cell r="A12">
            <v>180</v>
          </cell>
          <cell r="D12">
            <v>-51.638760352926134</v>
          </cell>
        </row>
        <row r="13">
          <cell r="A13">
            <v>185</v>
          </cell>
          <cell r="D13">
            <v>-46.610469150449973</v>
          </cell>
        </row>
        <row r="14">
          <cell r="A14">
            <v>190</v>
          </cell>
          <cell r="D14">
            <v>-47.856007380392533</v>
          </cell>
        </row>
        <row r="15">
          <cell r="A15">
            <v>195</v>
          </cell>
          <cell r="D15">
            <v>-44.519536488328725</v>
          </cell>
        </row>
        <row r="16">
          <cell r="A16">
            <v>200</v>
          </cell>
          <cell r="D16">
            <v>-45.343434568060275</v>
          </cell>
        </row>
        <row r="17">
          <cell r="A17">
            <v>205</v>
          </cell>
          <cell r="D17">
            <v>-46.619864380828488</v>
          </cell>
        </row>
        <row r="18">
          <cell r="A18">
            <v>210</v>
          </cell>
          <cell r="D18">
            <v>-44.417651536886716</v>
          </cell>
        </row>
        <row r="19">
          <cell r="A19">
            <v>215</v>
          </cell>
          <cell r="D19">
            <v>-43.876400520322257</v>
          </cell>
        </row>
        <row r="20">
          <cell r="A20">
            <v>220</v>
          </cell>
          <cell r="D20">
            <v>-43.24009595554152</v>
          </cell>
        </row>
        <row r="21">
          <cell r="A21">
            <v>225</v>
          </cell>
          <cell r="D21">
            <v>-23.307347873278164</v>
          </cell>
        </row>
        <row r="22">
          <cell r="A22">
            <v>230</v>
          </cell>
          <cell r="D22">
            <v>-28.313375512649387</v>
          </cell>
        </row>
        <row r="23">
          <cell r="A23">
            <v>235</v>
          </cell>
          <cell r="D23">
            <v>-26.17997850670513</v>
          </cell>
        </row>
        <row r="24">
          <cell r="A24">
            <v>240</v>
          </cell>
          <cell r="D24">
            <v>-40.581035941156443</v>
          </cell>
        </row>
        <row r="25">
          <cell r="A25">
            <v>245</v>
          </cell>
          <cell r="D25">
            <v>-40.606238285376783</v>
          </cell>
        </row>
        <row r="26">
          <cell r="A26">
            <v>250</v>
          </cell>
          <cell r="D26">
            <v>-39.187642981834721</v>
          </cell>
        </row>
        <row r="27">
          <cell r="A27">
            <v>255</v>
          </cell>
          <cell r="D27">
            <v>-32.956349637772753</v>
          </cell>
        </row>
        <row r="28">
          <cell r="A28">
            <v>260</v>
          </cell>
          <cell r="D28">
            <v>-44.179868578615384</v>
          </cell>
        </row>
        <row r="29">
          <cell r="A29">
            <v>265</v>
          </cell>
          <cell r="D29">
            <v>-35.400667203229283</v>
          </cell>
        </row>
        <row r="30">
          <cell r="A30">
            <v>270</v>
          </cell>
          <cell r="D30">
            <v>-27.29543290838766</v>
          </cell>
        </row>
        <row r="31">
          <cell r="A31">
            <v>275</v>
          </cell>
          <cell r="D31">
            <v>-38.722304576033565</v>
          </cell>
        </row>
        <row r="32">
          <cell r="A32">
            <v>280</v>
          </cell>
          <cell r="D32">
            <v>-33.663514743055735</v>
          </cell>
        </row>
        <row r="33">
          <cell r="A33">
            <v>285</v>
          </cell>
          <cell r="D33">
            <v>-37.92501124923276</v>
          </cell>
        </row>
        <row r="34">
          <cell r="A34">
            <v>290</v>
          </cell>
          <cell r="D34">
            <v>-38.971519172858571</v>
          </cell>
        </row>
        <row r="35">
          <cell r="A35">
            <v>295</v>
          </cell>
          <cell r="D35">
            <v>-37.12316093325348</v>
          </cell>
        </row>
        <row r="36">
          <cell r="A36">
            <v>300</v>
          </cell>
          <cell r="D36">
            <v>-27.95880017344075</v>
          </cell>
        </row>
        <row r="37">
          <cell r="A37">
            <v>305</v>
          </cell>
          <cell r="D37">
            <v>-26.020599913279625</v>
          </cell>
        </row>
        <row r="38">
          <cell r="A38">
            <v>310</v>
          </cell>
          <cell r="D38">
            <v>-21.938200260161128</v>
          </cell>
        </row>
        <row r="39">
          <cell r="A39">
            <v>315</v>
          </cell>
          <cell r="D39">
            <v>-26.020599913279625</v>
          </cell>
        </row>
        <row r="40">
          <cell r="A40">
            <v>320</v>
          </cell>
          <cell r="D40">
            <v>-27.95880017344075</v>
          </cell>
        </row>
      </sheetData>
      <sheetData sheetId="8">
        <row r="1">
          <cell r="D1" t="str">
            <v>L(dB)</v>
          </cell>
          <cell r="I1" t="str">
            <v>L(dB)</v>
          </cell>
        </row>
        <row r="2">
          <cell r="A2">
            <v>130</v>
          </cell>
          <cell r="D2">
            <v>-36.989700043360187</v>
          </cell>
          <cell r="I2">
            <v>-20</v>
          </cell>
        </row>
        <row r="3">
          <cell r="A3">
            <v>135</v>
          </cell>
          <cell r="D3">
            <v>-31.549019599857431</v>
          </cell>
          <cell r="I3">
            <v>-14.559319556497243</v>
          </cell>
        </row>
        <row r="4">
          <cell r="A4">
            <v>140</v>
          </cell>
          <cell r="D4">
            <v>-31.51267675330649</v>
          </cell>
          <cell r="I4">
            <v>-14.522976709946303</v>
          </cell>
        </row>
        <row r="5">
          <cell r="A5">
            <v>145</v>
          </cell>
          <cell r="D5">
            <v>-29.138138523837167</v>
          </cell>
          <cell r="I5">
            <v>-12.14843848047698</v>
          </cell>
        </row>
        <row r="6">
          <cell r="A6">
            <v>150</v>
          </cell>
          <cell r="D6">
            <v>-28.34632606336092</v>
          </cell>
          <cell r="I6">
            <v>-11.35662602000073</v>
          </cell>
        </row>
        <row r="7">
          <cell r="A7">
            <v>155</v>
          </cell>
          <cell r="D7">
            <v>-29.569150993006517</v>
          </cell>
          <cell r="I7">
            <v>-12.579450949646329</v>
          </cell>
        </row>
        <row r="8">
          <cell r="A8">
            <v>160</v>
          </cell>
          <cell r="D8">
            <v>-24.878616965530451</v>
          </cell>
          <cell r="I8">
            <v>-7.8889169221702646</v>
          </cell>
        </row>
        <row r="9">
          <cell r="A9">
            <v>165</v>
          </cell>
          <cell r="D9">
            <v>-24.298463873354827</v>
          </cell>
          <cell r="I9">
            <v>-7.3087638299946409</v>
          </cell>
        </row>
        <row r="10">
          <cell r="A10">
            <v>170</v>
          </cell>
          <cell r="D10">
            <v>-24.236019989931741</v>
          </cell>
          <cell r="I10">
            <v>-7.2463199465715533</v>
          </cell>
        </row>
        <row r="11">
          <cell r="A11">
            <v>175</v>
          </cell>
          <cell r="D11">
            <v>-24.298096434391962</v>
          </cell>
          <cell r="I11">
            <v>-7.3083963910317742</v>
          </cell>
        </row>
        <row r="12">
          <cell r="A12">
            <v>180</v>
          </cell>
          <cell r="D12">
            <v>-25.71798386295427</v>
          </cell>
          <cell r="I12">
            <v>-8.7282838195940808</v>
          </cell>
        </row>
        <row r="13">
          <cell r="A13">
            <v>185</v>
          </cell>
          <cell r="D13">
            <v>-23.189415849726835</v>
          </cell>
          <cell r="I13">
            <v>-6.1997158063666458</v>
          </cell>
        </row>
        <row r="14">
          <cell r="A14">
            <v>190</v>
          </cell>
          <cell r="D14">
            <v>-23.728292880890063</v>
          </cell>
          <cell r="I14">
            <v>-6.7385928375298763</v>
          </cell>
        </row>
        <row r="15">
          <cell r="A15">
            <v>195</v>
          </cell>
          <cell r="D15">
            <v>-22.163254387402556</v>
          </cell>
          <cell r="I15">
            <v>-5.1735543440423655</v>
          </cell>
        </row>
        <row r="16">
          <cell r="A16">
            <v>200</v>
          </cell>
          <cell r="D16">
            <v>-22.671717284030137</v>
          </cell>
          <cell r="I16">
            <v>-5.6820172406699498</v>
          </cell>
        </row>
        <row r="17">
          <cell r="A17">
            <v>205</v>
          </cell>
          <cell r="D17">
            <v>-23.107898329531373</v>
          </cell>
          <cell r="I17">
            <v>-6.1181982861711868</v>
          </cell>
        </row>
        <row r="18">
          <cell r="A18">
            <v>210</v>
          </cell>
          <cell r="D18">
            <v>-20.310700592282878</v>
          </cell>
          <cell r="I18">
            <v>-3.3210005489226919</v>
          </cell>
        </row>
        <row r="19">
          <cell r="A19">
            <v>215</v>
          </cell>
          <cell r="D19">
            <v>-21.726307269461746</v>
          </cell>
          <cell r="I19">
            <v>-4.7366072261015599</v>
          </cell>
        </row>
        <row r="20">
          <cell r="A20">
            <v>220</v>
          </cell>
          <cell r="D20">
            <v>-20.74434811023163</v>
          </cell>
          <cell r="I20">
            <v>-3.754648066871443</v>
          </cell>
        </row>
        <row r="21">
          <cell r="A21">
            <v>225</v>
          </cell>
          <cell r="D21">
            <v>-19.753775250916679</v>
          </cell>
          <cell r="I21">
            <v>-2.7640752075564916</v>
          </cell>
        </row>
        <row r="22">
          <cell r="A22">
            <v>230</v>
          </cell>
          <cell r="D22">
            <v>-21.228591102151793</v>
          </cell>
          <cell r="I22">
            <v>-4.2388910587916024</v>
          </cell>
        </row>
        <row r="23">
          <cell r="A23">
            <v>235</v>
          </cell>
          <cell r="D23">
            <v>-21.383026981662816</v>
          </cell>
          <cell r="I23">
            <v>-4.3933269383026268</v>
          </cell>
        </row>
        <row r="24">
          <cell r="A24">
            <v>240</v>
          </cell>
          <cell r="D24">
            <v>-20.543576623225928</v>
          </cell>
          <cell r="I24">
            <v>-3.5538765798657392</v>
          </cell>
        </row>
        <row r="25">
          <cell r="A25">
            <v>245</v>
          </cell>
          <cell r="D25">
            <v>-19.716664013560649</v>
          </cell>
          <cell r="I25">
            <v>-2.7269639702004622</v>
          </cell>
        </row>
        <row r="26">
          <cell r="A26">
            <v>250</v>
          </cell>
          <cell r="D26">
            <v>-21.51267675330649</v>
          </cell>
          <cell r="I26">
            <v>-4.5229767099463025</v>
          </cell>
        </row>
        <row r="27">
          <cell r="A27">
            <v>255</v>
          </cell>
          <cell r="D27">
            <v>-18.750612633917001</v>
          </cell>
          <cell r="I27">
            <v>-1.7609125905568126</v>
          </cell>
        </row>
        <row r="28">
          <cell r="A28">
            <v>260</v>
          </cell>
          <cell r="D28">
            <v>-21.742313226715574</v>
          </cell>
          <cell r="I28">
            <v>-4.7526131833553862</v>
          </cell>
        </row>
        <row r="29">
          <cell r="A29">
            <v>265</v>
          </cell>
          <cell r="D29">
            <v>-18.492146062090889</v>
          </cell>
          <cell r="I29">
            <v>-1.5024460187307023</v>
          </cell>
        </row>
        <row r="30">
          <cell r="A30">
            <v>270</v>
          </cell>
          <cell r="D30">
            <v>-14.191293077419756</v>
          </cell>
          <cell r="I30">
            <v>2.7984069659404316</v>
          </cell>
        </row>
        <row r="31">
          <cell r="A31">
            <v>275</v>
          </cell>
          <cell r="D31">
            <v>-19.402317949965102</v>
          </cell>
          <cell r="I31">
            <v>-2.4126179066049143</v>
          </cell>
        </row>
        <row r="32">
          <cell r="A32">
            <v>280</v>
          </cell>
          <cell r="D32">
            <v>-15.660623380564436</v>
          </cell>
          <cell r="I32">
            <v>1.3290766627957531</v>
          </cell>
        </row>
        <row r="33">
          <cell r="A33">
            <v>285</v>
          </cell>
          <cell r="D33">
            <v>-18.96250562461638</v>
          </cell>
          <cell r="I33">
            <v>-1.9728055812561935</v>
          </cell>
        </row>
        <row r="34">
          <cell r="A34">
            <v>290</v>
          </cell>
          <cell r="D34">
            <v>-18.236372220346286</v>
          </cell>
          <cell r="I34">
            <v>-1.2466721769860991</v>
          </cell>
        </row>
        <row r="35">
          <cell r="A35">
            <v>295</v>
          </cell>
          <cell r="D35">
            <v>-17.690078709437739</v>
          </cell>
        </row>
        <row r="36">
          <cell r="A36">
            <v>300</v>
          </cell>
          <cell r="D36">
            <v>-16.25826713285711</v>
          </cell>
        </row>
        <row r="37">
          <cell r="A37">
            <v>305</v>
          </cell>
          <cell r="D37">
            <v>-43.802112417116064</v>
          </cell>
        </row>
        <row r="38">
          <cell r="A38">
            <v>310</v>
          </cell>
          <cell r="D38">
            <v>-42.412617906604915</v>
          </cell>
        </row>
        <row r="39">
          <cell r="A39">
            <v>315</v>
          </cell>
          <cell r="D39">
            <v>-46.092385759550858</v>
          </cell>
        </row>
        <row r="40">
          <cell r="A40">
            <v>320</v>
          </cell>
          <cell r="D40">
            <v>-47.853298350107671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E72AA-4866-2A4D-B32C-28301DF02F40}">
  <dimension ref="A1:AR67"/>
  <sheetViews>
    <sheetView tabSelected="1" zoomScale="81" workbookViewId="0">
      <selection activeCell="B2" sqref="B2"/>
    </sheetView>
  </sheetViews>
  <sheetFormatPr baseColWidth="10" defaultRowHeight="16" x14ac:dyDescent="0.2"/>
  <cols>
    <col min="2" max="2" width="16.6640625" customWidth="1"/>
    <col min="23" max="23" width="28.33203125" customWidth="1"/>
  </cols>
  <sheetData>
    <row r="1" spans="1:4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N1" s="1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3" t="s">
        <v>5</v>
      </c>
      <c r="T1" s="2" t="s">
        <v>6</v>
      </c>
      <c r="U1" s="2" t="s">
        <v>7</v>
      </c>
      <c r="Z1" s="1" t="s">
        <v>0</v>
      </c>
      <c r="AA1" s="2" t="s">
        <v>1</v>
      </c>
      <c r="AB1" s="2" t="s">
        <v>2</v>
      </c>
      <c r="AC1" s="2" t="s">
        <v>3</v>
      </c>
      <c r="AD1" s="2" t="s">
        <v>4</v>
      </c>
      <c r="AE1" s="3" t="s">
        <v>5</v>
      </c>
      <c r="AF1" s="2" t="s">
        <v>6</v>
      </c>
      <c r="AG1" s="2" t="s">
        <v>7</v>
      </c>
      <c r="AH1" s="2" t="s">
        <v>9</v>
      </c>
      <c r="AK1" s="1" t="s">
        <v>0</v>
      </c>
      <c r="AL1" s="2" t="s">
        <v>1</v>
      </c>
      <c r="AM1" s="2" t="s">
        <v>2</v>
      </c>
      <c r="AN1" s="2" t="s">
        <v>3</v>
      </c>
      <c r="AO1" s="2" t="s">
        <v>4</v>
      </c>
      <c r="AP1" s="3" t="s">
        <v>5</v>
      </c>
      <c r="AQ1" s="2" t="s">
        <v>6</v>
      </c>
      <c r="AR1" s="2" t="s">
        <v>7</v>
      </c>
    </row>
    <row r="2" spans="1:44" x14ac:dyDescent="0.2">
      <c r="A2" s="1">
        <v>286</v>
      </c>
      <c r="B2" s="2">
        <f>E2*H2</f>
        <v>0.46079999999999999</v>
      </c>
      <c r="C2" s="2">
        <f t="shared" ref="C2:C60" si="0">F2*G2</f>
        <v>6.480000000000001E-2</v>
      </c>
      <c r="D2">
        <f t="shared" ref="D2:D60" si="1">10*LOG(C2/B2)</f>
        <v>-8.5193746454456214</v>
      </c>
      <c r="E2" s="2">
        <v>4.8</v>
      </c>
      <c r="F2" s="3">
        <v>1.8</v>
      </c>
      <c r="G2" s="2">
        <f t="shared" ref="G2:G60" si="2">F2/50</f>
        <v>3.6000000000000004E-2</v>
      </c>
      <c r="H2" s="2">
        <f>E2/50</f>
        <v>9.6000000000000002E-2</v>
      </c>
      <c r="I2">
        <f>0.0123*A2 + 0.0905</f>
        <v>3.6083000000000003</v>
      </c>
      <c r="N2" s="1">
        <v>286</v>
      </c>
      <c r="O2" s="2">
        <f>R2*U2</f>
        <v>0.46079999999999999</v>
      </c>
      <c r="P2" s="2">
        <f t="shared" ref="P2:P58" si="3">S2*T2</f>
        <v>2.0000000000000001E-4</v>
      </c>
      <c r="Q2">
        <f t="shared" ref="Q2:Q58" si="4">10*LOG(P2/O2)</f>
        <v>-33.624824747511745</v>
      </c>
      <c r="R2" s="2">
        <v>4.8</v>
      </c>
      <c r="S2" s="3">
        <v>0.1</v>
      </c>
      <c r="T2" s="2">
        <f t="shared" ref="T2:T58" si="5">S2/50</f>
        <v>2E-3</v>
      </c>
      <c r="U2" s="2">
        <f>R2/50</f>
        <v>9.6000000000000002E-2</v>
      </c>
      <c r="Z2" s="1">
        <v>140</v>
      </c>
      <c r="AA2" s="2">
        <f>AD2*AG2</f>
        <v>898.88</v>
      </c>
      <c r="AB2" s="2">
        <f t="shared" ref="AB2:AB45" si="6">AE2*AF2</f>
        <v>0.18</v>
      </c>
      <c r="AC2">
        <f t="shared" ref="AC2:AC45" si="7">10*LOG(AB2/AA2)</f>
        <v>-36.984292124181778</v>
      </c>
      <c r="AD2" s="2">
        <v>212</v>
      </c>
      <c r="AE2" s="3">
        <v>3</v>
      </c>
      <c r="AF2" s="2">
        <f t="shared" ref="AF2:AF45" si="8">AE2/50</f>
        <v>0.06</v>
      </c>
      <c r="AG2" s="2">
        <f>AD2/50</f>
        <v>4.24</v>
      </c>
      <c r="AH2">
        <f>0.0123*Z2 + 0.0905</f>
        <v>1.8125</v>
      </c>
      <c r="AK2" s="1">
        <v>140</v>
      </c>
      <c r="AL2" s="2">
        <f>AO2*AR2</f>
        <v>898.88</v>
      </c>
      <c r="AM2" s="2">
        <f t="shared" ref="AM2:AM43" si="9">AP2*AQ2</f>
        <v>2.0000000000000001E-4</v>
      </c>
      <c r="AN2">
        <f t="shared" ref="AN2:AN43" si="10">10*LOG(AM2/AL2)</f>
        <v>-66.52671721857503</v>
      </c>
      <c r="AO2" s="2">
        <v>212</v>
      </c>
      <c r="AP2" s="3">
        <v>0.1</v>
      </c>
      <c r="AQ2" s="2">
        <f t="shared" ref="AQ2:AQ43" si="11">AP2/50</f>
        <v>2E-3</v>
      </c>
      <c r="AR2" s="2">
        <f>AO2/50</f>
        <v>4.24</v>
      </c>
    </row>
    <row r="3" spans="1:44" x14ac:dyDescent="0.2">
      <c r="A3" s="1">
        <v>286.2</v>
      </c>
      <c r="B3" s="2">
        <f t="shared" ref="B3:B60" si="12">E3*H3</f>
        <v>0.44180000000000003</v>
      </c>
      <c r="C3" s="2">
        <f t="shared" si="0"/>
        <v>0.08</v>
      </c>
      <c r="D3">
        <f t="shared" si="1"/>
        <v>-7.4213572454347254</v>
      </c>
      <c r="E3" s="2">
        <v>4.7</v>
      </c>
      <c r="F3" s="3">
        <v>2</v>
      </c>
      <c r="G3" s="2">
        <f t="shared" si="2"/>
        <v>0.04</v>
      </c>
      <c r="H3" s="2">
        <f t="shared" ref="H3:H61" si="13">E3/50</f>
        <v>9.4E-2</v>
      </c>
      <c r="I3">
        <f>0.0123*A3 + 0.0905</f>
        <v>3.61076</v>
      </c>
      <c r="N3" s="1">
        <v>286.2</v>
      </c>
      <c r="O3" s="2">
        <f t="shared" ref="O3:O58" si="14">R3*U3</f>
        <v>0.44180000000000003</v>
      </c>
      <c r="P3" s="2">
        <f t="shared" si="3"/>
        <v>8.0000000000000004E-4</v>
      </c>
      <c r="Q3">
        <f t="shared" si="4"/>
        <v>-27.421357245434727</v>
      </c>
      <c r="R3" s="2">
        <v>4.7</v>
      </c>
      <c r="S3" s="3">
        <v>0.2</v>
      </c>
      <c r="T3" s="2">
        <f t="shared" si="5"/>
        <v>4.0000000000000001E-3</v>
      </c>
      <c r="U3" s="2">
        <f t="shared" ref="U3:U58" si="15">R3/50</f>
        <v>9.4E-2</v>
      </c>
      <c r="Z3" s="1">
        <v>140.1</v>
      </c>
      <c r="AA3" s="2">
        <f t="shared" ref="AA3:AA45" si="16">AD3*AG3</f>
        <v>882</v>
      </c>
      <c r="AB3" s="2">
        <f t="shared" si="6"/>
        <v>0.18</v>
      </c>
      <c r="AC3">
        <f t="shared" si="7"/>
        <v>-36.901960800285138</v>
      </c>
      <c r="AD3" s="2">
        <v>210</v>
      </c>
      <c r="AE3" s="3">
        <v>3</v>
      </c>
      <c r="AF3" s="2">
        <f t="shared" si="8"/>
        <v>0.06</v>
      </c>
      <c r="AG3" s="2">
        <f t="shared" ref="AG3:AG45" si="17">AD3/50</f>
        <v>4.2</v>
      </c>
      <c r="AH3">
        <f t="shared" ref="AH3:AH45" si="18">0.0123*Z3 + 0.0905</f>
        <v>1.8137300000000001</v>
      </c>
      <c r="AK3" s="1">
        <v>140.1</v>
      </c>
      <c r="AL3" s="2">
        <f t="shared" ref="AL3:AL43" si="19">AO3*AR3</f>
        <v>882</v>
      </c>
      <c r="AM3" s="2">
        <f t="shared" si="9"/>
        <v>0.02</v>
      </c>
      <c r="AN3">
        <f t="shared" si="10"/>
        <v>-46.444385894678383</v>
      </c>
      <c r="AO3" s="2">
        <v>210</v>
      </c>
      <c r="AP3" s="3">
        <v>1</v>
      </c>
      <c r="AQ3" s="2">
        <f t="shared" si="11"/>
        <v>0.02</v>
      </c>
      <c r="AR3" s="2">
        <f t="shared" ref="AR3:AR43" si="20">AO3/50</f>
        <v>4.2</v>
      </c>
    </row>
    <row r="4" spans="1:44" x14ac:dyDescent="0.2">
      <c r="A4" s="1">
        <v>286.39999999999998</v>
      </c>
      <c r="B4" s="2">
        <f t="shared" si="12"/>
        <v>0.44180000000000003</v>
      </c>
      <c r="C4" s="2">
        <f t="shared" si="0"/>
        <v>0.32</v>
      </c>
      <c r="D4">
        <f t="shared" si="1"/>
        <v>-1.4007573321551017</v>
      </c>
      <c r="E4" s="2">
        <v>4.7</v>
      </c>
      <c r="F4" s="3">
        <v>4</v>
      </c>
      <c r="G4" s="2">
        <f t="shared" si="2"/>
        <v>0.08</v>
      </c>
      <c r="H4" s="2">
        <f t="shared" si="13"/>
        <v>9.4E-2</v>
      </c>
      <c r="I4">
        <f t="shared" ref="I2:I60" si="21">0.0123*A4 + 0.0905</f>
        <v>3.6132199999999997</v>
      </c>
      <c r="N4" s="1">
        <v>286.39999999999998</v>
      </c>
      <c r="O4" s="2">
        <f t="shared" si="14"/>
        <v>0.44180000000000003</v>
      </c>
      <c r="P4" s="2">
        <f t="shared" si="3"/>
        <v>4.4999999999999998E-2</v>
      </c>
      <c r="Q4">
        <f t="shared" si="4"/>
        <v>-9.9201319776007253</v>
      </c>
      <c r="R4" s="2">
        <v>4.7</v>
      </c>
      <c r="S4" s="3">
        <v>1.5</v>
      </c>
      <c r="T4" s="2">
        <f t="shared" si="5"/>
        <v>0.03</v>
      </c>
      <c r="U4" s="2">
        <f t="shared" si="15"/>
        <v>9.4E-2</v>
      </c>
      <c r="Z4" s="1">
        <v>140.19999999999999</v>
      </c>
      <c r="AA4" s="2">
        <f t="shared" si="16"/>
        <v>882</v>
      </c>
      <c r="AB4" s="2">
        <f t="shared" si="6"/>
        <v>0.72</v>
      </c>
      <c r="AC4">
        <f t="shared" si="7"/>
        <v>-30.881360887005513</v>
      </c>
      <c r="AD4" s="2">
        <v>210</v>
      </c>
      <c r="AE4" s="3">
        <v>6</v>
      </c>
      <c r="AF4" s="2">
        <f t="shared" si="8"/>
        <v>0.12</v>
      </c>
      <c r="AG4" s="2">
        <f t="shared" si="17"/>
        <v>4.2</v>
      </c>
      <c r="AH4">
        <f t="shared" si="18"/>
        <v>1.8149599999999999</v>
      </c>
      <c r="AK4" s="1">
        <v>140.19999999999999</v>
      </c>
      <c r="AL4" s="2">
        <f t="shared" si="19"/>
        <v>882</v>
      </c>
      <c r="AM4" s="2">
        <f t="shared" si="9"/>
        <v>0.08</v>
      </c>
      <c r="AN4">
        <f t="shared" si="10"/>
        <v>-40.423785981398765</v>
      </c>
      <c r="AO4" s="2">
        <v>210</v>
      </c>
      <c r="AP4" s="3">
        <v>2</v>
      </c>
      <c r="AQ4" s="2">
        <f t="shared" si="11"/>
        <v>0.04</v>
      </c>
      <c r="AR4" s="2">
        <f t="shared" si="20"/>
        <v>4.2</v>
      </c>
    </row>
    <row r="5" spans="1:44" x14ac:dyDescent="0.2">
      <c r="A5" s="1">
        <v>286.60000000000002</v>
      </c>
      <c r="B5" s="2">
        <f t="shared" si="12"/>
        <v>0.46079999999999999</v>
      </c>
      <c r="C5" s="2">
        <f t="shared" si="0"/>
        <v>0.98000000000000009</v>
      </c>
      <c r="D5">
        <f t="shared" si="1"/>
        <v>3.2771360527733924</v>
      </c>
      <c r="E5" s="2">
        <v>4.8</v>
      </c>
      <c r="F5" s="3">
        <v>7</v>
      </c>
      <c r="G5" s="2">
        <f t="shared" si="2"/>
        <v>0.14000000000000001</v>
      </c>
      <c r="H5" s="2">
        <f t="shared" si="13"/>
        <v>9.6000000000000002E-2</v>
      </c>
      <c r="I5">
        <f t="shared" si="21"/>
        <v>3.6156800000000002</v>
      </c>
      <c r="N5" s="1">
        <v>286.60000000000002</v>
      </c>
      <c r="O5" s="2">
        <f t="shared" si="14"/>
        <v>0.46079999999999999</v>
      </c>
      <c r="P5" s="2">
        <f t="shared" si="3"/>
        <v>0.08</v>
      </c>
      <c r="Q5">
        <f t="shared" si="4"/>
        <v>-7.6042248342321193</v>
      </c>
      <c r="R5" s="2">
        <v>4.8</v>
      </c>
      <c r="S5" s="3">
        <v>2</v>
      </c>
      <c r="T5" s="2">
        <f t="shared" si="5"/>
        <v>0.04</v>
      </c>
      <c r="U5" s="2">
        <f t="shared" si="15"/>
        <v>9.6000000000000002E-2</v>
      </c>
      <c r="Z5" s="1">
        <v>140.30000000000001</v>
      </c>
      <c r="AA5" s="2">
        <f t="shared" si="16"/>
        <v>873.61999999999989</v>
      </c>
      <c r="AB5" s="2">
        <f t="shared" si="6"/>
        <v>2.88</v>
      </c>
      <c r="AC5">
        <f t="shared" si="7"/>
        <v>-24.819300801268582</v>
      </c>
      <c r="AD5" s="2">
        <v>209</v>
      </c>
      <c r="AE5" s="3">
        <v>12</v>
      </c>
      <c r="AF5" s="2">
        <f t="shared" si="8"/>
        <v>0.24</v>
      </c>
      <c r="AG5" s="2">
        <f t="shared" si="17"/>
        <v>4.18</v>
      </c>
      <c r="AH5">
        <f t="shared" si="18"/>
        <v>1.8161900000000002</v>
      </c>
      <c r="AK5" s="1">
        <v>140.30000000000001</v>
      </c>
      <c r="AL5" s="2">
        <f t="shared" si="19"/>
        <v>873.61999999999989</v>
      </c>
      <c r="AM5" s="2">
        <f t="shared" si="9"/>
        <v>9.6800000000000011E-2</v>
      </c>
      <c r="AN5">
        <f t="shared" si="10"/>
        <v>-39.554472105776959</v>
      </c>
      <c r="AO5" s="2">
        <v>209</v>
      </c>
      <c r="AP5" s="3">
        <v>2.2000000000000002</v>
      </c>
      <c r="AQ5" s="2">
        <f t="shared" si="11"/>
        <v>4.4000000000000004E-2</v>
      </c>
      <c r="AR5" s="2">
        <f t="shared" si="20"/>
        <v>4.18</v>
      </c>
    </row>
    <row r="6" spans="1:44" x14ac:dyDescent="0.2">
      <c r="A6" s="1">
        <v>286.8</v>
      </c>
      <c r="B6" s="2">
        <f t="shared" si="12"/>
        <v>0.46079999999999999</v>
      </c>
      <c r="C6" s="2">
        <f t="shared" si="0"/>
        <v>3.9200000000000004</v>
      </c>
      <c r="D6">
        <f t="shared" si="1"/>
        <v>9.2977359660530166</v>
      </c>
      <c r="E6" s="2">
        <v>4.8</v>
      </c>
      <c r="F6" s="3">
        <v>14</v>
      </c>
      <c r="G6" s="2">
        <f t="shared" si="2"/>
        <v>0.28000000000000003</v>
      </c>
      <c r="H6" s="2">
        <f t="shared" si="13"/>
        <v>9.6000000000000002E-2</v>
      </c>
      <c r="I6">
        <f t="shared" si="21"/>
        <v>3.6181400000000004</v>
      </c>
      <c r="N6" s="1">
        <v>286.8</v>
      </c>
      <c r="O6" s="2">
        <f t="shared" si="14"/>
        <v>0.46079999999999999</v>
      </c>
      <c r="P6" s="2">
        <f t="shared" si="3"/>
        <v>0.18</v>
      </c>
      <c r="Q6">
        <f t="shared" si="4"/>
        <v>-4.0823996531184958</v>
      </c>
      <c r="R6" s="2">
        <v>4.8</v>
      </c>
      <c r="S6" s="3">
        <v>3</v>
      </c>
      <c r="T6" s="2">
        <f t="shared" si="5"/>
        <v>0.06</v>
      </c>
      <c r="U6" s="2">
        <f t="shared" si="15"/>
        <v>9.6000000000000002E-2</v>
      </c>
      <c r="Z6" s="1">
        <v>140.4</v>
      </c>
      <c r="AA6" s="2">
        <f t="shared" si="16"/>
        <v>873.61999999999989</v>
      </c>
      <c r="AB6" s="2">
        <f t="shared" si="6"/>
        <v>32</v>
      </c>
      <c r="AC6">
        <f t="shared" si="7"/>
        <v>-14.361725895661833</v>
      </c>
      <c r="AD6" s="2">
        <v>209</v>
      </c>
      <c r="AE6" s="3">
        <v>40</v>
      </c>
      <c r="AF6" s="2">
        <f t="shared" si="8"/>
        <v>0.8</v>
      </c>
      <c r="AG6" s="2">
        <f t="shared" si="17"/>
        <v>4.18</v>
      </c>
      <c r="AH6">
        <f t="shared" si="18"/>
        <v>1.81742</v>
      </c>
      <c r="AK6" s="1">
        <v>140.4</v>
      </c>
      <c r="AL6" s="2">
        <f t="shared" si="19"/>
        <v>873.61999999999989</v>
      </c>
      <c r="AM6" s="2">
        <f t="shared" si="9"/>
        <v>0.2888</v>
      </c>
      <c r="AN6">
        <f t="shared" si="10"/>
        <v>-34.807253789884875</v>
      </c>
      <c r="AO6" s="2">
        <v>209</v>
      </c>
      <c r="AP6" s="3">
        <v>3.8</v>
      </c>
      <c r="AQ6" s="2">
        <f t="shared" si="11"/>
        <v>7.5999999999999998E-2</v>
      </c>
      <c r="AR6" s="2">
        <f t="shared" si="20"/>
        <v>4.18</v>
      </c>
    </row>
    <row r="7" spans="1:44" x14ac:dyDescent="0.2">
      <c r="A7" s="1">
        <v>287</v>
      </c>
      <c r="B7" s="2">
        <f t="shared" si="12"/>
        <v>0.48020000000000007</v>
      </c>
      <c r="C7" s="2">
        <f t="shared" si="0"/>
        <v>8</v>
      </c>
      <c r="D7">
        <f t="shared" si="1"/>
        <v>12.21667831270935</v>
      </c>
      <c r="E7" s="2">
        <v>4.9000000000000004</v>
      </c>
      <c r="F7" s="3">
        <v>20</v>
      </c>
      <c r="G7" s="2">
        <f t="shared" si="2"/>
        <v>0.4</v>
      </c>
      <c r="H7" s="2">
        <f t="shared" si="13"/>
        <v>9.8000000000000004E-2</v>
      </c>
      <c r="I7">
        <f t="shared" si="21"/>
        <v>3.6206</v>
      </c>
      <c r="N7" s="1">
        <v>287</v>
      </c>
      <c r="O7" s="2">
        <f t="shared" si="14"/>
        <v>0.48020000000000007</v>
      </c>
      <c r="P7" s="2">
        <f t="shared" si="3"/>
        <v>0.60499999999999998</v>
      </c>
      <c r="Q7">
        <f t="shared" si="4"/>
        <v>1.0033321893146026</v>
      </c>
      <c r="R7" s="2">
        <v>4.9000000000000004</v>
      </c>
      <c r="S7" s="3">
        <v>5.5</v>
      </c>
      <c r="T7" s="2">
        <f t="shared" si="5"/>
        <v>0.11</v>
      </c>
      <c r="U7" s="2">
        <f t="shared" si="15"/>
        <v>9.8000000000000004E-2</v>
      </c>
      <c r="Z7" s="1">
        <v>140.5</v>
      </c>
      <c r="AA7" s="2">
        <f t="shared" si="16"/>
        <v>873.61999999999989</v>
      </c>
      <c r="AB7" s="2">
        <f t="shared" si="6"/>
        <v>84.5</v>
      </c>
      <c r="AC7">
        <f t="shared" si="7"/>
        <v>-10.144658589363969</v>
      </c>
      <c r="AD7" s="2">
        <v>209</v>
      </c>
      <c r="AE7" s="3">
        <v>65</v>
      </c>
      <c r="AF7" s="2">
        <f t="shared" si="8"/>
        <v>1.3</v>
      </c>
      <c r="AG7" s="2">
        <f t="shared" si="17"/>
        <v>4.18</v>
      </c>
      <c r="AH7">
        <f t="shared" si="18"/>
        <v>1.8186500000000001</v>
      </c>
      <c r="AK7" s="1">
        <v>140.5</v>
      </c>
      <c r="AL7" s="2">
        <f t="shared" si="19"/>
        <v>873.61999999999989</v>
      </c>
      <c r="AM7" s="2">
        <f t="shared" si="9"/>
        <v>0.98000000000000009</v>
      </c>
      <c r="AN7">
        <f t="shared" si="10"/>
        <v>-29.500964921935942</v>
      </c>
      <c r="AO7" s="2">
        <v>209</v>
      </c>
      <c r="AP7" s="3">
        <v>7</v>
      </c>
      <c r="AQ7" s="2">
        <f t="shared" si="11"/>
        <v>0.14000000000000001</v>
      </c>
      <c r="AR7" s="2">
        <f t="shared" si="20"/>
        <v>4.18</v>
      </c>
    </row>
    <row r="8" spans="1:44" x14ac:dyDescent="0.2">
      <c r="A8" s="1">
        <v>287.2</v>
      </c>
      <c r="B8" s="2">
        <f t="shared" si="12"/>
        <v>0.48020000000000007</v>
      </c>
      <c r="C8" s="2">
        <f t="shared" si="0"/>
        <v>15.680000000000001</v>
      </c>
      <c r="D8">
        <f t="shared" si="1"/>
        <v>15.139239026274112</v>
      </c>
      <c r="E8" s="2">
        <v>4.9000000000000004</v>
      </c>
      <c r="F8" s="3">
        <v>28</v>
      </c>
      <c r="G8" s="2">
        <f t="shared" si="2"/>
        <v>0.56000000000000005</v>
      </c>
      <c r="H8" s="2">
        <f t="shared" si="13"/>
        <v>9.8000000000000004E-2</v>
      </c>
      <c r="I8">
        <f t="shared" si="21"/>
        <v>3.6230599999999997</v>
      </c>
      <c r="N8" s="1">
        <v>287.2</v>
      </c>
      <c r="O8" s="2">
        <f t="shared" si="14"/>
        <v>0.48020000000000007</v>
      </c>
      <c r="P8" s="2">
        <f t="shared" si="3"/>
        <v>2</v>
      </c>
      <c r="Q8">
        <f t="shared" si="4"/>
        <v>6.1960783994297266</v>
      </c>
      <c r="R8" s="2">
        <v>4.9000000000000004</v>
      </c>
      <c r="S8" s="3">
        <v>10</v>
      </c>
      <c r="T8" s="2">
        <f t="shared" si="5"/>
        <v>0.2</v>
      </c>
      <c r="U8" s="2">
        <f t="shared" si="15"/>
        <v>9.8000000000000004E-2</v>
      </c>
      <c r="Z8" s="1">
        <v>140.6</v>
      </c>
      <c r="AA8" s="2">
        <f t="shared" si="16"/>
        <v>865.28</v>
      </c>
      <c r="AB8" s="2">
        <f t="shared" si="6"/>
        <v>200</v>
      </c>
      <c r="AC8">
        <f t="shared" si="7"/>
        <v>-6.3612666992552311</v>
      </c>
      <c r="AD8" s="2">
        <v>208</v>
      </c>
      <c r="AE8" s="3">
        <v>100</v>
      </c>
      <c r="AF8" s="2">
        <f t="shared" si="8"/>
        <v>2</v>
      </c>
      <c r="AG8" s="2">
        <f t="shared" si="17"/>
        <v>4.16</v>
      </c>
      <c r="AH8">
        <f t="shared" si="18"/>
        <v>1.8198799999999999</v>
      </c>
      <c r="AK8" s="1">
        <v>140.6</v>
      </c>
      <c r="AL8" s="2">
        <f t="shared" si="19"/>
        <v>865.28</v>
      </c>
      <c r="AM8" s="2">
        <f t="shared" si="9"/>
        <v>3.1751999999999998</v>
      </c>
      <c r="AN8">
        <f t="shared" si="10"/>
        <v>-24.353855796903972</v>
      </c>
      <c r="AO8" s="2">
        <v>208</v>
      </c>
      <c r="AP8" s="3">
        <v>12.6</v>
      </c>
      <c r="AQ8" s="2">
        <f t="shared" si="11"/>
        <v>0.252</v>
      </c>
      <c r="AR8" s="2">
        <f t="shared" si="20"/>
        <v>4.16</v>
      </c>
    </row>
    <row r="9" spans="1:44" x14ac:dyDescent="0.2">
      <c r="A9" s="1">
        <v>287.39999999999998</v>
      </c>
      <c r="B9" s="2">
        <f t="shared" si="12"/>
        <v>0.48020000000000007</v>
      </c>
      <c r="C9" s="2">
        <f t="shared" si="0"/>
        <v>19.22</v>
      </c>
      <c r="D9">
        <f t="shared" si="1"/>
        <v>16.023312276115181</v>
      </c>
      <c r="E9" s="2">
        <v>4.9000000000000004</v>
      </c>
      <c r="F9" s="3">
        <v>31</v>
      </c>
      <c r="G9" s="2">
        <f t="shared" si="2"/>
        <v>0.62</v>
      </c>
      <c r="H9" s="2">
        <f t="shared" si="13"/>
        <v>9.8000000000000004E-2</v>
      </c>
      <c r="I9">
        <f t="shared" si="21"/>
        <v>3.6255199999999999</v>
      </c>
      <c r="N9" s="1">
        <v>287.39999999999998</v>
      </c>
      <c r="O9" s="2">
        <f t="shared" si="14"/>
        <v>0.48020000000000007</v>
      </c>
      <c r="P9" s="2">
        <f t="shared" si="3"/>
        <v>4.5602</v>
      </c>
      <c r="Q9">
        <f t="shared" si="4"/>
        <v>9.7756173452931154</v>
      </c>
      <c r="R9" s="2">
        <v>4.9000000000000004</v>
      </c>
      <c r="S9" s="3">
        <v>15.1</v>
      </c>
      <c r="T9" s="2">
        <f t="shared" si="5"/>
        <v>0.30199999999999999</v>
      </c>
      <c r="U9" s="2">
        <f t="shared" si="15"/>
        <v>9.8000000000000004E-2</v>
      </c>
      <c r="Z9" s="1">
        <v>140.69999999999999</v>
      </c>
      <c r="AA9" s="2">
        <f t="shared" si="16"/>
        <v>865.28</v>
      </c>
      <c r="AB9" s="2">
        <f t="shared" si="6"/>
        <v>359.12</v>
      </c>
      <c r="AC9">
        <f t="shared" si="7"/>
        <v>-3.819170731959078</v>
      </c>
      <c r="AD9" s="2">
        <v>208</v>
      </c>
      <c r="AE9" s="3">
        <v>134</v>
      </c>
      <c r="AF9" s="2">
        <f t="shared" si="8"/>
        <v>2.68</v>
      </c>
      <c r="AG9" s="2">
        <f t="shared" si="17"/>
        <v>4.16</v>
      </c>
      <c r="AH9">
        <f t="shared" si="18"/>
        <v>1.82111</v>
      </c>
      <c r="AK9" s="1">
        <v>140.69999999999999</v>
      </c>
      <c r="AL9" s="2">
        <f t="shared" si="19"/>
        <v>865.28</v>
      </c>
      <c r="AM9" s="2">
        <f t="shared" si="9"/>
        <v>9.68</v>
      </c>
      <c r="AN9">
        <f t="shared" si="10"/>
        <v>-19.512813082811107</v>
      </c>
      <c r="AO9" s="2">
        <v>208</v>
      </c>
      <c r="AP9" s="3">
        <v>22</v>
      </c>
      <c r="AQ9" s="2">
        <f t="shared" si="11"/>
        <v>0.44</v>
      </c>
      <c r="AR9" s="2">
        <f t="shared" si="20"/>
        <v>4.16</v>
      </c>
    </row>
    <row r="10" spans="1:44" x14ac:dyDescent="0.2">
      <c r="A10" s="1">
        <v>287.60000000000002</v>
      </c>
      <c r="B10" s="2">
        <f t="shared" si="12"/>
        <v>0.5</v>
      </c>
      <c r="C10" s="2">
        <f t="shared" si="0"/>
        <v>23.12</v>
      </c>
      <c r="D10">
        <f t="shared" si="1"/>
        <v>16.650178254124725</v>
      </c>
      <c r="E10" s="2">
        <v>5</v>
      </c>
      <c r="F10" s="3">
        <v>34</v>
      </c>
      <c r="G10" s="2">
        <f t="shared" si="2"/>
        <v>0.68</v>
      </c>
      <c r="H10" s="2">
        <f t="shared" si="13"/>
        <v>0.1</v>
      </c>
      <c r="I10">
        <f t="shared" si="21"/>
        <v>3.6279800000000004</v>
      </c>
      <c r="N10" s="1">
        <v>287.60000000000002</v>
      </c>
      <c r="O10" s="2">
        <f t="shared" si="14"/>
        <v>0.5</v>
      </c>
      <c r="P10" s="2">
        <f t="shared" si="3"/>
        <v>10.951199999999998</v>
      </c>
      <c r="Q10">
        <f t="shared" si="4"/>
        <v>13.404917061482479</v>
      </c>
      <c r="R10" s="2">
        <v>5</v>
      </c>
      <c r="S10" s="3">
        <v>23.4</v>
      </c>
      <c r="T10" s="2">
        <f t="shared" si="5"/>
        <v>0.46799999999999997</v>
      </c>
      <c r="U10" s="2">
        <f t="shared" si="15"/>
        <v>0.1</v>
      </c>
      <c r="Z10" s="1">
        <v>140.80000000000001</v>
      </c>
      <c r="AA10" s="2">
        <f t="shared" si="16"/>
        <v>865.28</v>
      </c>
      <c r="AB10" s="2">
        <f t="shared" si="6"/>
        <v>551.12</v>
      </c>
      <c r="AC10">
        <f t="shared" si="7"/>
        <v>-1.9591049384541286</v>
      </c>
      <c r="AD10" s="2">
        <v>208</v>
      </c>
      <c r="AE10" s="3">
        <v>166</v>
      </c>
      <c r="AF10" s="2">
        <f t="shared" si="8"/>
        <v>3.32</v>
      </c>
      <c r="AG10" s="2">
        <f t="shared" si="17"/>
        <v>4.16</v>
      </c>
      <c r="AH10">
        <f t="shared" si="18"/>
        <v>1.8223400000000003</v>
      </c>
      <c r="AK10" s="1">
        <v>140.80000000000001</v>
      </c>
      <c r="AL10" s="2">
        <f t="shared" si="19"/>
        <v>865.28</v>
      </c>
      <c r="AM10" s="2">
        <f t="shared" si="9"/>
        <v>20.48</v>
      </c>
      <c r="AN10">
        <f t="shared" si="10"/>
        <v>-16.25826713285711</v>
      </c>
      <c r="AO10" s="2">
        <v>208</v>
      </c>
      <c r="AP10" s="3">
        <v>32</v>
      </c>
      <c r="AQ10" s="2">
        <f t="shared" si="11"/>
        <v>0.64</v>
      </c>
      <c r="AR10" s="2">
        <f t="shared" si="20"/>
        <v>4.16</v>
      </c>
    </row>
    <row r="11" spans="1:44" x14ac:dyDescent="0.2">
      <c r="A11" s="1">
        <v>287.8</v>
      </c>
      <c r="B11" s="2">
        <f t="shared" si="12"/>
        <v>0.52019999999999988</v>
      </c>
      <c r="C11" s="2">
        <f t="shared" si="0"/>
        <v>25.919999999999998</v>
      </c>
      <c r="D11">
        <f t="shared" si="1"/>
        <v>16.974646493387016</v>
      </c>
      <c r="E11" s="2">
        <v>5.0999999999999996</v>
      </c>
      <c r="F11" s="3">
        <v>36</v>
      </c>
      <c r="G11" s="2">
        <f t="shared" si="2"/>
        <v>0.72</v>
      </c>
      <c r="H11" s="2">
        <f t="shared" si="13"/>
        <v>0.10199999999999999</v>
      </c>
      <c r="I11">
        <f t="shared" si="21"/>
        <v>3.6304400000000001</v>
      </c>
      <c r="N11" s="1">
        <v>287.8</v>
      </c>
      <c r="O11" s="2">
        <f t="shared" si="14"/>
        <v>0.52019999999999988</v>
      </c>
      <c r="P11" s="2">
        <f t="shared" si="3"/>
        <v>15.680000000000001</v>
      </c>
      <c r="Q11">
        <f t="shared" si="4"/>
        <v>14.791757104885658</v>
      </c>
      <c r="R11" s="2">
        <v>5.0999999999999996</v>
      </c>
      <c r="S11" s="3">
        <v>28</v>
      </c>
      <c r="T11" s="2">
        <f t="shared" si="5"/>
        <v>0.56000000000000005</v>
      </c>
      <c r="U11" s="2">
        <f t="shared" si="15"/>
        <v>0.10199999999999999</v>
      </c>
      <c r="Z11" s="1">
        <v>140.9</v>
      </c>
      <c r="AA11" s="2">
        <f t="shared" si="16"/>
        <v>856.9799999999999</v>
      </c>
      <c r="AB11" s="2">
        <f t="shared" si="6"/>
        <v>722</v>
      </c>
      <c r="AC11">
        <f t="shared" si="7"/>
        <v>-0.74433489008177534</v>
      </c>
      <c r="AD11" s="2">
        <v>207</v>
      </c>
      <c r="AE11" s="3">
        <v>190</v>
      </c>
      <c r="AF11" s="2">
        <f t="shared" si="8"/>
        <v>3.8</v>
      </c>
      <c r="AG11" s="2">
        <f t="shared" si="17"/>
        <v>4.1399999999999997</v>
      </c>
      <c r="AH11">
        <f t="shared" si="18"/>
        <v>1.8235700000000001</v>
      </c>
      <c r="AK11" s="1">
        <v>140.9</v>
      </c>
      <c r="AL11" s="2">
        <f t="shared" si="19"/>
        <v>856.9799999999999</v>
      </c>
      <c r="AM11" s="2">
        <f t="shared" si="9"/>
        <v>32</v>
      </c>
      <c r="AN11">
        <f t="shared" si="10"/>
        <v>-14.278207082579106</v>
      </c>
      <c r="AO11" s="2">
        <v>207</v>
      </c>
      <c r="AP11" s="3">
        <v>40</v>
      </c>
      <c r="AQ11" s="2">
        <f t="shared" si="11"/>
        <v>0.8</v>
      </c>
      <c r="AR11" s="2">
        <f t="shared" si="20"/>
        <v>4.1399999999999997</v>
      </c>
    </row>
    <row r="12" spans="1:44" x14ac:dyDescent="0.2">
      <c r="A12" s="1">
        <v>288</v>
      </c>
      <c r="B12" s="2">
        <f t="shared" si="12"/>
        <v>0.56179999999999997</v>
      </c>
      <c r="C12" s="2">
        <f t="shared" si="0"/>
        <v>23.12</v>
      </c>
      <c r="D12">
        <f t="shared" si="1"/>
        <v>16.144060948829321</v>
      </c>
      <c r="E12" s="2">
        <v>5.3</v>
      </c>
      <c r="F12" s="3">
        <v>34</v>
      </c>
      <c r="G12" s="2">
        <f t="shared" si="2"/>
        <v>0.68</v>
      </c>
      <c r="H12" s="2">
        <f t="shared" si="13"/>
        <v>0.106</v>
      </c>
      <c r="I12">
        <f t="shared" si="21"/>
        <v>3.6329000000000002</v>
      </c>
      <c r="N12" s="1">
        <v>288</v>
      </c>
      <c r="O12" s="2">
        <f t="shared" si="14"/>
        <v>0.56179999999999997</v>
      </c>
      <c r="P12" s="2">
        <f t="shared" si="3"/>
        <v>19.22</v>
      </c>
      <c r="Q12">
        <f t="shared" si="4"/>
        <v>15.341716484669671</v>
      </c>
      <c r="R12" s="2">
        <v>5.3</v>
      </c>
      <c r="S12" s="3">
        <v>31</v>
      </c>
      <c r="T12" s="2">
        <f t="shared" si="5"/>
        <v>0.62</v>
      </c>
      <c r="U12" s="2">
        <f t="shared" si="15"/>
        <v>0.106</v>
      </c>
      <c r="Z12" s="1">
        <v>141</v>
      </c>
      <c r="AA12" s="2">
        <f t="shared" si="16"/>
        <v>856.9799999999999</v>
      </c>
      <c r="AB12" s="2">
        <f t="shared" si="6"/>
        <v>882</v>
      </c>
      <c r="AC12">
        <f t="shared" si="7"/>
        <v>0.12497898554003065</v>
      </c>
      <c r="AD12" s="2">
        <v>207</v>
      </c>
      <c r="AE12" s="3">
        <v>210</v>
      </c>
      <c r="AF12" s="2">
        <f t="shared" si="8"/>
        <v>4.2</v>
      </c>
      <c r="AG12" s="2">
        <f t="shared" si="17"/>
        <v>4.1399999999999997</v>
      </c>
      <c r="AH12">
        <f t="shared" si="18"/>
        <v>1.8248</v>
      </c>
      <c r="AK12" s="1">
        <v>141</v>
      </c>
      <c r="AL12" s="2">
        <f t="shared" si="19"/>
        <v>856.9799999999999</v>
      </c>
      <c r="AM12" s="2">
        <f t="shared" si="9"/>
        <v>42.32</v>
      </c>
      <c r="AN12">
        <f t="shared" si="10"/>
        <v>-13.064250275506872</v>
      </c>
      <c r="AO12" s="2">
        <v>207</v>
      </c>
      <c r="AP12" s="3">
        <v>46</v>
      </c>
      <c r="AQ12" s="2">
        <f t="shared" si="11"/>
        <v>0.92</v>
      </c>
      <c r="AR12" s="2">
        <f t="shared" si="20"/>
        <v>4.1399999999999997</v>
      </c>
    </row>
    <row r="13" spans="1:44" x14ac:dyDescent="0.2">
      <c r="A13" s="1">
        <v>288.2</v>
      </c>
      <c r="B13" s="2">
        <f t="shared" si="12"/>
        <v>0.62719999999999987</v>
      </c>
      <c r="C13" s="2">
        <f t="shared" si="0"/>
        <v>20.48</v>
      </c>
      <c r="D13">
        <f t="shared" si="1"/>
        <v>15.139239026274112</v>
      </c>
      <c r="E13" s="2">
        <v>5.6</v>
      </c>
      <c r="F13" s="3">
        <v>32</v>
      </c>
      <c r="G13" s="2">
        <f t="shared" si="2"/>
        <v>0.64</v>
      </c>
      <c r="H13" s="2">
        <f t="shared" si="13"/>
        <v>0.11199999999999999</v>
      </c>
      <c r="I13">
        <f t="shared" si="21"/>
        <v>3.6353599999999999</v>
      </c>
      <c r="N13" s="1">
        <v>288.2</v>
      </c>
      <c r="O13" s="2">
        <f t="shared" si="14"/>
        <v>0.62719999999999987</v>
      </c>
      <c r="P13" s="2">
        <f t="shared" si="3"/>
        <v>20.48</v>
      </c>
      <c r="Q13">
        <f t="shared" si="4"/>
        <v>15.139239026274112</v>
      </c>
      <c r="R13" s="2">
        <v>5.6</v>
      </c>
      <c r="S13" s="3">
        <v>32</v>
      </c>
      <c r="T13" s="2">
        <f t="shared" si="5"/>
        <v>0.64</v>
      </c>
      <c r="U13" s="2">
        <f t="shared" si="15"/>
        <v>0.11199999999999999</v>
      </c>
      <c r="Z13" s="1">
        <v>141.1</v>
      </c>
      <c r="AA13" s="2">
        <f t="shared" si="16"/>
        <v>848.72</v>
      </c>
      <c r="AB13" s="2">
        <f t="shared" si="6"/>
        <v>941.78</v>
      </c>
      <c r="AC13">
        <f t="shared" si="7"/>
        <v>0.4518502695875215</v>
      </c>
      <c r="AD13" s="2">
        <v>206</v>
      </c>
      <c r="AE13" s="3">
        <v>217</v>
      </c>
      <c r="AF13" s="2">
        <f t="shared" si="8"/>
        <v>4.34</v>
      </c>
      <c r="AG13" s="2">
        <f t="shared" si="17"/>
        <v>4.12</v>
      </c>
      <c r="AH13">
        <f t="shared" si="18"/>
        <v>1.82603</v>
      </c>
      <c r="AK13" s="1">
        <v>141.1</v>
      </c>
      <c r="AL13" s="2">
        <f t="shared" si="19"/>
        <v>848.72</v>
      </c>
      <c r="AM13" s="2">
        <f t="shared" si="9"/>
        <v>46.08</v>
      </c>
      <c r="AN13">
        <f t="shared" si="10"/>
        <v>-12.652519659871324</v>
      </c>
      <c r="AO13" s="2">
        <v>206</v>
      </c>
      <c r="AP13" s="3">
        <v>48</v>
      </c>
      <c r="AQ13" s="2">
        <f t="shared" si="11"/>
        <v>0.96</v>
      </c>
      <c r="AR13" s="2">
        <f t="shared" si="20"/>
        <v>4.12</v>
      </c>
    </row>
    <row r="14" spans="1:44" x14ac:dyDescent="0.2">
      <c r="A14" s="1">
        <v>288.39999999999998</v>
      </c>
      <c r="B14" s="2">
        <f t="shared" si="12"/>
        <v>0.67279999999999995</v>
      </c>
      <c r="C14" s="2">
        <f t="shared" si="0"/>
        <v>18</v>
      </c>
      <c r="D14">
        <f t="shared" si="1"/>
        <v>14.273865223134504</v>
      </c>
      <c r="E14" s="2">
        <v>5.8</v>
      </c>
      <c r="F14" s="3">
        <v>30</v>
      </c>
      <c r="G14" s="2">
        <f t="shared" si="2"/>
        <v>0.6</v>
      </c>
      <c r="H14" s="2">
        <f t="shared" si="13"/>
        <v>0.11599999999999999</v>
      </c>
      <c r="I14">
        <f t="shared" si="21"/>
        <v>3.6378199999999996</v>
      </c>
      <c r="N14" s="1">
        <v>288.39999999999998</v>
      </c>
      <c r="O14" s="2">
        <f t="shared" si="14"/>
        <v>0.67279999999999995</v>
      </c>
      <c r="P14" s="2">
        <f t="shared" si="3"/>
        <v>20.48</v>
      </c>
      <c r="Q14">
        <f t="shared" si="4"/>
        <v>14.834439695139373</v>
      </c>
      <c r="R14" s="2">
        <v>5.8</v>
      </c>
      <c r="S14" s="3">
        <v>32</v>
      </c>
      <c r="T14" s="2">
        <f t="shared" si="5"/>
        <v>0.64</v>
      </c>
      <c r="U14" s="2">
        <f t="shared" si="15"/>
        <v>0.11599999999999999</v>
      </c>
      <c r="Z14" s="1">
        <v>141.19999999999999</v>
      </c>
      <c r="AA14" s="2">
        <f t="shared" si="16"/>
        <v>848.72</v>
      </c>
      <c r="AB14" s="2">
        <f t="shared" si="6"/>
        <v>976.81999999999994</v>
      </c>
      <c r="AC14">
        <f t="shared" si="7"/>
        <v>0.61050106631914525</v>
      </c>
      <c r="AD14" s="2">
        <v>206</v>
      </c>
      <c r="AE14" s="3">
        <v>221</v>
      </c>
      <c r="AF14" s="2">
        <f t="shared" si="8"/>
        <v>4.42</v>
      </c>
      <c r="AG14" s="2">
        <f t="shared" si="17"/>
        <v>4.12</v>
      </c>
      <c r="AH14">
        <f t="shared" si="18"/>
        <v>1.8272599999999999</v>
      </c>
      <c r="AK14" s="1">
        <v>141.19999999999999</v>
      </c>
      <c r="AL14" s="2">
        <f t="shared" si="19"/>
        <v>848.72</v>
      </c>
      <c r="AM14" s="2">
        <f t="shared" si="9"/>
        <v>48.019999999999996</v>
      </c>
      <c r="AN14">
        <f t="shared" si="10"/>
        <v>-12.473422806812795</v>
      </c>
      <c r="AO14" s="2">
        <v>206</v>
      </c>
      <c r="AP14" s="3">
        <v>49</v>
      </c>
      <c r="AQ14" s="2">
        <f t="shared" si="11"/>
        <v>0.98</v>
      </c>
      <c r="AR14" s="2">
        <f t="shared" si="20"/>
        <v>4.12</v>
      </c>
    </row>
    <row r="15" spans="1:44" x14ac:dyDescent="0.2">
      <c r="A15" s="1">
        <v>288.60000000000002</v>
      </c>
      <c r="B15" s="2">
        <f t="shared" si="12"/>
        <v>0.79379999999999995</v>
      </c>
      <c r="C15" s="2">
        <f t="shared" si="0"/>
        <v>15.680000000000001</v>
      </c>
      <c r="D15">
        <f t="shared" si="1"/>
        <v>12.95634963777275</v>
      </c>
      <c r="E15" s="2">
        <v>6.3</v>
      </c>
      <c r="F15" s="3">
        <v>28</v>
      </c>
      <c r="G15" s="2">
        <f t="shared" si="2"/>
        <v>0.56000000000000005</v>
      </c>
      <c r="H15" s="2">
        <f t="shared" si="13"/>
        <v>0.126</v>
      </c>
      <c r="I15">
        <f t="shared" si="21"/>
        <v>3.6402800000000002</v>
      </c>
      <c r="N15" s="1">
        <v>288.60000000000002</v>
      </c>
      <c r="O15" s="2">
        <f t="shared" si="14"/>
        <v>0.79379999999999995</v>
      </c>
      <c r="P15" s="2">
        <f t="shared" si="3"/>
        <v>19.844999999999999</v>
      </c>
      <c r="Q15">
        <f t="shared" si="4"/>
        <v>13.979400086720377</v>
      </c>
      <c r="R15" s="2">
        <v>6.3</v>
      </c>
      <c r="S15" s="3">
        <v>31.5</v>
      </c>
      <c r="T15" s="2">
        <f t="shared" si="5"/>
        <v>0.63</v>
      </c>
      <c r="U15" s="2">
        <f t="shared" si="15"/>
        <v>0.126</v>
      </c>
      <c r="Z15" s="1">
        <v>141.30000000000001</v>
      </c>
      <c r="AA15" s="2">
        <f t="shared" si="16"/>
        <v>840.49999999999989</v>
      </c>
      <c r="AB15" s="2">
        <f t="shared" si="6"/>
        <v>907.38</v>
      </c>
      <c r="AC15">
        <f t="shared" si="7"/>
        <v>0.33251484765966949</v>
      </c>
      <c r="AD15" s="2">
        <v>205</v>
      </c>
      <c r="AE15" s="3">
        <v>213</v>
      </c>
      <c r="AF15" s="2">
        <f t="shared" si="8"/>
        <v>4.26</v>
      </c>
      <c r="AG15" s="2">
        <f t="shared" si="17"/>
        <v>4.0999999999999996</v>
      </c>
      <c r="AH15">
        <f t="shared" si="18"/>
        <v>1.8284900000000002</v>
      </c>
      <c r="AK15" s="1">
        <v>141.30000000000001</v>
      </c>
      <c r="AL15" s="2">
        <f t="shared" si="19"/>
        <v>840.49999999999989</v>
      </c>
      <c r="AM15" s="2">
        <f t="shared" si="9"/>
        <v>50</v>
      </c>
      <c r="AN15">
        <f t="shared" si="10"/>
        <v>-12.255677134394709</v>
      </c>
      <c r="AO15" s="2">
        <v>205</v>
      </c>
      <c r="AP15" s="3">
        <v>50</v>
      </c>
      <c r="AQ15" s="2">
        <f t="shared" si="11"/>
        <v>1</v>
      </c>
      <c r="AR15" s="2">
        <f t="shared" si="20"/>
        <v>4.0999999999999996</v>
      </c>
    </row>
    <row r="16" spans="1:44" x14ac:dyDescent="0.2">
      <c r="A16" s="4">
        <v>288.8</v>
      </c>
      <c r="B16" s="4">
        <f t="shared" si="12"/>
        <v>0.87119999999999997</v>
      </c>
      <c r="C16" s="4">
        <f t="shared" si="0"/>
        <v>14.580000000000002</v>
      </c>
      <c r="D16" s="5">
        <f t="shared" si="1"/>
        <v>12.236396572342374</v>
      </c>
      <c r="E16" s="4">
        <v>6.6</v>
      </c>
      <c r="F16" s="4">
        <v>27</v>
      </c>
      <c r="G16" s="4">
        <f t="shared" si="2"/>
        <v>0.54</v>
      </c>
      <c r="H16" s="2">
        <f t="shared" si="13"/>
        <v>0.13200000000000001</v>
      </c>
      <c r="I16">
        <f t="shared" si="21"/>
        <v>3.6427400000000003</v>
      </c>
      <c r="N16" s="4">
        <v>288.8</v>
      </c>
      <c r="O16" s="2">
        <f t="shared" si="14"/>
        <v>0.87119999999999997</v>
      </c>
      <c r="P16" s="4">
        <f t="shared" si="3"/>
        <v>19.844999999999999</v>
      </c>
      <c r="Q16" s="5">
        <f t="shared" si="4"/>
        <v>13.575332364954635</v>
      </c>
      <c r="R16" s="4">
        <v>6.6</v>
      </c>
      <c r="S16" s="3">
        <v>31.5</v>
      </c>
      <c r="T16" s="4">
        <f t="shared" si="5"/>
        <v>0.63</v>
      </c>
      <c r="U16" s="2">
        <f t="shared" si="15"/>
        <v>0.13200000000000001</v>
      </c>
      <c r="Z16" s="1">
        <v>141.4</v>
      </c>
      <c r="AA16" s="2">
        <f t="shared" si="16"/>
        <v>832.32</v>
      </c>
      <c r="AB16" s="2">
        <f t="shared" si="6"/>
        <v>840.49999999999989</v>
      </c>
      <c r="AC16">
        <f t="shared" si="7"/>
        <v>4.2473872597110149E-2</v>
      </c>
      <c r="AD16" s="4">
        <v>204</v>
      </c>
      <c r="AE16" s="4">
        <v>205</v>
      </c>
      <c r="AF16" s="4">
        <f t="shared" si="8"/>
        <v>4.0999999999999996</v>
      </c>
      <c r="AG16" s="2">
        <f t="shared" si="17"/>
        <v>4.08</v>
      </c>
      <c r="AH16">
        <f t="shared" si="18"/>
        <v>1.82972</v>
      </c>
      <c r="AK16" s="1">
        <v>141.4</v>
      </c>
      <c r="AL16" s="2">
        <f t="shared" si="19"/>
        <v>832.32</v>
      </c>
      <c r="AM16" s="2">
        <f t="shared" si="9"/>
        <v>50</v>
      </c>
      <c r="AN16">
        <f t="shared" si="10"/>
        <v>-12.213203261797599</v>
      </c>
      <c r="AO16" s="4">
        <v>204</v>
      </c>
      <c r="AP16" s="3">
        <v>50</v>
      </c>
      <c r="AQ16" s="4">
        <f t="shared" si="11"/>
        <v>1</v>
      </c>
      <c r="AR16" s="2">
        <f t="shared" si="20"/>
        <v>4.08</v>
      </c>
    </row>
    <row r="17" spans="1:44" x14ac:dyDescent="0.2">
      <c r="A17" s="1">
        <v>289</v>
      </c>
      <c r="B17" s="2">
        <f t="shared" si="12"/>
        <v>0.98000000000000009</v>
      </c>
      <c r="C17" s="2">
        <f t="shared" si="0"/>
        <v>13.52</v>
      </c>
      <c r="D17">
        <f t="shared" si="1"/>
        <v>11.397506159131224</v>
      </c>
      <c r="E17" s="2">
        <v>7</v>
      </c>
      <c r="F17" s="3">
        <v>26</v>
      </c>
      <c r="G17" s="2">
        <f t="shared" si="2"/>
        <v>0.52</v>
      </c>
      <c r="H17" s="2">
        <f t="shared" si="13"/>
        <v>0.14000000000000001</v>
      </c>
      <c r="I17">
        <f t="shared" si="21"/>
        <v>3.6452</v>
      </c>
      <c r="N17" s="1">
        <v>289</v>
      </c>
      <c r="O17" s="2">
        <f t="shared" si="14"/>
        <v>0.98000000000000009</v>
      </c>
      <c r="P17" s="2">
        <f t="shared" si="3"/>
        <v>19.22</v>
      </c>
      <c r="Q17">
        <f t="shared" si="4"/>
        <v>12.925273076400316</v>
      </c>
      <c r="R17" s="2">
        <v>7</v>
      </c>
      <c r="S17" s="3">
        <v>31</v>
      </c>
      <c r="T17" s="2">
        <f t="shared" si="5"/>
        <v>0.62</v>
      </c>
      <c r="U17" s="2">
        <f t="shared" si="15"/>
        <v>0.14000000000000001</v>
      </c>
      <c r="Z17" s="1">
        <v>141.5</v>
      </c>
      <c r="AA17" s="2">
        <f t="shared" si="16"/>
        <v>832.32</v>
      </c>
      <c r="AB17" s="2">
        <f t="shared" si="6"/>
        <v>752.72</v>
      </c>
      <c r="AC17">
        <f t="shared" si="7"/>
        <v>-0.43656874991345451</v>
      </c>
      <c r="AD17" s="2">
        <v>204</v>
      </c>
      <c r="AE17" s="3">
        <v>194</v>
      </c>
      <c r="AF17" s="2">
        <f t="shared" si="8"/>
        <v>3.88</v>
      </c>
      <c r="AG17" s="2">
        <f t="shared" si="17"/>
        <v>4.08</v>
      </c>
      <c r="AH17">
        <f t="shared" si="18"/>
        <v>1.8309500000000001</v>
      </c>
      <c r="AK17" s="1">
        <v>141.5</v>
      </c>
      <c r="AL17" s="2">
        <f t="shared" si="19"/>
        <v>832.32</v>
      </c>
      <c r="AM17" s="2">
        <f t="shared" si="9"/>
        <v>50</v>
      </c>
      <c r="AN17">
        <f t="shared" si="10"/>
        <v>-12.213203261797599</v>
      </c>
      <c r="AO17" s="2">
        <v>204</v>
      </c>
      <c r="AP17" s="3">
        <v>50</v>
      </c>
      <c r="AQ17" s="2">
        <f t="shared" si="11"/>
        <v>1</v>
      </c>
      <c r="AR17" s="2">
        <f t="shared" si="20"/>
        <v>4.08</v>
      </c>
    </row>
    <row r="18" spans="1:44" x14ac:dyDescent="0.2">
      <c r="A18" s="1">
        <v>289.2</v>
      </c>
      <c r="B18" s="2">
        <f t="shared" si="12"/>
        <v>1.125</v>
      </c>
      <c r="C18" s="2">
        <f t="shared" si="0"/>
        <v>13.52</v>
      </c>
      <c r="D18">
        <f t="shared" si="1"/>
        <v>10.798241691582358</v>
      </c>
      <c r="E18" s="2">
        <v>7.5</v>
      </c>
      <c r="F18" s="3">
        <v>26</v>
      </c>
      <c r="G18" s="2">
        <f t="shared" si="2"/>
        <v>0.52</v>
      </c>
      <c r="H18" s="2">
        <f t="shared" si="13"/>
        <v>0.15</v>
      </c>
      <c r="I18">
        <f t="shared" si="21"/>
        <v>3.6476600000000001</v>
      </c>
      <c r="N18" s="1">
        <v>289.2</v>
      </c>
      <c r="O18" s="2">
        <f t="shared" si="14"/>
        <v>1.125</v>
      </c>
      <c r="P18" s="2">
        <f t="shared" si="3"/>
        <v>20.48</v>
      </c>
      <c r="Q18">
        <f t="shared" si="4"/>
        <v>12.60177429856412</v>
      </c>
      <c r="R18" s="2">
        <v>7.5</v>
      </c>
      <c r="S18" s="3">
        <v>32</v>
      </c>
      <c r="T18" s="2">
        <f t="shared" si="5"/>
        <v>0.64</v>
      </c>
      <c r="U18" s="2">
        <f t="shared" si="15"/>
        <v>0.15</v>
      </c>
      <c r="Z18" s="1">
        <v>141.6</v>
      </c>
      <c r="AA18" s="2">
        <f t="shared" si="16"/>
        <v>832.32</v>
      </c>
      <c r="AB18" s="2">
        <f t="shared" si="6"/>
        <v>648</v>
      </c>
      <c r="AC18">
        <f t="shared" si="7"/>
        <v>-1.0871532464518541</v>
      </c>
      <c r="AD18" s="2">
        <v>204</v>
      </c>
      <c r="AE18" s="3">
        <v>180</v>
      </c>
      <c r="AF18" s="2">
        <f t="shared" si="8"/>
        <v>3.6</v>
      </c>
      <c r="AG18" s="2">
        <f t="shared" si="17"/>
        <v>4.08</v>
      </c>
      <c r="AH18">
        <f t="shared" si="18"/>
        <v>1.8321799999999999</v>
      </c>
      <c r="AK18" s="1">
        <v>141.6</v>
      </c>
      <c r="AL18" s="2">
        <f t="shared" si="19"/>
        <v>832.32</v>
      </c>
      <c r="AM18" s="2">
        <f t="shared" si="9"/>
        <v>46.08</v>
      </c>
      <c r="AN18">
        <f t="shared" si="10"/>
        <v>-12.567778601006232</v>
      </c>
      <c r="AO18" s="2">
        <v>204</v>
      </c>
      <c r="AP18" s="3">
        <v>48</v>
      </c>
      <c r="AQ18" s="2">
        <f t="shared" si="11"/>
        <v>0.96</v>
      </c>
      <c r="AR18" s="2">
        <f t="shared" si="20"/>
        <v>4.08</v>
      </c>
    </row>
    <row r="19" spans="1:44" x14ac:dyDescent="0.2">
      <c r="A19" s="1">
        <v>289.39999999999998</v>
      </c>
      <c r="B19" s="2">
        <f t="shared" si="12"/>
        <v>1.2482</v>
      </c>
      <c r="C19" s="2">
        <f t="shared" si="0"/>
        <v>13.52</v>
      </c>
      <c r="D19">
        <f t="shared" si="1"/>
        <v>10.346925133607529</v>
      </c>
      <c r="E19" s="2">
        <v>7.9</v>
      </c>
      <c r="F19" s="3">
        <v>26</v>
      </c>
      <c r="G19" s="2">
        <f t="shared" si="2"/>
        <v>0.52</v>
      </c>
      <c r="H19" s="2">
        <f t="shared" si="13"/>
        <v>0.158</v>
      </c>
      <c r="I19">
        <f t="shared" si="21"/>
        <v>3.6501199999999998</v>
      </c>
      <c r="N19" s="1">
        <v>289.39999999999998</v>
      </c>
      <c r="O19" s="2">
        <f t="shared" si="14"/>
        <v>1.2482</v>
      </c>
      <c r="P19" s="2">
        <f t="shared" si="3"/>
        <v>20.48</v>
      </c>
      <c r="Q19">
        <f t="shared" si="4"/>
        <v>12.150457740589291</v>
      </c>
      <c r="R19" s="2">
        <v>7.9</v>
      </c>
      <c r="S19" s="3">
        <v>32</v>
      </c>
      <c r="T19" s="2">
        <f t="shared" si="5"/>
        <v>0.64</v>
      </c>
      <c r="U19" s="2">
        <f t="shared" si="15"/>
        <v>0.158</v>
      </c>
      <c r="Z19" s="1">
        <v>141.69999999999999</v>
      </c>
      <c r="AA19" s="2">
        <f t="shared" si="16"/>
        <v>824.18</v>
      </c>
      <c r="AB19" s="2">
        <f t="shared" si="6"/>
        <v>578</v>
      </c>
      <c r="AC19">
        <f t="shared" si="7"/>
        <v>-1.5409423306987797</v>
      </c>
      <c r="AD19" s="2">
        <v>203</v>
      </c>
      <c r="AE19" s="3">
        <v>170</v>
      </c>
      <c r="AF19" s="2">
        <f t="shared" si="8"/>
        <v>3.4</v>
      </c>
      <c r="AG19" s="2">
        <f t="shared" si="17"/>
        <v>4.0599999999999996</v>
      </c>
      <c r="AH19">
        <f t="shared" si="18"/>
        <v>1.83341</v>
      </c>
      <c r="AK19" s="1">
        <v>141.69999999999999</v>
      </c>
      <c r="AL19" s="2">
        <f t="shared" si="19"/>
        <v>824.18</v>
      </c>
      <c r="AM19" s="2">
        <f t="shared" si="9"/>
        <v>42.32</v>
      </c>
      <c r="AN19">
        <f t="shared" si="10"/>
        <v>-12.894764124632776</v>
      </c>
      <c r="AO19" s="2">
        <v>203</v>
      </c>
      <c r="AP19" s="3">
        <v>46</v>
      </c>
      <c r="AQ19" s="2">
        <f t="shared" si="11"/>
        <v>0.92</v>
      </c>
      <c r="AR19" s="2">
        <f t="shared" si="20"/>
        <v>4.0599999999999996</v>
      </c>
    </row>
    <row r="20" spans="1:44" x14ac:dyDescent="0.2">
      <c r="A20" s="1">
        <v>289.60000000000002</v>
      </c>
      <c r="B20" s="2">
        <f t="shared" si="12"/>
        <v>1.3447999999999998</v>
      </c>
      <c r="C20" s="2">
        <f t="shared" si="0"/>
        <v>12.5</v>
      </c>
      <c r="D20">
        <f t="shared" si="1"/>
        <v>9.6825231257664193</v>
      </c>
      <c r="E20" s="2">
        <v>8.1999999999999993</v>
      </c>
      <c r="F20" s="3">
        <v>25</v>
      </c>
      <c r="G20" s="2">
        <f t="shared" si="2"/>
        <v>0.5</v>
      </c>
      <c r="H20" s="2">
        <f t="shared" si="13"/>
        <v>0.16399999999999998</v>
      </c>
      <c r="I20">
        <f t="shared" si="21"/>
        <v>3.6525800000000004</v>
      </c>
      <c r="N20" s="1">
        <v>289.60000000000002</v>
      </c>
      <c r="O20" s="2">
        <f t="shared" si="14"/>
        <v>1.3447999999999998</v>
      </c>
      <c r="P20" s="2">
        <f t="shared" si="3"/>
        <v>19.22</v>
      </c>
      <c r="Q20">
        <f t="shared" si="4"/>
        <v>11.55095682901112</v>
      </c>
      <c r="R20" s="2">
        <v>8.1999999999999993</v>
      </c>
      <c r="S20" s="3">
        <v>31</v>
      </c>
      <c r="T20" s="2">
        <f t="shared" si="5"/>
        <v>0.62</v>
      </c>
      <c r="U20" s="2">
        <f t="shared" si="15"/>
        <v>0.16399999999999998</v>
      </c>
      <c r="Z20" s="1">
        <v>141.80000000000001</v>
      </c>
      <c r="AA20" s="2">
        <f t="shared" si="16"/>
        <v>824.18</v>
      </c>
      <c r="AB20" s="2">
        <f t="shared" si="6"/>
        <v>512</v>
      </c>
      <c r="AC20">
        <f t="shared" si="7"/>
        <v>-2.0675211051457625</v>
      </c>
      <c r="AD20" s="2">
        <v>203</v>
      </c>
      <c r="AE20" s="3">
        <v>160</v>
      </c>
      <c r="AF20" s="2">
        <f t="shared" si="8"/>
        <v>3.2</v>
      </c>
      <c r="AG20" s="2">
        <f t="shared" si="17"/>
        <v>4.0599999999999996</v>
      </c>
      <c r="AH20">
        <f t="shared" si="18"/>
        <v>1.8346400000000003</v>
      </c>
      <c r="AK20" s="1">
        <v>141.80000000000001</v>
      </c>
      <c r="AL20" s="2">
        <f t="shared" si="19"/>
        <v>824.18</v>
      </c>
      <c r="AM20" s="2">
        <f t="shared" si="9"/>
        <v>36.979999999999997</v>
      </c>
      <c r="AN20">
        <f t="shared" si="10"/>
        <v>-13.480551646672527</v>
      </c>
      <c r="AO20" s="2">
        <v>203</v>
      </c>
      <c r="AP20" s="3">
        <v>43</v>
      </c>
      <c r="AQ20" s="2">
        <f t="shared" si="11"/>
        <v>0.86</v>
      </c>
      <c r="AR20" s="2">
        <f t="shared" si="20"/>
        <v>4.0599999999999996</v>
      </c>
    </row>
    <row r="21" spans="1:44" x14ac:dyDescent="0.2">
      <c r="A21" s="1">
        <v>289.8</v>
      </c>
      <c r="B21" s="2">
        <f t="shared" si="12"/>
        <v>1.5137999999999998</v>
      </c>
      <c r="C21" s="2">
        <f t="shared" si="0"/>
        <v>12.5</v>
      </c>
      <c r="D21">
        <f t="shared" si="1"/>
        <v>9.1684151210683833</v>
      </c>
      <c r="E21" s="2">
        <v>8.6999999999999993</v>
      </c>
      <c r="F21" s="3">
        <v>25</v>
      </c>
      <c r="G21" s="2">
        <f t="shared" si="2"/>
        <v>0.5</v>
      </c>
      <c r="H21" s="2">
        <f t="shared" si="13"/>
        <v>0.17399999999999999</v>
      </c>
      <c r="I21">
        <f t="shared" si="21"/>
        <v>3.6550400000000001</v>
      </c>
      <c r="N21" s="1">
        <v>289.8</v>
      </c>
      <c r="O21" s="2">
        <f t="shared" si="14"/>
        <v>1.5137999999999998</v>
      </c>
      <c r="P21" s="2">
        <f t="shared" si="3"/>
        <v>19.22</v>
      </c>
      <c r="Q21">
        <f t="shared" si="4"/>
        <v>11.036848824313083</v>
      </c>
      <c r="R21" s="2">
        <v>8.6999999999999993</v>
      </c>
      <c r="S21" s="3">
        <v>31</v>
      </c>
      <c r="T21" s="2">
        <f t="shared" si="5"/>
        <v>0.62</v>
      </c>
      <c r="U21" s="2">
        <f t="shared" si="15"/>
        <v>0.17399999999999999</v>
      </c>
      <c r="Z21" s="1">
        <v>141.9</v>
      </c>
      <c r="AA21" s="2">
        <f t="shared" si="16"/>
        <v>816.08</v>
      </c>
      <c r="AB21" s="2">
        <f t="shared" si="6"/>
        <v>450</v>
      </c>
      <c r="AC21">
        <f t="shared" si="7"/>
        <v>-2.5852022078188508</v>
      </c>
      <c r="AD21" s="2">
        <v>202</v>
      </c>
      <c r="AE21" s="3">
        <v>150</v>
      </c>
      <c r="AF21" s="2">
        <f t="shared" si="8"/>
        <v>3</v>
      </c>
      <c r="AG21" s="2">
        <f t="shared" si="17"/>
        <v>4.04</v>
      </c>
      <c r="AH21">
        <f t="shared" si="18"/>
        <v>1.8358700000000001</v>
      </c>
      <c r="AK21" s="1">
        <v>141.9</v>
      </c>
      <c r="AL21" s="2">
        <f t="shared" si="19"/>
        <v>816.08</v>
      </c>
      <c r="AM21" s="2">
        <f t="shared" si="9"/>
        <v>32</v>
      </c>
      <c r="AN21">
        <f t="shared" si="10"/>
        <v>-14.065827562373228</v>
      </c>
      <c r="AO21" s="2">
        <v>202</v>
      </c>
      <c r="AP21" s="3">
        <v>40</v>
      </c>
      <c r="AQ21" s="2">
        <f t="shared" si="11"/>
        <v>0.8</v>
      </c>
      <c r="AR21" s="2">
        <f t="shared" si="20"/>
        <v>4.04</v>
      </c>
    </row>
    <row r="22" spans="1:44" x14ac:dyDescent="0.2">
      <c r="A22" s="1">
        <v>290</v>
      </c>
      <c r="B22" s="2">
        <f t="shared" si="12"/>
        <v>1.6561999999999999</v>
      </c>
      <c r="C22" s="2">
        <f t="shared" si="0"/>
        <v>11.52</v>
      </c>
      <c r="D22">
        <f t="shared" si="1"/>
        <v>8.4233969878102481</v>
      </c>
      <c r="E22" s="2">
        <v>9.1</v>
      </c>
      <c r="F22" s="3">
        <v>24</v>
      </c>
      <c r="G22" s="2">
        <f t="shared" si="2"/>
        <v>0.48</v>
      </c>
      <c r="H22" s="2">
        <f t="shared" si="13"/>
        <v>0.182</v>
      </c>
      <c r="I22">
        <f t="shared" si="21"/>
        <v>3.6575000000000002</v>
      </c>
      <c r="N22" s="1">
        <v>290</v>
      </c>
      <c r="O22" s="2">
        <f t="shared" si="14"/>
        <v>1.6561999999999999</v>
      </c>
      <c r="P22" s="2">
        <f t="shared" si="3"/>
        <v>15.680000000000001</v>
      </c>
      <c r="Q22">
        <f t="shared" si="4"/>
        <v>9.7623327804225131</v>
      </c>
      <c r="R22" s="2">
        <v>9.1</v>
      </c>
      <c r="S22" s="3">
        <v>28</v>
      </c>
      <c r="T22" s="2">
        <f t="shared" si="5"/>
        <v>0.56000000000000005</v>
      </c>
      <c r="U22" s="2">
        <f t="shared" si="15"/>
        <v>0.182</v>
      </c>
      <c r="Z22" s="1">
        <v>142</v>
      </c>
      <c r="AA22" s="2">
        <f t="shared" si="16"/>
        <v>768.31999999999994</v>
      </c>
      <c r="AB22" s="2">
        <f t="shared" si="6"/>
        <v>392</v>
      </c>
      <c r="AC22">
        <f t="shared" si="7"/>
        <v>-2.92256071356476</v>
      </c>
      <c r="AD22" s="2">
        <v>196</v>
      </c>
      <c r="AE22" s="3">
        <v>140</v>
      </c>
      <c r="AF22" s="2">
        <f t="shared" si="8"/>
        <v>2.8</v>
      </c>
      <c r="AG22" s="2">
        <f t="shared" si="17"/>
        <v>3.92</v>
      </c>
      <c r="AH22">
        <f t="shared" si="18"/>
        <v>1.8371</v>
      </c>
      <c r="AK22" s="1">
        <v>142</v>
      </c>
      <c r="AL22" s="2">
        <f t="shared" si="19"/>
        <v>768.31999999999994</v>
      </c>
      <c r="AM22" s="2">
        <f t="shared" si="9"/>
        <v>24.5</v>
      </c>
      <c r="AN22">
        <f t="shared" si="10"/>
        <v>-14.96376054012401</v>
      </c>
      <c r="AO22" s="2">
        <v>196</v>
      </c>
      <c r="AP22" s="3">
        <v>35</v>
      </c>
      <c r="AQ22" s="2">
        <f t="shared" si="11"/>
        <v>0.7</v>
      </c>
      <c r="AR22" s="2">
        <f t="shared" si="20"/>
        <v>3.92</v>
      </c>
    </row>
    <row r="23" spans="1:44" x14ac:dyDescent="0.2">
      <c r="A23" s="1">
        <v>290.2</v>
      </c>
      <c r="B23" s="2">
        <f t="shared" si="12"/>
        <v>1.8049999999999999</v>
      </c>
      <c r="C23" s="2">
        <f t="shared" si="0"/>
        <v>11.52</v>
      </c>
      <c r="D23">
        <f t="shared" si="1"/>
        <v>8.0497527284551644</v>
      </c>
      <c r="E23" s="2">
        <v>9.5</v>
      </c>
      <c r="F23" s="3">
        <v>24</v>
      </c>
      <c r="G23" s="2">
        <f t="shared" si="2"/>
        <v>0.48</v>
      </c>
      <c r="H23" s="2">
        <f t="shared" si="13"/>
        <v>0.19</v>
      </c>
      <c r="I23">
        <f t="shared" si="21"/>
        <v>3.6599599999999999</v>
      </c>
      <c r="N23" s="1">
        <v>290.2</v>
      </c>
      <c r="O23" s="2">
        <f t="shared" si="14"/>
        <v>1.8049999999999999</v>
      </c>
      <c r="P23" s="2">
        <f t="shared" si="3"/>
        <v>14.580000000000002</v>
      </c>
      <c r="Q23">
        <f t="shared" si="4"/>
        <v>9.0728031774027915</v>
      </c>
      <c r="R23" s="2">
        <v>9.5</v>
      </c>
      <c r="S23" s="3">
        <v>27</v>
      </c>
      <c r="T23" s="2">
        <f t="shared" si="5"/>
        <v>0.54</v>
      </c>
      <c r="U23" s="2">
        <f t="shared" si="15"/>
        <v>0.19</v>
      </c>
      <c r="Z23" s="1">
        <v>142.1</v>
      </c>
      <c r="AA23" s="2">
        <f t="shared" si="16"/>
        <v>768.31999999999994</v>
      </c>
      <c r="AB23" s="2">
        <f t="shared" si="6"/>
        <v>364.5</v>
      </c>
      <c r="AC23">
        <f t="shared" si="7"/>
        <v>-3.2384460572293983</v>
      </c>
      <c r="AD23" s="2">
        <v>196</v>
      </c>
      <c r="AE23" s="3">
        <v>135</v>
      </c>
      <c r="AF23" s="2">
        <f t="shared" si="8"/>
        <v>2.7</v>
      </c>
      <c r="AG23" s="2">
        <f t="shared" si="17"/>
        <v>3.92</v>
      </c>
      <c r="AH23">
        <f t="shared" si="18"/>
        <v>1.83833</v>
      </c>
      <c r="AK23" s="1">
        <v>142.1</v>
      </c>
      <c r="AL23" s="2">
        <f t="shared" si="19"/>
        <v>768.31999999999994</v>
      </c>
      <c r="AM23" s="2">
        <f t="shared" si="9"/>
        <v>19.22</v>
      </c>
      <c r="AN23">
        <f t="shared" si="10"/>
        <v>-16.017887550444069</v>
      </c>
      <c r="AO23" s="2">
        <v>196</v>
      </c>
      <c r="AP23" s="3">
        <v>31</v>
      </c>
      <c r="AQ23" s="2">
        <f t="shared" si="11"/>
        <v>0.62</v>
      </c>
      <c r="AR23" s="2">
        <f t="shared" si="20"/>
        <v>3.92</v>
      </c>
    </row>
    <row r="24" spans="1:44" x14ac:dyDescent="0.2">
      <c r="A24" s="1">
        <v>290.39999999999998</v>
      </c>
      <c r="B24" s="2">
        <f t="shared" si="12"/>
        <v>1.9208000000000003</v>
      </c>
      <c r="C24" s="2">
        <f t="shared" si="0"/>
        <v>11.52</v>
      </c>
      <c r="D24">
        <f t="shared" si="1"/>
        <v>7.7797033203822235</v>
      </c>
      <c r="E24" s="2">
        <v>9.8000000000000007</v>
      </c>
      <c r="F24" s="3">
        <v>24</v>
      </c>
      <c r="G24" s="2">
        <f t="shared" si="2"/>
        <v>0.48</v>
      </c>
      <c r="H24" s="2">
        <f t="shared" si="13"/>
        <v>0.19600000000000001</v>
      </c>
      <c r="I24">
        <f t="shared" si="21"/>
        <v>3.66242</v>
      </c>
      <c r="N24" s="1">
        <v>290.39999999999998</v>
      </c>
      <c r="O24" s="2">
        <f t="shared" si="14"/>
        <v>1.9208000000000003</v>
      </c>
      <c r="P24" s="2">
        <f t="shared" si="3"/>
        <v>13.52</v>
      </c>
      <c r="Q24">
        <f t="shared" si="4"/>
        <v>8.4749454455664601</v>
      </c>
      <c r="R24" s="2">
        <v>9.8000000000000007</v>
      </c>
      <c r="S24" s="3">
        <v>26</v>
      </c>
      <c r="T24" s="2">
        <f t="shared" si="5"/>
        <v>0.52</v>
      </c>
      <c r="U24" s="2">
        <f t="shared" si="15"/>
        <v>0.19600000000000001</v>
      </c>
      <c r="Z24" s="1">
        <v>142.19999999999999</v>
      </c>
      <c r="AA24" s="2">
        <f t="shared" si="16"/>
        <v>768.31999999999994</v>
      </c>
      <c r="AB24" s="2">
        <f t="shared" si="6"/>
        <v>338</v>
      </c>
      <c r="AC24">
        <f t="shared" si="7"/>
        <v>-3.5662543809927856</v>
      </c>
      <c r="AD24" s="2">
        <v>196</v>
      </c>
      <c r="AE24" s="3">
        <v>130</v>
      </c>
      <c r="AF24" s="2">
        <f t="shared" si="8"/>
        <v>2.6</v>
      </c>
      <c r="AG24" s="2">
        <f t="shared" si="17"/>
        <v>3.92</v>
      </c>
      <c r="AH24">
        <f t="shared" si="18"/>
        <v>1.8395599999999999</v>
      </c>
      <c r="AK24" s="1">
        <v>142.19999999999999</v>
      </c>
      <c r="AL24" s="2">
        <f t="shared" si="19"/>
        <v>768.31999999999994</v>
      </c>
      <c r="AM24" s="2">
        <f t="shared" si="9"/>
        <v>15.680000000000001</v>
      </c>
      <c r="AN24">
        <f t="shared" si="10"/>
        <v>-16.901960800285135</v>
      </c>
      <c r="AO24" s="2">
        <v>196</v>
      </c>
      <c r="AP24" s="3">
        <v>28</v>
      </c>
      <c r="AQ24" s="2">
        <f t="shared" si="11"/>
        <v>0.56000000000000005</v>
      </c>
      <c r="AR24" s="2">
        <f t="shared" si="20"/>
        <v>3.92</v>
      </c>
    </row>
    <row r="25" spans="1:44" x14ac:dyDescent="0.2">
      <c r="A25" s="1">
        <v>290.60000000000002</v>
      </c>
      <c r="B25" s="2">
        <f t="shared" si="12"/>
        <v>2.0401999999999996</v>
      </c>
      <c r="C25" s="2">
        <f t="shared" si="0"/>
        <v>11.52</v>
      </c>
      <c r="D25">
        <f t="shared" si="1"/>
        <v>7.5177973585792701</v>
      </c>
      <c r="E25" s="2">
        <v>10.1</v>
      </c>
      <c r="F25" s="3">
        <v>24</v>
      </c>
      <c r="G25" s="2">
        <f t="shared" si="2"/>
        <v>0.48</v>
      </c>
      <c r="H25" s="2">
        <f t="shared" si="13"/>
        <v>0.20199999999999999</v>
      </c>
      <c r="I25">
        <f t="shared" si="21"/>
        <v>3.6648800000000001</v>
      </c>
      <c r="N25" s="1">
        <v>290.60000000000002</v>
      </c>
      <c r="O25" s="2">
        <f t="shared" si="14"/>
        <v>2.0401999999999996</v>
      </c>
      <c r="P25" s="2">
        <f t="shared" si="3"/>
        <v>13.52</v>
      </c>
      <c r="Q25">
        <f t="shared" si="4"/>
        <v>8.2130394837635095</v>
      </c>
      <c r="R25" s="2">
        <v>10.1</v>
      </c>
      <c r="S25" s="3">
        <v>26</v>
      </c>
      <c r="T25" s="2">
        <f t="shared" si="5"/>
        <v>0.52</v>
      </c>
      <c r="U25" s="2">
        <f t="shared" si="15"/>
        <v>0.20199999999999999</v>
      </c>
      <c r="Z25" s="1">
        <v>142.30000000000001</v>
      </c>
      <c r="AA25" s="2">
        <f t="shared" si="16"/>
        <v>768.31999999999994</v>
      </c>
      <c r="AB25" s="2">
        <f t="shared" si="6"/>
        <v>312.5</v>
      </c>
      <c r="AC25">
        <f t="shared" si="7"/>
        <v>-3.9069211669683925</v>
      </c>
      <c r="AD25" s="2">
        <v>196</v>
      </c>
      <c r="AE25" s="3">
        <v>125</v>
      </c>
      <c r="AF25" s="2">
        <f t="shared" si="8"/>
        <v>2.5</v>
      </c>
      <c r="AG25" s="2">
        <f t="shared" si="17"/>
        <v>3.92</v>
      </c>
      <c r="AH25">
        <f t="shared" si="18"/>
        <v>1.8407900000000001</v>
      </c>
      <c r="AK25" s="1">
        <v>142.30000000000001</v>
      </c>
      <c r="AL25" s="2">
        <f t="shared" si="19"/>
        <v>768.31999999999994</v>
      </c>
      <c r="AM25" s="2">
        <f t="shared" si="9"/>
        <v>14.580000000000002</v>
      </c>
      <c r="AN25">
        <f t="shared" si="10"/>
        <v>-17.217846143949775</v>
      </c>
      <c r="AO25" s="2">
        <v>196</v>
      </c>
      <c r="AP25" s="3">
        <v>27</v>
      </c>
      <c r="AQ25" s="2">
        <f t="shared" si="11"/>
        <v>0.54</v>
      </c>
      <c r="AR25" s="2">
        <f t="shared" si="20"/>
        <v>3.92</v>
      </c>
    </row>
    <row r="26" spans="1:44" x14ac:dyDescent="0.2">
      <c r="A26" s="1">
        <v>290.8</v>
      </c>
      <c r="B26" s="2">
        <f t="shared" si="12"/>
        <v>2.0807999999999995</v>
      </c>
      <c r="C26" s="2">
        <f t="shared" si="0"/>
        <v>11.52</v>
      </c>
      <c r="D26">
        <f t="shared" si="1"/>
        <v>7.4322213989937698</v>
      </c>
      <c r="E26" s="2">
        <v>10.199999999999999</v>
      </c>
      <c r="F26" s="3">
        <v>24</v>
      </c>
      <c r="G26" s="2">
        <f t="shared" si="2"/>
        <v>0.48</v>
      </c>
      <c r="H26" s="2">
        <f t="shared" si="13"/>
        <v>0.20399999999999999</v>
      </c>
      <c r="I26">
        <f t="shared" si="21"/>
        <v>3.6673400000000003</v>
      </c>
      <c r="N26" s="1">
        <v>290.8</v>
      </c>
      <c r="O26" s="2">
        <f t="shared" si="14"/>
        <v>2.0807999999999995</v>
      </c>
      <c r="P26" s="2">
        <f t="shared" si="3"/>
        <v>13.52</v>
      </c>
      <c r="Q26">
        <f t="shared" si="4"/>
        <v>8.1274635241780082</v>
      </c>
      <c r="R26" s="2">
        <v>10.199999999999999</v>
      </c>
      <c r="S26" s="3">
        <v>26</v>
      </c>
      <c r="T26" s="2">
        <f t="shared" si="5"/>
        <v>0.52</v>
      </c>
      <c r="U26" s="2">
        <f t="shared" si="15"/>
        <v>0.20399999999999999</v>
      </c>
      <c r="Z26" s="1">
        <v>142.4</v>
      </c>
      <c r="AA26" s="2">
        <f t="shared" si="16"/>
        <v>768.31999999999994</v>
      </c>
      <c r="AB26" s="2">
        <f t="shared" si="6"/>
        <v>288</v>
      </c>
      <c r="AC26">
        <f t="shared" si="7"/>
        <v>-4.261496506177024</v>
      </c>
      <c r="AD26" s="2">
        <v>196</v>
      </c>
      <c r="AE26" s="3">
        <v>120</v>
      </c>
      <c r="AF26" s="2">
        <f t="shared" si="8"/>
        <v>2.4</v>
      </c>
      <c r="AG26" s="2">
        <f t="shared" si="17"/>
        <v>3.92</v>
      </c>
      <c r="AH26">
        <f t="shared" si="18"/>
        <v>1.8420200000000002</v>
      </c>
      <c r="AK26" s="1">
        <v>142.4</v>
      </c>
      <c r="AL26" s="2">
        <f t="shared" si="19"/>
        <v>768.31999999999994</v>
      </c>
      <c r="AM26" s="2">
        <f t="shared" si="9"/>
        <v>14.580000000000002</v>
      </c>
      <c r="AN26">
        <f t="shared" si="10"/>
        <v>-17.217846143949775</v>
      </c>
      <c r="AO26" s="2">
        <v>196</v>
      </c>
      <c r="AP26" s="3">
        <v>27</v>
      </c>
      <c r="AQ26" s="2">
        <f t="shared" si="11"/>
        <v>0.54</v>
      </c>
      <c r="AR26" s="2">
        <f t="shared" si="20"/>
        <v>3.92</v>
      </c>
    </row>
    <row r="27" spans="1:44" x14ac:dyDescent="0.2">
      <c r="A27" s="1">
        <v>291</v>
      </c>
      <c r="B27" s="2">
        <f t="shared" si="12"/>
        <v>2.1218000000000004</v>
      </c>
      <c r="C27" s="2">
        <f t="shared" si="0"/>
        <v>9.68</v>
      </c>
      <c r="D27">
        <f t="shared" si="1"/>
        <v>6.5917091223406796</v>
      </c>
      <c r="E27" s="2">
        <v>10.3</v>
      </c>
      <c r="F27" s="3">
        <v>22</v>
      </c>
      <c r="G27" s="2">
        <f t="shared" si="2"/>
        <v>0.44</v>
      </c>
      <c r="H27" s="2">
        <f t="shared" si="13"/>
        <v>0.20600000000000002</v>
      </c>
      <c r="I27">
        <f t="shared" si="21"/>
        <v>3.6698</v>
      </c>
      <c r="N27" s="1">
        <v>291</v>
      </c>
      <c r="O27" s="2">
        <f t="shared" si="14"/>
        <v>2.1218000000000004</v>
      </c>
      <c r="P27" s="2">
        <f t="shared" si="3"/>
        <v>14.580000000000002</v>
      </c>
      <c r="Q27">
        <f t="shared" si="4"/>
        <v>8.3705307890763017</v>
      </c>
      <c r="R27" s="2">
        <v>10.3</v>
      </c>
      <c r="S27" s="3">
        <v>27</v>
      </c>
      <c r="T27" s="2">
        <f t="shared" si="5"/>
        <v>0.54</v>
      </c>
      <c r="U27" s="2">
        <f t="shared" si="15"/>
        <v>0.20600000000000002</v>
      </c>
      <c r="Z27" s="1">
        <v>142.5</v>
      </c>
      <c r="AA27" s="2">
        <f t="shared" si="16"/>
        <v>768.31999999999994</v>
      </c>
      <c r="AB27" s="2">
        <f t="shared" si="6"/>
        <v>264.5</v>
      </c>
      <c r="AC27">
        <f t="shared" si="7"/>
        <v>-4.6311646200572874</v>
      </c>
      <c r="AD27" s="2">
        <v>196</v>
      </c>
      <c r="AE27" s="3">
        <v>115</v>
      </c>
      <c r="AF27" s="2">
        <f t="shared" si="8"/>
        <v>2.2999999999999998</v>
      </c>
      <c r="AG27" s="2">
        <f t="shared" si="17"/>
        <v>3.92</v>
      </c>
      <c r="AH27">
        <f t="shared" si="18"/>
        <v>1.8432500000000001</v>
      </c>
      <c r="AK27" s="1">
        <v>142.5</v>
      </c>
      <c r="AL27" s="2">
        <f t="shared" si="19"/>
        <v>768.31999999999994</v>
      </c>
      <c r="AM27" s="2">
        <f t="shared" si="9"/>
        <v>13.52</v>
      </c>
      <c r="AN27">
        <f t="shared" si="10"/>
        <v>-17.54565446771316</v>
      </c>
      <c r="AO27" s="2">
        <v>196</v>
      </c>
      <c r="AP27" s="3">
        <v>26</v>
      </c>
      <c r="AQ27" s="2">
        <f t="shared" si="11"/>
        <v>0.52</v>
      </c>
      <c r="AR27" s="2">
        <f t="shared" si="20"/>
        <v>3.92</v>
      </c>
    </row>
    <row r="28" spans="1:44" x14ac:dyDescent="0.2">
      <c r="A28" s="1">
        <v>291.2</v>
      </c>
      <c r="B28" s="2">
        <f t="shared" si="12"/>
        <v>2.1218000000000004</v>
      </c>
      <c r="C28" s="2">
        <f t="shared" si="0"/>
        <v>8</v>
      </c>
      <c r="D28">
        <f t="shared" si="1"/>
        <v>5.7638554191761795</v>
      </c>
      <c r="E28" s="2">
        <v>10.3</v>
      </c>
      <c r="F28" s="3">
        <v>20</v>
      </c>
      <c r="G28" s="2">
        <f t="shared" si="2"/>
        <v>0.4</v>
      </c>
      <c r="H28" s="2">
        <f t="shared" si="13"/>
        <v>0.20600000000000002</v>
      </c>
      <c r="I28">
        <f t="shared" si="21"/>
        <v>3.6722600000000001</v>
      </c>
      <c r="N28" s="1">
        <v>291.2</v>
      </c>
      <c r="O28" s="2">
        <f t="shared" si="14"/>
        <v>2.1218000000000004</v>
      </c>
      <c r="P28" s="2">
        <f t="shared" si="3"/>
        <v>13.52</v>
      </c>
      <c r="Q28">
        <f t="shared" si="4"/>
        <v>8.042722465312913</v>
      </c>
      <c r="R28" s="2">
        <v>10.3</v>
      </c>
      <c r="S28" s="3">
        <v>26</v>
      </c>
      <c r="T28" s="2">
        <f t="shared" si="5"/>
        <v>0.52</v>
      </c>
      <c r="U28" s="2">
        <f t="shared" si="15"/>
        <v>0.20600000000000002</v>
      </c>
      <c r="Z28" s="1">
        <v>142.6</v>
      </c>
      <c r="AA28" s="2">
        <f t="shared" si="16"/>
        <v>768.31999999999994</v>
      </c>
      <c r="AB28" s="2">
        <f t="shared" si="6"/>
        <v>200</v>
      </c>
      <c r="AC28">
        <f t="shared" si="7"/>
        <v>-5.84512142712952</v>
      </c>
      <c r="AD28" s="2">
        <v>196</v>
      </c>
      <c r="AE28" s="3">
        <v>100</v>
      </c>
      <c r="AF28" s="2">
        <f t="shared" si="8"/>
        <v>2</v>
      </c>
      <c r="AG28" s="2">
        <f t="shared" si="17"/>
        <v>3.92</v>
      </c>
      <c r="AH28">
        <f t="shared" si="18"/>
        <v>1.8444799999999999</v>
      </c>
      <c r="AK28" s="1">
        <v>142.6</v>
      </c>
      <c r="AL28" s="2">
        <f t="shared" si="19"/>
        <v>768.31999999999994</v>
      </c>
      <c r="AM28" s="2">
        <f t="shared" si="9"/>
        <v>12.5</v>
      </c>
      <c r="AN28">
        <f t="shared" si="10"/>
        <v>-17.88632125368877</v>
      </c>
      <c r="AO28" s="2">
        <v>196</v>
      </c>
      <c r="AP28" s="3">
        <v>25</v>
      </c>
      <c r="AQ28" s="2">
        <f t="shared" si="11"/>
        <v>0.5</v>
      </c>
      <c r="AR28" s="2">
        <f t="shared" si="20"/>
        <v>3.92</v>
      </c>
    </row>
    <row r="29" spans="1:44" x14ac:dyDescent="0.2">
      <c r="A29" s="1">
        <v>291.39999999999998</v>
      </c>
      <c r="B29" s="2">
        <f t="shared" si="12"/>
        <v>2.1632000000000002</v>
      </c>
      <c r="C29" s="2">
        <f t="shared" si="0"/>
        <v>6.4799999999999995</v>
      </c>
      <c r="D29">
        <f t="shared" si="1"/>
        <v>4.7647833160905133</v>
      </c>
      <c r="E29" s="2">
        <v>10.4</v>
      </c>
      <c r="F29" s="3">
        <v>18</v>
      </c>
      <c r="G29" s="2">
        <f t="shared" si="2"/>
        <v>0.36</v>
      </c>
      <c r="H29" s="2">
        <f t="shared" si="13"/>
        <v>0.20800000000000002</v>
      </c>
      <c r="I29">
        <f t="shared" si="21"/>
        <v>3.6747199999999998</v>
      </c>
      <c r="N29" s="1">
        <v>291.39999999999998</v>
      </c>
      <c r="O29" s="2">
        <f t="shared" si="14"/>
        <v>2.1632000000000002</v>
      </c>
      <c r="P29" s="2">
        <f t="shared" si="3"/>
        <v>12.5</v>
      </c>
      <c r="Q29">
        <f t="shared" si="4"/>
        <v>7.6181333874651447</v>
      </c>
      <c r="R29" s="2">
        <v>10.4</v>
      </c>
      <c r="S29" s="3">
        <v>25</v>
      </c>
      <c r="T29" s="2">
        <f t="shared" si="5"/>
        <v>0.5</v>
      </c>
      <c r="U29" s="2">
        <f t="shared" si="15"/>
        <v>0.20800000000000002</v>
      </c>
      <c r="Z29" s="1">
        <v>142.69999999999999</v>
      </c>
      <c r="AA29" s="2">
        <f t="shared" si="16"/>
        <v>768.31999999999994</v>
      </c>
      <c r="AB29" s="2">
        <f t="shared" si="6"/>
        <v>188.18</v>
      </c>
      <c r="AC29">
        <f t="shared" si="7"/>
        <v>-6.1096867418046239</v>
      </c>
      <c r="AD29" s="2">
        <v>196</v>
      </c>
      <c r="AE29" s="3">
        <v>97</v>
      </c>
      <c r="AF29" s="2">
        <f t="shared" si="8"/>
        <v>1.94</v>
      </c>
      <c r="AG29" s="2">
        <f t="shared" si="17"/>
        <v>3.92</v>
      </c>
      <c r="AH29">
        <f t="shared" si="18"/>
        <v>1.84571</v>
      </c>
      <c r="AK29" s="1">
        <v>142.69999999999999</v>
      </c>
      <c r="AL29" s="2">
        <f t="shared" si="19"/>
        <v>768.31999999999994</v>
      </c>
      <c r="AM29" s="2">
        <f t="shared" si="9"/>
        <v>10.58</v>
      </c>
      <c r="AN29">
        <f t="shared" si="10"/>
        <v>-18.610564706777662</v>
      </c>
      <c r="AO29" s="2">
        <v>196</v>
      </c>
      <c r="AP29" s="3">
        <v>23</v>
      </c>
      <c r="AQ29" s="2">
        <f t="shared" si="11"/>
        <v>0.46</v>
      </c>
      <c r="AR29" s="2">
        <f t="shared" si="20"/>
        <v>3.92</v>
      </c>
    </row>
    <row r="30" spans="1:44" x14ac:dyDescent="0.2">
      <c r="A30" s="1">
        <v>291.60000000000002</v>
      </c>
      <c r="B30" s="2">
        <f t="shared" si="12"/>
        <v>2</v>
      </c>
      <c r="C30" s="2">
        <f t="shared" si="0"/>
        <v>5.12</v>
      </c>
      <c r="D30">
        <f t="shared" si="1"/>
        <v>4.0823996531184958</v>
      </c>
      <c r="E30" s="2">
        <v>10</v>
      </c>
      <c r="F30" s="3">
        <v>16</v>
      </c>
      <c r="G30" s="2">
        <f t="shared" si="2"/>
        <v>0.32</v>
      </c>
      <c r="H30" s="2">
        <f t="shared" si="13"/>
        <v>0.2</v>
      </c>
      <c r="I30">
        <f t="shared" si="21"/>
        <v>3.6771800000000003</v>
      </c>
      <c r="N30" s="1">
        <v>291.60000000000002</v>
      </c>
      <c r="O30" s="2">
        <f t="shared" si="14"/>
        <v>2</v>
      </c>
      <c r="P30" s="2">
        <f t="shared" si="3"/>
        <v>10.58</v>
      </c>
      <c r="Q30">
        <f t="shared" si="4"/>
        <v>7.2345567203518577</v>
      </c>
      <c r="R30" s="2">
        <v>10</v>
      </c>
      <c r="S30" s="3">
        <v>23</v>
      </c>
      <c r="T30" s="2">
        <f t="shared" si="5"/>
        <v>0.46</v>
      </c>
      <c r="U30" s="2">
        <f t="shared" si="15"/>
        <v>0.2</v>
      </c>
      <c r="Z30" s="1">
        <v>142.80000000000001</v>
      </c>
      <c r="AA30" s="2">
        <f t="shared" si="16"/>
        <v>768.31999999999994</v>
      </c>
      <c r="AB30" s="2">
        <f t="shared" si="6"/>
        <v>162</v>
      </c>
      <c r="AC30">
        <f t="shared" si="7"/>
        <v>-6.760271238343023</v>
      </c>
      <c r="AD30" s="2">
        <v>196</v>
      </c>
      <c r="AE30" s="3">
        <v>90</v>
      </c>
      <c r="AF30" s="2">
        <f t="shared" si="8"/>
        <v>1.8</v>
      </c>
      <c r="AG30" s="2">
        <f t="shared" si="17"/>
        <v>3.92</v>
      </c>
      <c r="AH30">
        <f t="shared" si="18"/>
        <v>1.8469400000000002</v>
      </c>
      <c r="AK30" s="1">
        <v>142.80000000000001</v>
      </c>
      <c r="AL30" s="2">
        <f t="shared" si="19"/>
        <v>768.31999999999994</v>
      </c>
      <c r="AM30" s="2">
        <f t="shared" si="9"/>
        <v>8</v>
      </c>
      <c r="AN30">
        <f t="shared" si="10"/>
        <v>-19.824521513849898</v>
      </c>
      <c r="AO30" s="2">
        <v>196</v>
      </c>
      <c r="AP30" s="3">
        <v>20</v>
      </c>
      <c r="AQ30" s="2">
        <f t="shared" si="11"/>
        <v>0.4</v>
      </c>
      <c r="AR30" s="2">
        <f t="shared" si="20"/>
        <v>3.92</v>
      </c>
    </row>
    <row r="31" spans="1:44" x14ac:dyDescent="0.2">
      <c r="A31" s="1">
        <v>291.8</v>
      </c>
      <c r="B31" s="2">
        <f t="shared" si="12"/>
        <v>1.8431999999999999</v>
      </c>
      <c r="C31" s="2">
        <f t="shared" si="0"/>
        <v>3.9200000000000004</v>
      </c>
      <c r="D31">
        <f t="shared" si="1"/>
        <v>3.2771360527733924</v>
      </c>
      <c r="E31" s="2">
        <v>9.6</v>
      </c>
      <c r="F31" s="3">
        <v>14</v>
      </c>
      <c r="G31" s="2">
        <f t="shared" si="2"/>
        <v>0.28000000000000003</v>
      </c>
      <c r="H31" s="2">
        <f t="shared" si="13"/>
        <v>0.192</v>
      </c>
      <c r="I31">
        <f t="shared" si="21"/>
        <v>3.67964</v>
      </c>
      <c r="N31" s="1">
        <v>291.8</v>
      </c>
      <c r="O31" s="2">
        <f t="shared" si="14"/>
        <v>1.8431999999999999</v>
      </c>
      <c r="P31" s="2">
        <f t="shared" si="3"/>
        <v>8</v>
      </c>
      <c r="Q31">
        <f t="shared" si="4"/>
        <v>6.3751752524882557</v>
      </c>
      <c r="R31" s="2">
        <v>9.6</v>
      </c>
      <c r="S31" s="3">
        <v>20</v>
      </c>
      <c r="T31" s="2">
        <f t="shared" si="5"/>
        <v>0.4</v>
      </c>
      <c r="U31" s="2">
        <f t="shared" si="15"/>
        <v>0.192</v>
      </c>
      <c r="Z31" s="1">
        <v>142.9</v>
      </c>
      <c r="AA31" s="2">
        <f t="shared" si="16"/>
        <v>768.31999999999994</v>
      </c>
      <c r="AB31" s="2">
        <f t="shared" si="6"/>
        <v>144.5</v>
      </c>
      <c r="AC31">
        <f t="shared" si="7"/>
        <v>-7.2567429128436656</v>
      </c>
      <c r="AD31" s="2">
        <v>196</v>
      </c>
      <c r="AE31" s="3">
        <v>85</v>
      </c>
      <c r="AF31" s="2">
        <f t="shared" si="8"/>
        <v>1.7</v>
      </c>
      <c r="AG31" s="2">
        <f t="shared" si="17"/>
        <v>3.92</v>
      </c>
      <c r="AH31">
        <f t="shared" si="18"/>
        <v>1.8481700000000001</v>
      </c>
      <c r="AK31" s="1">
        <v>142.9</v>
      </c>
      <c r="AL31" s="2">
        <f t="shared" si="19"/>
        <v>768.31999999999994</v>
      </c>
      <c r="AM31" s="2">
        <f t="shared" si="9"/>
        <v>6.4799999999999995</v>
      </c>
      <c r="AN31">
        <f t="shared" si="10"/>
        <v>-20.739671325063398</v>
      </c>
      <c r="AO31" s="2">
        <v>196</v>
      </c>
      <c r="AP31" s="3">
        <v>18</v>
      </c>
      <c r="AQ31" s="2">
        <f t="shared" si="11"/>
        <v>0.36</v>
      </c>
      <c r="AR31" s="2">
        <f t="shared" si="20"/>
        <v>3.92</v>
      </c>
    </row>
    <row r="32" spans="1:44" x14ac:dyDescent="0.2">
      <c r="A32" s="1">
        <v>292</v>
      </c>
      <c r="B32" s="2">
        <f t="shared" si="12"/>
        <v>1.7298000000000004</v>
      </c>
      <c r="C32" s="2">
        <f t="shared" si="0"/>
        <v>3.38</v>
      </c>
      <c r="D32">
        <f t="shared" si="1"/>
        <v>2.9092080750580318</v>
      </c>
      <c r="E32" s="2">
        <v>9.3000000000000007</v>
      </c>
      <c r="F32" s="3">
        <v>13</v>
      </c>
      <c r="G32" s="2">
        <f t="shared" si="2"/>
        <v>0.26</v>
      </c>
      <c r="H32" s="2">
        <f t="shared" si="13"/>
        <v>0.18600000000000003</v>
      </c>
      <c r="I32">
        <f t="shared" si="21"/>
        <v>3.6821000000000002</v>
      </c>
      <c r="N32" s="1">
        <v>292</v>
      </c>
      <c r="O32" s="2">
        <f t="shared" si="14"/>
        <v>1.7298000000000004</v>
      </c>
      <c r="P32" s="2">
        <f t="shared" si="3"/>
        <v>7.22</v>
      </c>
      <c r="Q32">
        <f t="shared" si="4"/>
        <v>6.205413047977876</v>
      </c>
      <c r="R32" s="2">
        <v>9.3000000000000007</v>
      </c>
      <c r="S32" s="3">
        <v>19</v>
      </c>
      <c r="T32" s="2">
        <f t="shared" si="5"/>
        <v>0.38</v>
      </c>
      <c r="U32" s="2">
        <f t="shared" si="15"/>
        <v>0.18600000000000003</v>
      </c>
      <c r="Z32" s="1">
        <v>143</v>
      </c>
      <c r="AA32" s="2">
        <f t="shared" si="16"/>
        <v>768.31999999999994</v>
      </c>
      <c r="AB32" s="2">
        <f t="shared" si="6"/>
        <v>128</v>
      </c>
      <c r="AC32">
        <f t="shared" si="7"/>
        <v>-7.7833216872906483</v>
      </c>
      <c r="AD32" s="2">
        <v>196</v>
      </c>
      <c r="AE32" s="3">
        <v>80</v>
      </c>
      <c r="AF32" s="2">
        <f t="shared" si="8"/>
        <v>1.6</v>
      </c>
      <c r="AG32" s="2">
        <f t="shared" si="17"/>
        <v>3.92</v>
      </c>
      <c r="AH32">
        <f t="shared" si="18"/>
        <v>1.8494000000000002</v>
      </c>
      <c r="AK32" s="1">
        <v>143</v>
      </c>
      <c r="AL32" s="2">
        <f t="shared" si="19"/>
        <v>768.31999999999994</v>
      </c>
      <c r="AM32" s="2">
        <f t="shared" si="9"/>
        <v>4.5</v>
      </c>
      <c r="AN32">
        <f t="shared" si="10"/>
        <v>-22.323296246015897</v>
      </c>
      <c r="AO32" s="2">
        <v>196</v>
      </c>
      <c r="AP32" s="3">
        <v>15</v>
      </c>
      <c r="AQ32" s="2">
        <f t="shared" si="11"/>
        <v>0.3</v>
      </c>
      <c r="AR32" s="2">
        <f t="shared" si="20"/>
        <v>3.92</v>
      </c>
    </row>
    <row r="33" spans="1:44" x14ac:dyDescent="0.2">
      <c r="A33" s="1">
        <v>292.2</v>
      </c>
      <c r="B33" s="2">
        <f t="shared" si="12"/>
        <v>1.5488000000000002</v>
      </c>
      <c r="C33" s="2">
        <f t="shared" si="0"/>
        <v>2.88</v>
      </c>
      <c r="D33">
        <f t="shared" si="1"/>
        <v>2.6939714779491237</v>
      </c>
      <c r="E33" s="2">
        <v>8.8000000000000007</v>
      </c>
      <c r="F33" s="3">
        <v>12</v>
      </c>
      <c r="G33" s="2">
        <f t="shared" si="2"/>
        <v>0.24</v>
      </c>
      <c r="H33" s="2">
        <f t="shared" si="13"/>
        <v>0.17600000000000002</v>
      </c>
      <c r="I33">
        <f t="shared" si="21"/>
        <v>3.6845599999999998</v>
      </c>
      <c r="N33" s="1">
        <v>292.2</v>
      </c>
      <c r="O33" s="2">
        <f t="shared" si="14"/>
        <v>1.5488000000000002</v>
      </c>
      <c r="P33" s="2">
        <f t="shared" si="3"/>
        <v>5.78</v>
      </c>
      <c r="Q33">
        <f t="shared" si="4"/>
        <v>5.719324984562105</v>
      </c>
      <c r="R33" s="2">
        <v>8.8000000000000007</v>
      </c>
      <c r="S33" s="3">
        <v>17</v>
      </c>
      <c r="T33" s="2">
        <f t="shared" si="5"/>
        <v>0.34</v>
      </c>
      <c r="U33" s="2">
        <f t="shared" si="15"/>
        <v>0.17600000000000002</v>
      </c>
      <c r="Z33" s="1">
        <v>143.1</v>
      </c>
      <c r="AA33" s="2">
        <f t="shared" si="16"/>
        <v>768.31999999999994</v>
      </c>
      <c r="AB33" s="2">
        <f t="shared" si="6"/>
        <v>98</v>
      </c>
      <c r="AC33">
        <f t="shared" si="7"/>
        <v>-8.9431606268443851</v>
      </c>
      <c r="AD33" s="2">
        <v>196</v>
      </c>
      <c r="AE33" s="3">
        <v>70</v>
      </c>
      <c r="AF33" s="2">
        <f t="shared" si="8"/>
        <v>1.4</v>
      </c>
      <c r="AG33" s="2">
        <f t="shared" si="17"/>
        <v>3.92</v>
      </c>
      <c r="AH33">
        <f t="shared" si="18"/>
        <v>1.85063</v>
      </c>
      <c r="AK33" s="1">
        <v>143.1</v>
      </c>
      <c r="AL33" s="2">
        <f t="shared" si="19"/>
        <v>768.31999999999994</v>
      </c>
      <c r="AM33" s="2">
        <f t="shared" si="9"/>
        <v>3.9200000000000004</v>
      </c>
      <c r="AN33">
        <f t="shared" si="10"/>
        <v>-22.92256071356476</v>
      </c>
      <c r="AO33" s="2">
        <v>196</v>
      </c>
      <c r="AP33" s="3">
        <v>14</v>
      </c>
      <c r="AQ33" s="2">
        <f t="shared" si="11"/>
        <v>0.28000000000000003</v>
      </c>
      <c r="AR33" s="2">
        <f t="shared" si="20"/>
        <v>3.92</v>
      </c>
    </row>
    <row r="34" spans="1:44" x14ac:dyDescent="0.2">
      <c r="A34" s="1">
        <v>292.39999999999998</v>
      </c>
      <c r="B34" s="2">
        <f t="shared" si="12"/>
        <v>1.4112000000000002</v>
      </c>
      <c r="C34" s="2">
        <f t="shared" si="0"/>
        <v>2</v>
      </c>
      <c r="D34">
        <f t="shared" si="1"/>
        <v>1.514414278762366</v>
      </c>
      <c r="E34" s="2">
        <v>8.4</v>
      </c>
      <c r="F34" s="3">
        <v>10</v>
      </c>
      <c r="G34" s="2">
        <f t="shared" si="2"/>
        <v>0.2</v>
      </c>
      <c r="H34" s="2">
        <f t="shared" si="13"/>
        <v>0.16800000000000001</v>
      </c>
      <c r="I34">
        <f t="shared" si="21"/>
        <v>3.68702</v>
      </c>
      <c r="N34" s="1">
        <v>292.39999999999998</v>
      </c>
      <c r="O34" s="2">
        <f t="shared" si="14"/>
        <v>1.4112000000000002</v>
      </c>
      <c r="P34" s="2">
        <f t="shared" si="3"/>
        <v>4.5</v>
      </c>
      <c r="Q34">
        <f t="shared" si="4"/>
        <v>5.0362394598759908</v>
      </c>
      <c r="R34" s="2">
        <v>8.4</v>
      </c>
      <c r="S34" s="3">
        <v>15</v>
      </c>
      <c r="T34" s="2">
        <f t="shared" si="5"/>
        <v>0.3</v>
      </c>
      <c r="U34" s="2">
        <f t="shared" si="15"/>
        <v>0.16800000000000001</v>
      </c>
      <c r="Z34" s="1">
        <v>143.5</v>
      </c>
      <c r="AA34" s="2">
        <f t="shared" si="16"/>
        <v>800</v>
      </c>
      <c r="AB34" s="2">
        <f t="shared" si="6"/>
        <v>64.97999999999999</v>
      </c>
      <c r="AC34">
        <f t="shared" si="7"/>
        <v>-10.903102799829796</v>
      </c>
      <c r="AD34" s="2">
        <v>200</v>
      </c>
      <c r="AE34" s="3">
        <v>57</v>
      </c>
      <c r="AF34" s="2">
        <f>AE34/50</f>
        <v>1.1399999999999999</v>
      </c>
      <c r="AG34" s="2">
        <f t="shared" si="17"/>
        <v>4</v>
      </c>
      <c r="AH34">
        <f t="shared" si="18"/>
        <v>1.85555</v>
      </c>
      <c r="AK34" s="1">
        <v>143.5</v>
      </c>
      <c r="AL34" s="2">
        <f t="shared" si="19"/>
        <v>800</v>
      </c>
      <c r="AM34" s="2">
        <f t="shared" si="9"/>
        <v>2.42</v>
      </c>
      <c r="AN34">
        <f t="shared" si="10"/>
        <v>-25.192746210115121</v>
      </c>
      <c r="AO34" s="2">
        <v>200</v>
      </c>
      <c r="AP34" s="3">
        <v>11</v>
      </c>
      <c r="AQ34" s="2">
        <f>AP34/50</f>
        <v>0.22</v>
      </c>
      <c r="AR34" s="2">
        <f t="shared" si="20"/>
        <v>4</v>
      </c>
    </row>
    <row r="35" spans="1:44" x14ac:dyDescent="0.2">
      <c r="A35" s="1">
        <v>292.60000000000002</v>
      </c>
      <c r="B35" s="2">
        <f t="shared" si="12"/>
        <v>1.2482</v>
      </c>
      <c r="C35" s="2">
        <f t="shared" si="0"/>
        <v>2</v>
      </c>
      <c r="D35">
        <f t="shared" si="1"/>
        <v>2.0474581741911715</v>
      </c>
      <c r="E35" s="2">
        <v>7.9</v>
      </c>
      <c r="F35" s="3">
        <v>10</v>
      </c>
      <c r="G35" s="2">
        <f t="shared" si="2"/>
        <v>0.2</v>
      </c>
      <c r="H35" s="2">
        <f t="shared" si="13"/>
        <v>0.158</v>
      </c>
      <c r="I35">
        <f t="shared" si="21"/>
        <v>3.6894800000000005</v>
      </c>
      <c r="N35" s="1">
        <v>292.60000000000002</v>
      </c>
      <c r="O35" s="2">
        <f t="shared" si="14"/>
        <v>1.2482</v>
      </c>
      <c r="P35" s="2">
        <f t="shared" si="3"/>
        <v>3.38</v>
      </c>
      <c r="Q35">
        <f t="shared" si="4"/>
        <v>4.3263252203279068</v>
      </c>
      <c r="R35" s="2">
        <v>7.9</v>
      </c>
      <c r="S35" s="3">
        <v>13</v>
      </c>
      <c r="T35" s="2">
        <f t="shared" si="5"/>
        <v>0.26</v>
      </c>
      <c r="U35" s="2">
        <f t="shared" si="15"/>
        <v>0.158</v>
      </c>
      <c r="Z35" s="1">
        <v>144</v>
      </c>
      <c r="AA35" s="2">
        <f t="shared" si="16"/>
        <v>832.32</v>
      </c>
      <c r="AB35" s="2">
        <f t="shared" si="6"/>
        <v>32</v>
      </c>
      <c r="AC35">
        <f t="shared" si="7"/>
        <v>-14.151403521958727</v>
      </c>
      <c r="AD35" s="2">
        <v>204</v>
      </c>
      <c r="AE35" s="3">
        <v>40</v>
      </c>
      <c r="AF35" s="2">
        <f>AE35/50</f>
        <v>0.8</v>
      </c>
      <c r="AG35" s="2">
        <f t="shared" si="17"/>
        <v>4.08</v>
      </c>
      <c r="AH35">
        <f t="shared" si="18"/>
        <v>1.8617000000000001</v>
      </c>
      <c r="AK35" s="1">
        <v>144</v>
      </c>
      <c r="AL35" s="2">
        <f t="shared" si="19"/>
        <v>832.32</v>
      </c>
      <c r="AM35" s="2">
        <f t="shared" si="9"/>
        <v>0.5</v>
      </c>
      <c r="AN35">
        <f t="shared" si="10"/>
        <v>-32.213203261797602</v>
      </c>
      <c r="AO35" s="2">
        <v>204</v>
      </c>
      <c r="AP35" s="3">
        <v>5</v>
      </c>
      <c r="AQ35" s="2">
        <f>AP35/50</f>
        <v>0.1</v>
      </c>
      <c r="AR35" s="2">
        <f t="shared" si="20"/>
        <v>4.08</v>
      </c>
    </row>
    <row r="36" spans="1:44" x14ac:dyDescent="0.2">
      <c r="A36" s="1">
        <v>292.8</v>
      </c>
      <c r="B36" s="2">
        <f t="shared" si="12"/>
        <v>1.0657999999999999</v>
      </c>
      <c r="C36" s="2">
        <f t="shared" si="0"/>
        <v>1.6199999999999999</v>
      </c>
      <c r="D36">
        <f t="shared" si="1"/>
        <v>1.8183929863773798</v>
      </c>
      <c r="E36" s="2">
        <v>7.3</v>
      </c>
      <c r="F36" s="3">
        <v>9</v>
      </c>
      <c r="G36" s="2">
        <f t="shared" si="2"/>
        <v>0.18</v>
      </c>
      <c r="H36" s="2">
        <f t="shared" si="13"/>
        <v>0.14599999999999999</v>
      </c>
      <c r="I36">
        <f t="shared" si="21"/>
        <v>3.6919400000000002</v>
      </c>
      <c r="N36" s="1">
        <v>292.8</v>
      </c>
      <c r="O36" s="2">
        <f t="shared" si="14"/>
        <v>1.0657999999999999</v>
      </c>
      <c r="P36" s="2">
        <f t="shared" si="3"/>
        <v>3.38</v>
      </c>
      <c r="Q36">
        <f t="shared" si="4"/>
        <v>5.0124098437276174</v>
      </c>
      <c r="R36" s="2">
        <v>7.3</v>
      </c>
      <c r="S36" s="3">
        <v>13</v>
      </c>
      <c r="T36" s="2">
        <f t="shared" si="5"/>
        <v>0.26</v>
      </c>
      <c r="U36" s="2">
        <f t="shared" si="15"/>
        <v>0.14599999999999999</v>
      </c>
      <c r="Z36" s="1">
        <v>144.5</v>
      </c>
      <c r="AA36" s="2">
        <f t="shared" si="16"/>
        <v>832.32</v>
      </c>
      <c r="AB36" s="2">
        <f t="shared" si="6"/>
        <v>19.22</v>
      </c>
      <c r="AC36">
        <f t="shared" si="7"/>
        <v>-16.365369471832523</v>
      </c>
      <c r="AD36" s="2">
        <v>204</v>
      </c>
      <c r="AE36" s="3">
        <v>31</v>
      </c>
      <c r="AF36" s="2">
        <f>AE36/50</f>
        <v>0.62</v>
      </c>
      <c r="AG36" s="2">
        <f t="shared" si="17"/>
        <v>4.08</v>
      </c>
      <c r="AH36">
        <f t="shared" si="18"/>
        <v>1.86785</v>
      </c>
      <c r="AK36" s="1">
        <v>144.5</v>
      </c>
      <c r="AL36" s="2">
        <f t="shared" si="19"/>
        <v>832.32</v>
      </c>
      <c r="AM36" s="2">
        <f t="shared" si="9"/>
        <v>0.32</v>
      </c>
      <c r="AN36">
        <f t="shared" si="10"/>
        <v>-34.151403521958727</v>
      </c>
      <c r="AO36" s="2">
        <v>204</v>
      </c>
      <c r="AP36" s="3">
        <v>4</v>
      </c>
      <c r="AQ36" s="2">
        <f>AP36/50</f>
        <v>0.08</v>
      </c>
      <c r="AR36" s="2">
        <f t="shared" si="20"/>
        <v>4.08</v>
      </c>
    </row>
    <row r="37" spans="1:44" x14ac:dyDescent="0.2">
      <c r="A37" s="1">
        <v>293</v>
      </c>
      <c r="B37" s="2">
        <f t="shared" si="12"/>
        <v>0.95220000000000016</v>
      </c>
      <c r="C37" s="2">
        <f t="shared" si="0"/>
        <v>1.28</v>
      </c>
      <c r="D37">
        <f t="shared" si="1"/>
        <v>1.284817925093765</v>
      </c>
      <c r="E37" s="2">
        <v>6.9</v>
      </c>
      <c r="F37" s="3">
        <v>8</v>
      </c>
      <c r="G37" s="2">
        <f t="shared" si="2"/>
        <v>0.16</v>
      </c>
      <c r="H37" s="2">
        <f t="shared" si="13"/>
        <v>0.13800000000000001</v>
      </c>
      <c r="I37">
        <f t="shared" si="21"/>
        <v>3.6943999999999999</v>
      </c>
      <c r="N37" s="1">
        <v>293</v>
      </c>
      <c r="O37" s="2">
        <f t="shared" si="14"/>
        <v>0.95220000000000016</v>
      </c>
      <c r="P37" s="2">
        <f t="shared" si="3"/>
        <v>2.42</v>
      </c>
      <c r="Q37">
        <f t="shared" si="4"/>
        <v>4.0508718884193939</v>
      </c>
      <c r="R37" s="2">
        <v>6.9</v>
      </c>
      <c r="S37" s="3">
        <v>11</v>
      </c>
      <c r="T37" s="2">
        <f t="shared" si="5"/>
        <v>0.22</v>
      </c>
      <c r="U37" s="2">
        <f t="shared" si="15"/>
        <v>0.13800000000000001</v>
      </c>
      <c r="Z37" s="1">
        <v>145</v>
      </c>
      <c r="AA37" s="2">
        <f t="shared" si="16"/>
        <v>824.18</v>
      </c>
      <c r="AB37" s="2">
        <f t="shared" si="6"/>
        <v>35.28</v>
      </c>
      <c r="AC37">
        <f t="shared" si="7"/>
        <v>-13.68493495030625</v>
      </c>
      <c r="AD37" s="2">
        <v>203</v>
      </c>
      <c r="AE37" s="3">
        <v>42</v>
      </c>
      <c r="AF37" s="2">
        <f>AE37/50</f>
        <v>0.84</v>
      </c>
      <c r="AG37" s="2">
        <f t="shared" si="17"/>
        <v>4.0599999999999996</v>
      </c>
      <c r="AH37">
        <f t="shared" si="18"/>
        <v>1.8740000000000001</v>
      </c>
      <c r="AK37" s="1">
        <v>145</v>
      </c>
      <c r="AL37" s="2">
        <f t="shared" si="19"/>
        <v>824.18</v>
      </c>
      <c r="AM37" s="2">
        <f t="shared" si="9"/>
        <v>0.32</v>
      </c>
      <c r="AN37">
        <f t="shared" si="10"/>
        <v>-34.108720931705008</v>
      </c>
      <c r="AO37" s="2">
        <v>203</v>
      </c>
      <c r="AP37" s="3">
        <v>4</v>
      </c>
      <c r="AQ37" s="2">
        <f>AP37/50</f>
        <v>0.08</v>
      </c>
      <c r="AR37" s="2">
        <f t="shared" si="20"/>
        <v>4.0599999999999996</v>
      </c>
    </row>
    <row r="38" spans="1:44" x14ac:dyDescent="0.2">
      <c r="A38" s="1">
        <v>293.2</v>
      </c>
      <c r="B38" s="2">
        <f t="shared" si="12"/>
        <v>0.84499999999999997</v>
      </c>
      <c r="C38" s="2">
        <f t="shared" si="0"/>
        <v>0.98000000000000009</v>
      </c>
      <c r="D38">
        <f t="shared" si="1"/>
        <v>0.6436936674280257</v>
      </c>
      <c r="E38" s="2">
        <v>6.5</v>
      </c>
      <c r="F38" s="3">
        <v>7</v>
      </c>
      <c r="G38" s="2">
        <f t="shared" si="2"/>
        <v>0.14000000000000001</v>
      </c>
      <c r="H38" s="2">
        <f t="shared" si="13"/>
        <v>0.13</v>
      </c>
      <c r="I38">
        <f t="shared" si="21"/>
        <v>3.69686</v>
      </c>
      <c r="N38" s="1">
        <v>293.2</v>
      </c>
      <c r="O38" s="2">
        <f t="shared" si="14"/>
        <v>0.84499999999999997</v>
      </c>
      <c r="P38" s="2">
        <f t="shared" si="3"/>
        <v>2.42</v>
      </c>
      <c r="Q38">
        <f t="shared" si="4"/>
        <v>4.569586570307389</v>
      </c>
      <c r="R38" s="2">
        <v>6.5</v>
      </c>
      <c r="S38" s="3">
        <v>11</v>
      </c>
      <c r="T38" s="2">
        <f t="shared" si="5"/>
        <v>0.22</v>
      </c>
      <c r="U38" s="2">
        <f t="shared" si="15"/>
        <v>0.13</v>
      </c>
      <c r="Z38" s="1">
        <v>145.5</v>
      </c>
      <c r="AA38" s="2">
        <f t="shared" si="16"/>
        <v>816.08</v>
      </c>
      <c r="AB38" s="2">
        <f t="shared" si="6"/>
        <v>38.72</v>
      </c>
      <c r="AC38">
        <f t="shared" si="7"/>
        <v>-13.237973859208727</v>
      </c>
      <c r="AD38" s="2">
        <v>202</v>
      </c>
      <c r="AE38" s="3">
        <v>44</v>
      </c>
      <c r="AF38" s="2">
        <f t="shared" si="8"/>
        <v>0.88</v>
      </c>
      <c r="AG38" s="2">
        <f t="shared" si="17"/>
        <v>4.04</v>
      </c>
      <c r="AH38">
        <f t="shared" si="18"/>
        <v>1.88015</v>
      </c>
      <c r="AK38" s="1">
        <v>145.5</v>
      </c>
      <c r="AL38" s="2">
        <f t="shared" si="19"/>
        <v>816.08</v>
      </c>
      <c r="AM38" s="2">
        <f t="shared" si="9"/>
        <v>0.18</v>
      </c>
      <c r="AN38">
        <f t="shared" si="10"/>
        <v>-36.564602294539228</v>
      </c>
      <c r="AO38" s="2">
        <v>202</v>
      </c>
      <c r="AP38" s="3">
        <v>3</v>
      </c>
      <c r="AQ38" s="2">
        <f t="shared" si="11"/>
        <v>0.06</v>
      </c>
      <c r="AR38" s="2">
        <f t="shared" si="20"/>
        <v>4.04</v>
      </c>
    </row>
    <row r="39" spans="1:44" x14ac:dyDescent="0.2">
      <c r="A39" s="1">
        <v>293.39999999999998</v>
      </c>
      <c r="B39" s="2">
        <f t="shared" si="12"/>
        <v>0.69620000000000004</v>
      </c>
      <c r="C39" s="2">
        <f t="shared" si="0"/>
        <v>0.72</v>
      </c>
      <c r="D39">
        <f t="shared" si="1"/>
        <v>0.14598477482998848</v>
      </c>
      <c r="E39" s="2">
        <v>5.9</v>
      </c>
      <c r="F39" s="3">
        <v>6</v>
      </c>
      <c r="G39" s="2">
        <f t="shared" si="2"/>
        <v>0.12</v>
      </c>
      <c r="H39" s="2">
        <f t="shared" si="13"/>
        <v>0.11800000000000001</v>
      </c>
      <c r="I39">
        <f t="shared" si="21"/>
        <v>3.6993199999999997</v>
      </c>
      <c r="N39" s="1">
        <v>293.39999999999998</v>
      </c>
      <c r="O39" s="2">
        <f t="shared" si="14"/>
        <v>0.69620000000000004</v>
      </c>
      <c r="P39" s="2">
        <f t="shared" si="3"/>
        <v>2</v>
      </c>
      <c r="Q39">
        <f t="shared" si="4"/>
        <v>4.5829597671571163</v>
      </c>
      <c r="R39" s="2">
        <v>5.9</v>
      </c>
      <c r="S39" s="3">
        <v>10</v>
      </c>
      <c r="T39" s="2">
        <f t="shared" si="5"/>
        <v>0.2</v>
      </c>
      <c r="U39" s="2">
        <f t="shared" si="15"/>
        <v>0.11800000000000001</v>
      </c>
      <c r="Z39" s="1">
        <v>146</v>
      </c>
      <c r="AA39" s="2">
        <f t="shared" si="16"/>
        <v>808.01999999999987</v>
      </c>
      <c r="AB39" s="2">
        <f t="shared" si="6"/>
        <v>36.979999999999997</v>
      </c>
      <c r="AC39">
        <f t="shared" si="7"/>
        <v>-13.394552036818046</v>
      </c>
      <c r="AD39" s="2">
        <v>201</v>
      </c>
      <c r="AE39" s="3">
        <v>43</v>
      </c>
      <c r="AF39" s="2">
        <f t="shared" si="8"/>
        <v>0.86</v>
      </c>
      <c r="AG39" s="2">
        <f t="shared" si="17"/>
        <v>4.0199999999999996</v>
      </c>
      <c r="AH39">
        <f t="shared" si="18"/>
        <v>1.8863000000000001</v>
      </c>
      <c r="AK39" s="1">
        <v>146</v>
      </c>
      <c r="AL39" s="2">
        <f t="shared" si="19"/>
        <v>808.01999999999987</v>
      </c>
      <c r="AM39" s="2">
        <f t="shared" si="9"/>
        <v>0.08</v>
      </c>
      <c r="AN39">
        <f t="shared" si="10"/>
        <v>-40.043321235130158</v>
      </c>
      <c r="AO39" s="2">
        <v>201</v>
      </c>
      <c r="AP39" s="3">
        <v>2</v>
      </c>
      <c r="AQ39" s="2">
        <f t="shared" si="11"/>
        <v>0.04</v>
      </c>
      <c r="AR39" s="2">
        <f t="shared" si="20"/>
        <v>4.0199999999999996</v>
      </c>
    </row>
    <row r="40" spans="1:44" x14ac:dyDescent="0.2">
      <c r="A40" s="1">
        <v>293.60000000000002</v>
      </c>
      <c r="B40" s="2">
        <f t="shared" si="12"/>
        <v>0.60499999999999998</v>
      </c>
      <c r="C40" s="2">
        <f t="shared" si="0"/>
        <v>0.5</v>
      </c>
      <c r="D40">
        <f t="shared" si="1"/>
        <v>-0.82785370316450069</v>
      </c>
      <c r="E40" s="2">
        <v>5.5</v>
      </c>
      <c r="F40" s="3">
        <v>5</v>
      </c>
      <c r="G40" s="2">
        <f t="shared" si="2"/>
        <v>0.1</v>
      </c>
      <c r="H40" s="2">
        <f t="shared" si="13"/>
        <v>0.11</v>
      </c>
      <c r="I40">
        <f t="shared" si="21"/>
        <v>3.7017800000000003</v>
      </c>
      <c r="N40" s="1">
        <v>293.60000000000002</v>
      </c>
      <c r="O40" s="2">
        <f t="shared" si="14"/>
        <v>0.60499999999999998</v>
      </c>
      <c r="P40" s="2">
        <f t="shared" si="3"/>
        <v>1.28</v>
      </c>
      <c r="Q40">
        <f t="shared" si="4"/>
        <v>3.2545459499539948</v>
      </c>
      <c r="R40" s="2">
        <v>5.5</v>
      </c>
      <c r="S40" s="3">
        <v>8</v>
      </c>
      <c r="T40" s="2">
        <f t="shared" si="5"/>
        <v>0.16</v>
      </c>
      <c r="U40" s="2">
        <f t="shared" si="15"/>
        <v>0.11</v>
      </c>
      <c r="Z40" s="1">
        <v>146.5</v>
      </c>
      <c r="AA40" s="2">
        <f t="shared" si="16"/>
        <v>800</v>
      </c>
      <c r="AB40" s="2">
        <f t="shared" si="6"/>
        <v>46.08</v>
      </c>
      <c r="AC40">
        <f t="shared" si="7"/>
        <v>-12.39577516576788</v>
      </c>
      <c r="AD40" s="2">
        <v>200</v>
      </c>
      <c r="AE40" s="3">
        <v>48</v>
      </c>
      <c r="AF40" s="2">
        <f t="shared" si="8"/>
        <v>0.96</v>
      </c>
      <c r="AG40" s="2">
        <f t="shared" si="17"/>
        <v>4</v>
      </c>
      <c r="AH40">
        <f t="shared" si="18"/>
        <v>1.89245</v>
      </c>
      <c r="AK40" s="1">
        <v>146.5</v>
      </c>
      <c r="AL40" s="2">
        <f t="shared" si="19"/>
        <v>800</v>
      </c>
      <c r="AM40" s="2">
        <f t="shared" si="9"/>
        <v>8.8200000000000014E-2</v>
      </c>
      <c r="AN40">
        <f t="shared" si="10"/>
        <v>-39.576214018601242</v>
      </c>
      <c r="AO40" s="2">
        <v>200</v>
      </c>
      <c r="AP40" s="3">
        <v>2.1</v>
      </c>
      <c r="AQ40" s="2">
        <f t="shared" si="11"/>
        <v>4.2000000000000003E-2</v>
      </c>
      <c r="AR40" s="2">
        <f t="shared" si="20"/>
        <v>4</v>
      </c>
    </row>
    <row r="41" spans="1:44" x14ac:dyDescent="0.2">
      <c r="A41" s="1">
        <v>293.8</v>
      </c>
      <c r="B41" s="2">
        <f t="shared" si="12"/>
        <v>0.5</v>
      </c>
      <c r="C41" s="2">
        <f t="shared" si="0"/>
        <v>0.5</v>
      </c>
      <c r="D41">
        <f t="shared" si="1"/>
        <v>0</v>
      </c>
      <c r="E41" s="2">
        <v>5</v>
      </c>
      <c r="F41" s="3">
        <v>5</v>
      </c>
      <c r="G41" s="2">
        <f t="shared" si="2"/>
        <v>0.1</v>
      </c>
      <c r="H41" s="2">
        <f t="shared" si="13"/>
        <v>0.1</v>
      </c>
      <c r="I41">
        <f t="shared" si="21"/>
        <v>3.7042400000000004</v>
      </c>
      <c r="N41" s="1">
        <v>293.8</v>
      </c>
      <c r="O41" s="2">
        <f t="shared" si="14"/>
        <v>0.5</v>
      </c>
      <c r="P41" s="2">
        <f t="shared" si="3"/>
        <v>0.98000000000000009</v>
      </c>
      <c r="Q41">
        <f t="shared" si="4"/>
        <v>2.9225607135647609</v>
      </c>
      <c r="R41" s="2">
        <v>5</v>
      </c>
      <c r="S41" s="3">
        <v>7</v>
      </c>
      <c r="T41" s="2">
        <f t="shared" si="5"/>
        <v>0.14000000000000001</v>
      </c>
      <c r="U41" s="2">
        <f t="shared" si="15"/>
        <v>0.1</v>
      </c>
      <c r="Z41" s="1">
        <v>147</v>
      </c>
      <c r="AA41" s="2">
        <f t="shared" si="16"/>
        <v>784.08</v>
      </c>
      <c r="AB41" s="2">
        <f t="shared" si="6"/>
        <v>32</v>
      </c>
      <c r="AC41">
        <f t="shared" si="7"/>
        <v>-13.892103978671376</v>
      </c>
      <c r="AD41" s="2">
        <v>198</v>
      </c>
      <c r="AE41" s="3">
        <v>40</v>
      </c>
      <c r="AF41" s="2">
        <f t="shared" si="8"/>
        <v>0.8</v>
      </c>
      <c r="AG41" s="2">
        <f t="shared" si="17"/>
        <v>3.96</v>
      </c>
      <c r="AH41">
        <f t="shared" si="18"/>
        <v>1.8986000000000001</v>
      </c>
      <c r="AK41" s="1">
        <v>147</v>
      </c>
      <c r="AL41" s="2">
        <f t="shared" si="19"/>
        <v>784.08</v>
      </c>
      <c r="AM41" s="2">
        <f t="shared" si="9"/>
        <v>6.480000000000001E-2</v>
      </c>
      <c r="AN41">
        <f t="shared" si="10"/>
        <v>-40.8278537031645</v>
      </c>
      <c r="AO41" s="2">
        <v>198</v>
      </c>
      <c r="AP41" s="3">
        <v>1.8</v>
      </c>
      <c r="AQ41" s="2">
        <f t="shared" si="11"/>
        <v>3.6000000000000004E-2</v>
      </c>
      <c r="AR41" s="2">
        <f t="shared" si="20"/>
        <v>3.96</v>
      </c>
    </row>
    <row r="42" spans="1:44" x14ac:dyDescent="0.2">
      <c r="A42" s="1">
        <v>294</v>
      </c>
      <c r="B42" s="2">
        <f t="shared" si="12"/>
        <v>0.40499999999999997</v>
      </c>
      <c r="C42" s="2">
        <f t="shared" si="0"/>
        <v>0.32</v>
      </c>
      <c r="D42">
        <f t="shared" si="1"/>
        <v>-1.0230504489476253</v>
      </c>
      <c r="E42" s="2">
        <v>4.5</v>
      </c>
      <c r="F42" s="3">
        <v>4</v>
      </c>
      <c r="G42" s="2">
        <f t="shared" si="2"/>
        <v>0.08</v>
      </c>
      <c r="H42" s="2">
        <f t="shared" si="13"/>
        <v>0.09</v>
      </c>
      <c r="I42">
        <f t="shared" si="21"/>
        <v>3.7067000000000001</v>
      </c>
      <c r="N42" s="1">
        <v>294</v>
      </c>
      <c r="O42" s="2">
        <f t="shared" si="14"/>
        <v>0.40499999999999997</v>
      </c>
      <c r="P42" s="2">
        <f t="shared" si="3"/>
        <v>0.72</v>
      </c>
      <c r="Q42">
        <f t="shared" si="4"/>
        <v>2.4987747321659994</v>
      </c>
      <c r="R42" s="2">
        <v>4.5</v>
      </c>
      <c r="S42" s="3">
        <v>6</v>
      </c>
      <c r="T42" s="2">
        <f t="shared" si="5"/>
        <v>0.12</v>
      </c>
      <c r="U42" s="2">
        <f t="shared" si="15"/>
        <v>0.09</v>
      </c>
      <c r="Z42" s="1">
        <v>147.5</v>
      </c>
      <c r="AA42" s="2">
        <f t="shared" si="16"/>
        <v>706.88</v>
      </c>
      <c r="AB42" s="2">
        <f t="shared" si="6"/>
        <v>5.78</v>
      </c>
      <c r="AC42">
        <f t="shared" si="7"/>
        <v>-20.87417855770812</v>
      </c>
      <c r="AD42" s="2">
        <v>188</v>
      </c>
      <c r="AE42" s="3">
        <v>17</v>
      </c>
      <c r="AF42" s="2">
        <f t="shared" si="8"/>
        <v>0.34</v>
      </c>
      <c r="AG42" s="2">
        <f t="shared" si="17"/>
        <v>3.76</v>
      </c>
      <c r="AH42">
        <f t="shared" si="18"/>
        <v>1.9047499999999999</v>
      </c>
      <c r="AK42" s="1">
        <v>147.5</v>
      </c>
      <c r="AL42" s="2">
        <f t="shared" si="19"/>
        <v>706.88</v>
      </c>
      <c r="AM42" s="2">
        <f t="shared" si="9"/>
        <v>0.02</v>
      </c>
      <c r="AN42">
        <f t="shared" si="10"/>
        <v>-45.483156985273602</v>
      </c>
      <c r="AO42" s="2">
        <v>188</v>
      </c>
      <c r="AP42" s="3">
        <v>1</v>
      </c>
      <c r="AQ42" s="2">
        <f t="shared" si="11"/>
        <v>0.02</v>
      </c>
      <c r="AR42" s="2">
        <f t="shared" si="20"/>
        <v>3.76</v>
      </c>
    </row>
    <row r="43" spans="1:44" x14ac:dyDescent="0.2">
      <c r="A43" s="1">
        <v>294.2</v>
      </c>
      <c r="B43" s="2">
        <f t="shared" si="12"/>
        <v>0.35280000000000006</v>
      </c>
      <c r="C43" s="2">
        <f t="shared" si="0"/>
        <v>0.32</v>
      </c>
      <c r="D43">
        <f t="shared" si="1"/>
        <v>-0.42378598139876233</v>
      </c>
      <c r="E43" s="2">
        <v>4.2</v>
      </c>
      <c r="F43" s="3">
        <v>4</v>
      </c>
      <c r="G43" s="2">
        <f t="shared" si="2"/>
        <v>0.08</v>
      </c>
      <c r="H43" s="2">
        <f t="shared" si="13"/>
        <v>8.4000000000000005E-2</v>
      </c>
      <c r="I43">
        <f t="shared" si="21"/>
        <v>3.7091599999999998</v>
      </c>
      <c r="N43" s="1">
        <v>294.2</v>
      </c>
      <c r="O43" s="2">
        <f t="shared" si="14"/>
        <v>0.35280000000000006</v>
      </c>
      <c r="P43" s="2">
        <f t="shared" si="3"/>
        <v>0.5</v>
      </c>
      <c r="Q43">
        <f t="shared" si="4"/>
        <v>1.514414278762366</v>
      </c>
      <c r="R43" s="2">
        <v>4.2</v>
      </c>
      <c r="S43" s="3">
        <v>5</v>
      </c>
      <c r="T43" s="2">
        <f t="shared" si="5"/>
        <v>0.1</v>
      </c>
      <c r="U43" s="2">
        <f t="shared" si="15"/>
        <v>8.4000000000000005E-2</v>
      </c>
      <c r="Z43" s="1">
        <v>148</v>
      </c>
      <c r="AA43" s="2">
        <f t="shared" si="16"/>
        <v>633.68000000000006</v>
      </c>
      <c r="AB43" s="2">
        <f t="shared" si="6"/>
        <v>0.5</v>
      </c>
      <c r="AC43">
        <f t="shared" si="7"/>
        <v>-31.028999959457501</v>
      </c>
      <c r="AD43" s="2">
        <v>178</v>
      </c>
      <c r="AE43" s="3">
        <v>5</v>
      </c>
      <c r="AF43" s="2">
        <f t="shared" si="8"/>
        <v>0.1</v>
      </c>
      <c r="AG43" s="2">
        <f t="shared" si="17"/>
        <v>3.56</v>
      </c>
      <c r="AH43">
        <f t="shared" si="18"/>
        <v>1.9109</v>
      </c>
      <c r="AK43" s="1">
        <v>148</v>
      </c>
      <c r="AL43" s="2">
        <f t="shared" si="19"/>
        <v>633.68000000000006</v>
      </c>
      <c r="AM43" s="2">
        <f t="shared" si="9"/>
        <v>2.0000000000000001E-4</v>
      </c>
      <c r="AN43">
        <f t="shared" si="10"/>
        <v>-65.008400046177883</v>
      </c>
      <c r="AO43" s="2">
        <v>178</v>
      </c>
      <c r="AP43" s="3">
        <v>0.1</v>
      </c>
      <c r="AQ43" s="2">
        <f t="shared" si="11"/>
        <v>2E-3</v>
      </c>
      <c r="AR43" s="2">
        <f t="shared" si="20"/>
        <v>3.56</v>
      </c>
    </row>
    <row r="44" spans="1:44" x14ac:dyDescent="0.2">
      <c r="A44" s="1">
        <v>294.39999999999998</v>
      </c>
      <c r="B44" s="2">
        <f t="shared" si="12"/>
        <v>0.2888</v>
      </c>
      <c r="C44" s="2">
        <f t="shared" si="0"/>
        <v>0.2888</v>
      </c>
      <c r="D44">
        <f t="shared" si="1"/>
        <v>0</v>
      </c>
      <c r="E44" s="2">
        <v>3.8</v>
      </c>
      <c r="F44" s="3">
        <v>3.8</v>
      </c>
      <c r="G44" s="2">
        <f t="shared" si="2"/>
        <v>7.5999999999999998E-2</v>
      </c>
      <c r="H44" s="2">
        <f t="shared" si="13"/>
        <v>7.5999999999999998E-2</v>
      </c>
      <c r="I44">
        <f t="shared" si="21"/>
        <v>3.7116199999999999</v>
      </c>
      <c r="N44" s="1">
        <v>294.39999999999998</v>
      </c>
      <c r="O44" s="2">
        <f t="shared" si="14"/>
        <v>0.2888</v>
      </c>
      <c r="P44" s="2">
        <f t="shared" si="3"/>
        <v>0.32</v>
      </c>
      <c r="Q44">
        <f t="shared" si="4"/>
        <v>0.44552789422304501</v>
      </c>
      <c r="R44" s="2">
        <v>3.8</v>
      </c>
      <c r="S44" s="3">
        <v>4</v>
      </c>
      <c r="T44" s="2">
        <f t="shared" si="5"/>
        <v>0.08</v>
      </c>
      <c r="U44" s="2">
        <f t="shared" si="15"/>
        <v>7.5999999999999998E-2</v>
      </c>
      <c r="Z44" s="1">
        <v>148.5</v>
      </c>
      <c r="AA44" s="2">
        <f t="shared" si="16"/>
        <v>591.67999999999995</v>
      </c>
      <c r="AB44" s="2">
        <f t="shared" si="6"/>
        <v>0.08</v>
      </c>
      <c r="AC44">
        <f t="shared" si="7"/>
        <v>-38.689969024871353</v>
      </c>
      <c r="AD44" s="2">
        <v>172</v>
      </c>
      <c r="AE44" s="3">
        <v>2</v>
      </c>
      <c r="AF44" s="2">
        <f t="shared" si="8"/>
        <v>0.04</v>
      </c>
      <c r="AG44" s="2">
        <f t="shared" si="17"/>
        <v>3.44</v>
      </c>
      <c r="AH44">
        <f t="shared" si="18"/>
        <v>1.9170500000000001</v>
      </c>
      <c r="AO44" s="2"/>
    </row>
    <row r="45" spans="1:44" x14ac:dyDescent="0.2">
      <c r="A45" s="1">
        <v>294.60000000000002</v>
      </c>
      <c r="B45" s="2">
        <f t="shared" si="12"/>
        <v>0.24500000000000002</v>
      </c>
      <c r="C45" s="2">
        <f t="shared" si="0"/>
        <v>0.24500000000000002</v>
      </c>
      <c r="D45">
        <f t="shared" si="1"/>
        <v>0</v>
      </c>
      <c r="E45" s="2">
        <v>3.5</v>
      </c>
      <c r="F45" s="3">
        <v>3.5</v>
      </c>
      <c r="G45" s="2">
        <f t="shared" si="2"/>
        <v>7.0000000000000007E-2</v>
      </c>
      <c r="H45" s="2">
        <f t="shared" si="13"/>
        <v>7.0000000000000007E-2</v>
      </c>
      <c r="I45">
        <f t="shared" si="21"/>
        <v>3.7140800000000005</v>
      </c>
      <c r="N45" s="1">
        <v>294.60000000000002</v>
      </c>
      <c r="O45" s="2">
        <f t="shared" si="14"/>
        <v>0.24500000000000002</v>
      </c>
      <c r="P45" s="2">
        <f t="shared" si="3"/>
        <v>0.2888</v>
      </c>
      <c r="Q45">
        <f t="shared" si="4"/>
        <v>0.71431104533069012</v>
      </c>
      <c r="R45" s="2">
        <v>3.5</v>
      </c>
      <c r="S45" s="3">
        <v>3.8</v>
      </c>
      <c r="T45" s="2">
        <f t="shared" si="5"/>
        <v>7.5999999999999998E-2</v>
      </c>
      <c r="U45" s="2">
        <f t="shared" si="15"/>
        <v>7.0000000000000007E-2</v>
      </c>
      <c r="Z45" s="1">
        <v>149</v>
      </c>
      <c r="AA45" s="2">
        <f t="shared" si="16"/>
        <v>571.22</v>
      </c>
      <c r="AB45" s="2">
        <f t="shared" si="6"/>
        <v>1.2800000000000001E-2</v>
      </c>
      <c r="AC45">
        <f t="shared" si="7"/>
        <v>-46.495934352434602</v>
      </c>
      <c r="AD45" s="2">
        <v>169</v>
      </c>
      <c r="AE45" s="3">
        <v>0.8</v>
      </c>
      <c r="AF45" s="2">
        <f t="shared" si="8"/>
        <v>1.6E-2</v>
      </c>
      <c r="AG45" s="2">
        <f t="shared" si="17"/>
        <v>3.38</v>
      </c>
      <c r="AH45">
        <f t="shared" si="18"/>
        <v>1.9232</v>
      </c>
      <c r="AO45" s="2"/>
    </row>
    <row r="46" spans="1:44" x14ac:dyDescent="0.2">
      <c r="A46" s="1">
        <v>294.8</v>
      </c>
      <c r="B46" s="2">
        <f t="shared" si="12"/>
        <v>0.21779999999999999</v>
      </c>
      <c r="C46" s="2">
        <f t="shared" si="0"/>
        <v>0.24500000000000002</v>
      </c>
      <c r="D46">
        <f t="shared" si="1"/>
        <v>0.51108208944776345</v>
      </c>
      <c r="E46" s="2">
        <v>3.3</v>
      </c>
      <c r="F46" s="3">
        <v>3.5</v>
      </c>
      <c r="G46" s="2">
        <f t="shared" si="2"/>
        <v>7.0000000000000007E-2</v>
      </c>
      <c r="H46" s="2">
        <f t="shared" si="13"/>
        <v>6.6000000000000003E-2</v>
      </c>
      <c r="I46">
        <f t="shared" si="21"/>
        <v>3.7165400000000002</v>
      </c>
      <c r="N46" s="1">
        <v>294.8</v>
      </c>
      <c r="O46" s="2">
        <f t="shared" si="14"/>
        <v>0.21779999999999999</v>
      </c>
      <c r="P46" s="2">
        <f t="shared" si="3"/>
        <v>0.18</v>
      </c>
      <c r="Q46">
        <f t="shared" si="4"/>
        <v>-0.82785370316450069</v>
      </c>
      <c r="R46" s="2">
        <v>3.3</v>
      </c>
      <c r="S46" s="3">
        <v>3</v>
      </c>
      <c r="T46" s="2">
        <f t="shared" si="5"/>
        <v>0.06</v>
      </c>
      <c r="U46" s="2">
        <f t="shared" si="15"/>
        <v>6.6000000000000003E-2</v>
      </c>
    </row>
    <row r="47" spans="1:44" x14ac:dyDescent="0.2">
      <c r="A47" s="1">
        <v>295</v>
      </c>
      <c r="B47" s="2">
        <f t="shared" si="12"/>
        <v>0.20480000000000001</v>
      </c>
      <c r="C47" s="2">
        <f t="shared" si="0"/>
        <v>0.24500000000000002</v>
      </c>
      <c r="D47">
        <f t="shared" si="1"/>
        <v>0.77836132060739316</v>
      </c>
      <c r="E47" s="2">
        <v>3.2</v>
      </c>
      <c r="F47" s="3">
        <v>3.5</v>
      </c>
      <c r="G47" s="2">
        <f t="shared" si="2"/>
        <v>7.0000000000000007E-2</v>
      </c>
      <c r="H47" s="2">
        <f t="shared" si="13"/>
        <v>6.4000000000000001E-2</v>
      </c>
      <c r="I47">
        <f t="shared" si="21"/>
        <v>3.7189999999999999</v>
      </c>
      <c r="N47" s="1">
        <v>295</v>
      </c>
      <c r="O47" s="2">
        <f t="shared" si="14"/>
        <v>0.20480000000000001</v>
      </c>
      <c r="P47" s="2">
        <f t="shared" si="3"/>
        <v>0.18</v>
      </c>
      <c r="Q47">
        <f t="shared" si="4"/>
        <v>-0.56057447200487132</v>
      </c>
      <c r="R47" s="2">
        <v>3.2</v>
      </c>
      <c r="S47" s="3">
        <v>3</v>
      </c>
      <c r="T47" s="2">
        <f t="shared" si="5"/>
        <v>0.06</v>
      </c>
      <c r="U47" s="2">
        <f t="shared" si="15"/>
        <v>6.4000000000000001E-2</v>
      </c>
    </row>
    <row r="48" spans="1:44" x14ac:dyDescent="0.2">
      <c r="A48" s="1">
        <v>295.5</v>
      </c>
      <c r="B48" s="2">
        <f t="shared" si="12"/>
        <v>0.15679999999999997</v>
      </c>
      <c r="C48" s="2">
        <f t="shared" si="0"/>
        <v>0.24500000000000002</v>
      </c>
      <c r="D48">
        <f t="shared" si="1"/>
        <v>1.9382002601611295</v>
      </c>
      <c r="E48" s="2">
        <v>2.8</v>
      </c>
      <c r="F48" s="3">
        <v>3.5</v>
      </c>
      <c r="G48" s="2">
        <f t="shared" si="2"/>
        <v>7.0000000000000007E-2</v>
      </c>
      <c r="H48" s="2">
        <f t="shared" si="13"/>
        <v>5.5999999999999994E-2</v>
      </c>
      <c r="I48">
        <f t="shared" si="21"/>
        <v>3.7251500000000002</v>
      </c>
      <c r="N48" s="1">
        <v>295.5</v>
      </c>
      <c r="O48" s="2">
        <f t="shared" si="14"/>
        <v>0.15679999999999997</v>
      </c>
      <c r="P48" s="2">
        <f t="shared" si="3"/>
        <v>0.125</v>
      </c>
      <c r="Q48">
        <f t="shared" si="4"/>
        <v>-0.98436045340363143</v>
      </c>
      <c r="R48" s="2">
        <v>2.8</v>
      </c>
      <c r="S48" s="3">
        <v>2.5</v>
      </c>
      <c r="T48" s="2">
        <f t="shared" si="5"/>
        <v>0.05</v>
      </c>
      <c r="U48" s="2">
        <f t="shared" si="15"/>
        <v>5.5999999999999994E-2</v>
      </c>
      <c r="AB48" s="8" t="s">
        <v>17</v>
      </c>
      <c r="AI48" s="8" t="s">
        <v>18</v>
      </c>
    </row>
    <row r="49" spans="1:39" x14ac:dyDescent="0.2">
      <c r="A49" s="1">
        <v>296</v>
      </c>
      <c r="B49" s="2">
        <f t="shared" si="12"/>
        <v>0.125</v>
      </c>
      <c r="C49" s="2">
        <f t="shared" si="0"/>
        <v>0.24500000000000002</v>
      </c>
      <c r="D49">
        <f t="shared" si="1"/>
        <v>2.9225607135647609</v>
      </c>
      <c r="E49" s="2">
        <v>2.5</v>
      </c>
      <c r="F49" s="3">
        <v>3.5</v>
      </c>
      <c r="G49" s="2">
        <f t="shared" si="2"/>
        <v>7.0000000000000007E-2</v>
      </c>
      <c r="H49" s="2">
        <f t="shared" si="13"/>
        <v>0.05</v>
      </c>
      <c r="I49">
        <f t="shared" si="21"/>
        <v>3.7313000000000001</v>
      </c>
      <c r="N49" s="1">
        <v>296</v>
      </c>
      <c r="O49" s="2">
        <f t="shared" si="14"/>
        <v>0.125</v>
      </c>
      <c r="P49" s="2">
        <f t="shared" si="3"/>
        <v>0.1152</v>
      </c>
      <c r="Q49">
        <f t="shared" si="4"/>
        <v>-0.35457533920863182</v>
      </c>
      <c r="R49" s="2">
        <v>2.5</v>
      </c>
      <c r="S49" s="3">
        <v>2.4</v>
      </c>
      <c r="T49" s="2">
        <f t="shared" si="5"/>
        <v>4.8000000000000001E-2</v>
      </c>
      <c r="U49" s="2">
        <f t="shared" si="15"/>
        <v>0.05</v>
      </c>
      <c r="AM49" s="8" t="s">
        <v>17</v>
      </c>
    </row>
    <row r="50" spans="1:39" x14ac:dyDescent="0.2">
      <c r="A50" s="1">
        <v>296.5</v>
      </c>
      <c r="B50" s="2">
        <f t="shared" si="12"/>
        <v>0.1152</v>
      </c>
      <c r="C50" s="2">
        <f t="shared" si="0"/>
        <v>0.18</v>
      </c>
      <c r="D50">
        <f t="shared" si="1"/>
        <v>1.9382002601611283</v>
      </c>
      <c r="E50" s="2">
        <v>2.4</v>
      </c>
      <c r="F50" s="3">
        <v>3</v>
      </c>
      <c r="G50" s="2">
        <f t="shared" si="2"/>
        <v>0.06</v>
      </c>
      <c r="H50" s="2">
        <f t="shared" si="13"/>
        <v>4.8000000000000001E-2</v>
      </c>
      <c r="I50">
        <f t="shared" si="21"/>
        <v>3.7374499999999999</v>
      </c>
      <c r="N50" s="1">
        <v>296.5</v>
      </c>
      <c r="O50" s="2">
        <f t="shared" si="14"/>
        <v>0.1152</v>
      </c>
      <c r="P50" s="2">
        <f t="shared" si="3"/>
        <v>0.08</v>
      </c>
      <c r="Q50">
        <f t="shared" si="4"/>
        <v>-1.583624920952496</v>
      </c>
      <c r="R50" s="2">
        <v>2.4</v>
      </c>
      <c r="S50" s="3">
        <v>2</v>
      </c>
      <c r="T50" s="2">
        <f t="shared" si="5"/>
        <v>0.04</v>
      </c>
      <c r="U50" s="2">
        <f t="shared" si="15"/>
        <v>4.8000000000000001E-2</v>
      </c>
    </row>
    <row r="51" spans="1:39" x14ac:dyDescent="0.2">
      <c r="A51" s="1">
        <v>297</v>
      </c>
      <c r="B51" s="2">
        <f t="shared" si="12"/>
        <v>0.10579999999999999</v>
      </c>
      <c r="C51" s="2">
        <f t="shared" si="0"/>
        <v>0.1152</v>
      </c>
      <c r="D51">
        <f t="shared" si="1"/>
        <v>0.36966811388026272</v>
      </c>
      <c r="E51" s="2">
        <v>2.2999999999999998</v>
      </c>
      <c r="F51" s="3">
        <v>2.4</v>
      </c>
      <c r="G51" s="2">
        <f t="shared" si="2"/>
        <v>4.8000000000000001E-2</v>
      </c>
      <c r="H51" s="2">
        <f t="shared" si="13"/>
        <v>4.5999999999999999E-2</v>
      </c>
      <c r="I51">
        <f t="shared" si="21"/>
        <v>3.7436000000000003</v>
      </c>
      <c r="N51" s="1">
        <v>297</v>
      </c>
      <c r="O51" s="2">
        <f t="shared" si="14"/>
        <v>0.10579999999999999</v>
      </c>
      <c r="P51" s="2">
        <f t="shared" si="3"/>
        <v>6.480000000000001E-2</v>
      </c>
      <c r="Q51">
        <f t="shared" si="4"/>
        <v>-2.1291066182857348</v>
      </c>
      <c r="R51" s="2">
        <v>2.2999999999999998</v>
      </c>
      <c r="S51" s="3">
        <v>1.8</v>
      </c>
      <c r="T51" s="2">
        <f t="shared" si="5"/>
        <v>3.6000000000000004E-2</v>
      </c>
      <c r="U51" s="2">
        <f t="shared" si="15"/>
        <v>4.5999999999999999E-2</v>
      </c>
    </row>
    <row r="52" spans="1:39" x14ac:dyDescent="0.2">
      <c r="A52" s="1">
        <v>297.5</v>
      </c>
      <c r="B52" s="2">
        <f t="shared" si="12"/>
        <v>0.10579999999999999</v>
      </c>
      <c r="C52" s="2">
        <f t="shared" si="0"/>
        <v>9.6800000000000011E-2</v>
      </c>
      <c r="D52">
        <f t="shared" si="1"/>
        <v>-0.386103103907732</v>
      </c>
      <c r="E52" s="2">
        <v>2.2999999999999998</v>
      </c>
      <c r="F52" s="3">
        <v>2.2000000000000002</v>
      </c>
      <c r="G52" s="2">
        <f t="shared" si="2"/>
        <v>4.4000000000000004E-2</v>
      </c>
      <c r="H52" s="2">
        <f t="shared" si="13"/>
        <v>4.5999999999999999E-2</v>
      </c>
      <c r="I52">
        <f t="shared" si="21"/>
        <v>3.7497500000000001</v>
      </c>
      <c r="N52" s="1">
        <v>297.5</v>
      </c>
      <c r="O52" s="2">
        <f t="shared" si="14"/>
        <v>0.10579999999999999</v>
      </c>
      <c r="P52" s="2">
        <f t="shared" si="3"/>
        <v>5.7800000000000004E-2</v>
      </c>
      <c r="Q52">
        <f t="shared" si="4"/>
        <v>-2.6255782927863782</v>
      </c>
      <c r="R52" s="2">
        <v>2.2999999999999998</v>
      </c>
      <c r="S52" s="3">
        <v>1.7</v>
      </c>
      <c r="T52" s="2">
        <f t="shared" si="5"/>
        <v>3.4000000000000002E-2</v>
      </c>
      <c r="U52" s="2">
        <f t="shared" si="15"/>
        <v>4.5999999999999999E-2</v>
      </c>
    </row>
    <row r="53" spans="1:39" x14ac:dyDescent="0.2">
      <c r="A53" s="1">
        <v>298</v>
      </c>
      <c r="B53" s="2">
        <f t="shared" si="12"/>
        <v>0.10579999999999999</v>
      </c>
      <c r="C53" s="2">
        <f t="shared" si="0"/>
        <v>9.6800000000000011E-2</v>
      </c>
      <c r="D53">
        <f t="shared" si="1"/>
        <v>-0.386103103907732</v>
      </c>
      <c r="E53" s="2">
        <v>2.2999999999999998</v>
      </c>
      <c r="F53" s="3">
        <v>2.2000000000000002</v>
      </c>
      <c r="G53" s="2">
        <f t="shared" si="2"/>
        <v>4.4000000000000004E-2</v>
      </c>
      <c r="H53" s="2">
        <f t="shared" si="13"/>
        <v>4.5999999999999999E-2</v>
      </c>
      <c r="I53">
        <f t="shared" si="21"/>
        <v>3.7559</v>
      </c>
      <c r="N53" s="1">
        <v>298</v>
      </c>
      <c r="O53" s="2">
        <f t="shared" si="14"/>
        <v>0.10579999999999999</v>
      </c>
      <c r="P53" s="2">
        <f t="shared" si="3"/>
        <v>2.8799999999999999E-2</v>
      </c>
      <c r="Q53">
        <f t="shared" si="4"/>
        <v>-5.6509317993993609</v>
      </c>
      <c r="R53" s="2">
        <v>2.2999999999999998</v>
      </c>
      <c r="S53" s="3">
        <v>1.2</v>
      </c>
      <c r="T53" s="2">
        <f t="shared" si="5"/>
        <v>2.4E-2</v>
      </c>
      <c r="U53" s="2">
        <f t="shared" si="15"/>
        <v>4.5999999999999999E-2</v>
      </c>
    </row>
    <row r="54" spans="1:39" x14ac:dyDescent="0.2">
      <c r="A54" s="1">
        <v>298.5</v>
      </c>
      <c r="B54" s="2">
        <f t="shared" si="12"/>
        <v>0.125</v>
      </c>
      <c r="C54" s="2">
        <f t="shared" si="0"/>
        <v>0.10579999999999999</v>
      </c>
      <c r="D54">
        <f t="shared" si="1"/>
        <v>-0.72424345308889504</v>
      </c>
      <c r="E54" s="2">
        <v>2.5</v>
      </c>
      <c r="F54" s="3">
        <v>2.2999999999999998</v>
      </c>
      <c r="G54" s="2">
        <f t="shared" si="2"/>
        <v>4.5999999999999999E-2</v>
      </c>
      <c r="H54" s="2">
        <f t="shared" si="13"/>
        <v>0.05</v>
      </c>
      <c r="I54">
        <f t="shared" si="21"/>
        <v>3.7620499999999999</v>
      </c>
      <c r="N54" s="1">
        <v>298.5</v>
      </c>
      <c r="O54" s="2">
        <f t="shared" si="14"/>
        <v>0.125</v>
      </c>
      <c r="P54" s="2">
        <f t="shared" si="3"/>
        <v>2.8799999999999999E-2</v>
      </c>
      <c r="Q54">
        <f t="shared" si="4"/>
        <v>-6.3751752524882557</v>
      </c>
      <c r="R54" s="2">
        <v>2.5</v>
      </c>
      <c r="S54" s="3">
        <v>1.2</v>
      </c>
      <c r="T54" s="2">
        <f t="shared" si="5"/>
        <v>2.4E-2</v>
      </c>
      <c r="U54" s="2">
        <f t="shared" si="15"/>
        <v>0.05</v>
      </c>
    </row>
    <row r="55" spans="1:39" x14ac:dyDescent="0.2">
      <c r="A55" s="1">
        <v>299</v>
      </c>
      <c r="B55" s="2">
        <f t="shared" si="12"/>
        <v>0.14580000000000001</v>
      </c>
      <c r="C55" s="2">
        <f t="shared" si="0"/>
        <v>9.6800000000000011E-2</v>
      </c>
      <c r="D55">
        <f t="shared" si="1"/>
        <v>-1.7788216667356214</v>
      </c>
      <c r="E55" s="2">
        <v>2.7</v>
      </c>
      <c r="F55" s="3">
        <v>2.2000000000000002</v>
      </c>
      <c r="G55" s="2">
        <f t="shared" si="2"/>
        <v>4.4000000000000004E-2</v>
      </c>
      <c r="H55" s="2">
        <f t="shared" si="13"/>
        <v>5.4000000000000006E-2</v>
      </c>
      <c r="I55">
        <f t="shared" si="21"/>
        <v>3.7682000000000002</v>
      </c>
      <c r="N55" s="1">
        <v>299</v>
      </c>
      <c r="O55" s="2">
        <f t="shared" si="14"/>
        <v>0.14580000000000001</v>
      </c>
      <c r="P55" s="2">
        <f t="shared" si="3"/>
        <v>0.02</v>
      </c>
      <c r="Q55">
        <f t="shared" si="4"/>
        <v>-8.6272752831797472</v>
      </c>
      <c r="R55" s="2">
        <v>2.7</v>
      </c>
      <c r="S55" s="3">
        <v>1</v>
      </c>
      <c r="T55" s="2">
        <f t="shared" si="5"/>
        <v>0.02</v>
      </c>
      <c r="U55" s="2">
        <f t="shared" si="15"/>
        <v>5.4000000000000006E-2</v>
      </c>
    </row>
    <row r="56" spans="1:39" x14ac:dyDescent="0.2">
      <c r="A56" s="1">
        <v>299.5</v>
      </c>
      <c r="B56" s="2">
        <f t="shared" si="12"/>
        <v>0.15679999999999997</v>
      </c>
      <c r="C56" s="2">
        <f t="shared" si="0"/>
        <v>6.480000000000001E-2</v>
      </c>
      <c r="D56">
        <f t="shared" si="1"/>
        <v>-3.8377105247782617</v>
      </c>
      <c r="E56" s="2">
        <v>2.8</v>
      </c>
      <c r="F56" s="3">
        <v>1.8</v>
      </c>
      <c r="G56" s="2">
        <f t="shared" si="2"/>
        <v>3.6000000000000004E-2</v>
      </c>
      <c r="H56" s="2">
        <f t="shared" si="13"/>
        <v>5.5999999999999994E-2</v>
      </c>
      <c r="I56">
        <f t="shared" si="21"/>
        <v>3.7743500000000001</v>
      </c>
      <c r="N56" s="1">
        <v>299.5</v>
      </c>
      <c r="O56" s="2">
        <f t="shared" si="14"/>
        <v>0.15679999999999997</v>
      </c>
      <c r="P56" s="2">
        <f t="shared" si="3"/>
        <v>0.02</v>
      </c>
      <c r="Q56">
        <f t="shared" si="4"/>
        <v>-8.9431606268443833</v>
      </c>
      <c r="R56" s="2">
        <v>2.8</v>
      </c>
      <c r="S56" s="3">
        <v>1</v>
      </c>
      <c r="T56" s="2">
        <f t="shared" si="5"/>
        <v>0.02</v>
      </c>
      <c r="U56" s="2">
        <f t="shared" si="15"/>
        <v>5.5999999999999994E-2</v>
      </c>
    </row>
    <row r="57" spans="1:39" x14ac:dyDescent="0.2">
      <c r="A57" s="1">
        <v>300</v>
      </c>
      <c r="B57" s="2">
        <f t="shared" si="12"/>
        <v>0.19220000000000001</v>
      </c>
      <c r="C57" s="2">
        <f t="shared" si="0"/>
        <v>6.480000000000001E-2</v>
      </c>
      <c r="D57">
        <f t="shared" si="1"/>
        <v>-4.7217837746193316</v>
      </c>
      <c r="E57" s="2">
        <v>3.1</v>
      </c>
      <c r="F57" s="3">
        <v>1.8</v>
      </c>
      <c r="G57" s="2">
        <f t="shared" si="2"/>
        <v>3.6000000000000004E-2</v>
      </c>
      <c r="H57" s="2">
        <f t="shared" si="13"/>
        <v>6.2E-2</v>
      </c>
      <c r="I57">
        <f t="shared" si="21"/>
        <v>3.7805</v>
      </c>
      <c r="N57" s="1">
        <v>300</v>
      </c>
      <c r="O57" s="2">
        <f t="shared" si="14"/>
        <v>0.19220000000000001</v>
      </c>
      <c r="P57" s="2">
        <f t="shared" si="3"/>
        <v>1.2800000000000001E-2</v>
      </c>
      <c r="Q57">
        <f t="shared" si="4"/>
        <v>-11.765434136846583</v>
      </c>
      <c r="R57" s="2">
        <v>3.1</v>
      </c>
      <c r="S57" s="3">
        <v>0.8</v>
      </c>
      <c r="T57" s="2">
        <f t="shared" si="5"/>
        <v>1.6E-2</v>
      </c>
      <c r="U57" s="2">
        <f t="shared" si="15"/>
        <v>6.2E-2</v>
      </c>
    </row>
    <row r="58" spans="1:39" x14ac:dyDescent="0.2">
      <c r="A58" s="1">
        <v>300.5</v>
      </c>
      <c r="B58" s="2">
        <f t="shared" si="12"/>
        <v>0.21779999999999999</v>
      </c>
      <c r="C58" s="2">
        <f t="shared" si="0"/>
        <v>0.02</v>
      </c>
      <c r="D58">
        <f t="shared" si="1"/>
        <v>-10.370278797557749</v>
      </c>
      <c r="E58" s="2">
        <v>3.3</v>
      </c>
      <c r="F58" s="3">
        <v>1</v>
      </c>
      <c r="G58" s="2">
        <f t="shared" si="2"/>
        <v>0.02</v>
      </c>
      <c r="H58" s="2">
        <f t="shared" si="13"/>
        <v>6.6000000000000003E-2</v>
      </c>
      <c r="I58">
        <f t="shared" si="21"/>
        <v>3.7866500000000003</v>
      </c>
      <c r="N58" s="1">
        <v>300.5</v>
      </c>
      <c r="O58" s="2">
        <f t="shared" si="14"/>
        <v>0.21779999999999999</v>
      </c>
      <c r="P58" s="2">
        <f t="shared" si="3"/>
        <v>2.0000000000000001E-4</v>
      </c>
      <c r="Q58">
        <f t="shared" si="4"/>
        <v>-30.370278797557752</v>
      </c>
      <c r="R58" s="2">
        <v>3.3</v>
      </c>
      <c r="S58" s="3">
        <v>0.1</v>
      </c>
      <c r="T58" s="2">
        <f t="shared" si="5"/>
        <v>2E-3</v>
      </c>
      <c r="U58" s="2">
        <f t="shared" si="15"/>
        <v>6.6000000000000003E-2</v>
      </c>
    </row>
    <row r="59" spans="1:39" x14ac:dyDescent="0.2">
      <c r="A59" s="1">
        <v>301</v>
      </c>
      <c r="B59" s="2">
        <f t="shared" si="12"/>
        <v>0.23120000000000002</v>
      </c>
      <c r="C59" s="2">
        <f t="shared" si="0"/>
        <v>1.2800000000000001E-2</v>
      </c>
      <c r="D59">
        <f t="shared" si="1"/>
        <v>-12.56777860100623</v>
      </c>
      <c r="E59" s="2">
        <v>3.4</v>
      </c>
      <c r="F59" s="3">
        <v>0.8</v>
      </c>
      <c r="G59" s="2">
        <f t="shared" si="2"/>
        <v>1.6E-2</v>
      </c>
      <c r="H59" s="2">
        <f t="shared" si="13"/>
        <v>6.8000000000000005E-2</v>
      </c>
      <c r="I59">
        <f t="shared" si="21"/>
        <v>3.7928000000000002</v>
      </c>
    </row>
    <row r="60" spans="1:39" x14ac:dyDescent="0.2">
      <c r="A60" s="1">
        <v>301.5</v>
      </c>
      <c r="B60" s="2">
        <f t="shared" si="12"/>
        <v>0.23120000000000002</v>
      </c>
      <c r="C60" s="2">
        <f t="shared" si="0"/>
        <v>5.0000000000000001E-3</v>
      </c>
      <c r="D60">
        <f t="shared" si="1"/>
        <v>-16.650178254124725</v>
      </c>
      <c r="E60" s="2">
        <v>3.4</v>
      </c>
      <c r="F60" s="3">
        <v>0.5</v>
      </c>
      <c r="G60" s="2">
        <f t="shared" si="2"/>
        <v>0.01</v>
      </c>
      <c r="H60" s="2">
        <f t="shared" si="13"/>
        <v>6.8000000000000005E-2</v>
      </c>
      <c r="I60">
        <f t="shared" si="21"/>
        <v>3.79895</v>
      </c>
      <c r="N60" s="8" t="s">
        <v>14</v>
      </c>
      <c r="O60" s="7"/>
    </row>
    <row r="61" spans="1:39" x14ac:dyDescent="0.2">
      <c r="A61" s="1"/>
      <c r="B61" s="2"/>
      <c r="C61" s="2"/>
      <c r="E61" s="2"/>
      <c r="F61" s="3"/>
      <c r="G61" s="2"/>
      <c r="H61" s="2"/>
      <c r="N61" s="8" t="s">
        <v>16</v>
      </c>
    </row>
    <row r="62" spans="1:39" x14ac:dyDescent="0.2">
      <c r="C62" s="7"/>
    </row>
    <row r="63" spans="1:39" x14ac:dyDescent="0.2">
      <c r="B63" s="8" t="s">
        <v>15</v>
      </c>
    </row>
    <row r="65" spans="23:23" ht="21" x14ac:dyDescent="0.25">
      <c r="W65" s="9" t="s">
        <v>19</v>
      </c>
    </row>
    <row r="67" spans="23:23" x14ac:dyDescent="0.2">
      <c r="W67" s="10" t="s">
        <v>14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6006-33F5-5442-8557-D77E194341FD}">
  <dimension ref="A1:J25"/>
  <sheetViews>
    <sheetView workbookViewId="0">
      <selection activeCell="A25" sqref="A25"/>
    </sheetView>
  </sheetViews>
  <sheetFormatPr baseColWidth="10" defaultRowHeight="16" x14ac:dyDescent="0.2"/>
  <cols>
    <col min="1" max="1" width="30.6640625" style="2" customWidth="1"/>
  </cols>
  <sheetData>
    <row r="1" spans="1:10" x14ac:dyDescent="0.2">
      <c r="A1" s="6" t="s">
        <v>10</v>
      </c>
    </row>
    <row r="2" spans="1:10" x14ac:dyDescent="0.2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2" t="s">
        <v>6</v>
      </c>
      <c r="I2" s="2" t="s">
        <v>7</v>
      </c>
      <c r="J2" s="2" t="s">
        <v>13</v>
      </c>
    </row>
    <row r="3" spans="1:10" x14ac:dyDescent="0.2">
      <c r="B3" s="1">
        <v>285</v>
      </c>
      <c r="C3" s="2">
        <f>F3*I3</f>
        <v>327.68</v>
      </c>
      <c r="D3" s="2">
        <f>G3*H3</f>
        <v>8.0000000000000004E-4</v>
      </c>
      <c r="E3">
        <f t="shared" ref="E3:E20" si="0">10*LOG(D3/C3)</f>
        <v>-56.123599479677743</v>
      </c>
      <c r="F3" s="2">
        <v>128</v>
      </c>
      <c r="G3" s="3">
        <v>0.2</v>
      </c>
      <c r="H3" s="2">
        <f t="shared" ref="H3:H20" si="1">G3/50</f>
        <v>4.0000000000000001E-3</v>
      </c>
      <c r="I3" s="2">
        <f>F3/50</f>
        <v>2.56</v>
      </c>
      <c r="J3">
        <f>0.0123*B3 + 0.0905</f>
        <v>3.5960000000000001</v>
      </c>
    </row>
    <row r="4" spans="1:10" x14ac:dyDescent="0.2">
      <c r="B4" s="1">
        <v>285.10000000000002</v>
      </c>
      <c r="C4" s="2">
        <f t="shared" ref="C4:C20" si="2">F4*I4</f>
        <v>327.68</v>
      </c>
      <c r="D4" s="2">
        <f t="shared" ref="D4:D20" si="3">G4*H4</f>
        <v>8.0000000000000004E-4</v>
      </c>
      <c r="E4">
        <f t="shared" si="0"/>
        <v>-56.123599479677743</v>
      </c>
      <c r="F4" s="2">
        <v>128</v>
      </c>
      <c r="G4" s="3">
        <v>0.2</v>
      </c>
      <c r="H4" s="2">
        <f t="shared" si="1"/>
        <v>4.0000000000000001E-3</v>
      </c>
      <c r="I4" s="2">
        <f t="shared" ref="I4:I20" si="4">F4/50</f>
        <v>2.56</v>
      </c>
      <c r="J4">
        <f t="shared" ref="J4:J20" si="5">0.0123*B4 + 0.0905</f>
        <v>3.5972300000000001</v>
      </c>
    </row>
    <row r="5" spans="1:10" x14ac:dyDescent="0.2">
      <c r="B5" s="1">
        <v>285.2</v>
      </c>
      <c r="C5" s="2">
        <f t="shared" si="2"/>
        <v>322.58</v>
      </c>
      <c r="D5" s="2">
        <f t="shared" si="3"/>
        <v>5.0000000000000001E-3</v>
      </c>
      <c r="E5">
        <f t="shared" si="0"/>
        <v>-48.096674332398763</v>
      </c>
      <c r="F5" s="2">
        <v>127</v>
      </c>
      <c r="G5" s="3">
        <v>0.5</v>
      </c>
      <c r="H5" s="2">
        <f t="shared" si="1"/>
        <v>0.01</v>
      </c>
      <c r="I5" s="2">
        <f t="shared" si="4"/>
        <v>2.54</v>
      </c>
      <c r="J5">
        <f t="shared" si="5"/>
        <v>3.5984599999999998</v>
      </c>
    </row>
    <row r="6" spans="1:10" x14ac:dyDescent="0.2">
      <c r="B6" s="1">
        <v>285.3</v>
      </c>
      <c r="C6" s="2">
        <f t="shared" si="2"/>
        <v>322.58</v>
      </c>
      <c r="D6" s="2">
        <f t="shared" si="3"/>
        <v>1.2800000000000001E-2</v>
      </c>
      <c r="E6">
        <f t="shared" si="0"/>
        <v>-44.014274679280263</v>
      </c>
      <c r="F6" s="2">
        <v>127</v>
      </c>
      <c r="G6" s="3">
        <v>0.8</v>
      </c>
      <c r="H6" s="2">
        <f t="shared" si="1"/>
        <v>1.6E-2</v>
      </c>
      <c r="I6" s="2">
        <f t="shared" si="4"/>
        <v>2.54</v>
      </c>
      <c r="J6">
        <f t="shared" si="5"/>
        <v>3.5996900000000003</v>
      </c>
    </row>
    <row r="7" spans="1:10" x14ac:dyDescent="0.2">
      <c r="B7" s="1">
        <v>285.39999999999998</v>
      </c>
      <c r="C7" s="2">
        <f t="shared" si="2"/>
        <v>317.52</v>
      </c>
      <c r="D7" s="2">
        <f t="shared" si="3"/>
        <v>4.4999999999999998E-2</v>
      </c>
      <c r="E7">
        <f t="shared" si="0"/>
        <v>-38.485585721237634</v>
      </c>
      <c r="F7" s="2">
        <v>126</v>
      </c>
      <c r="G7" s="3">
        <v>1.5</v>
      </c>
      <c r="H7" s="2">
        <f t="shared" si="1"/>
        <v>0.03</v>
      </c>
      <c r="I7" s="2">
        <f t="shared" si="4"/>
        <v>2.52</v>
      </c>
      <c r="J7">
        <f t="shared" si="5"/>
        <v>3.6009199999999999</v>
      </c>
    </row>
    <row r="8" spans="1:10" x14ac:dyDescent="0.2">
      <c r="B8" s="1">
        <v>285.5</v>
      </c>
      <c r="C8" s="2">
        <f t="shared" si="2"/>
        <v>317.52</v>
      </c>
      <c r="D8" s="2">
        <f t="shared" si="3"/>
        <v>0.02</v>
      </c>
      <c r="E8">
        <f t="shared" si="0"/>
        <v>-42.007410902351261</v>
      </c>
      <c r="F8" s="2">
        <v>126</v>
      </c>
      <c r="G8" s="3">
        <v>1</v>
      </c>
      <c r="H8" s="2">
        <f t="shared" si="1"/>
        <v>0.02</v>
      </c>
      <c r="I8" s="2">
        <f t="shared" si="4"/>
        <v>2.52</v>
      </c>
      <c r="J8">
        <f t="shared" si="5"/>
        <v>3.60215</v>
      </c>
    </row>
    <row r="9" spans="1:10" x14ac:dyDescent="0.2">
      <c r="B9" s="1">
        <v>285.60000000000002</v>
      </c>
      <c r="C9" s="2">
        <f t="shared" si="2"/>
        <v>317.52</v>
      </c>
      <c r="D9" s="2">
        <f t="shared" si="3"/>
        <v>4.4999999999999998E-2</v>
      </c>
      <c r="E9">
        <f t="shared" si="0"/>
        <v>-38.485585721237634</v>
      </c>
      <c r="F9" s="2">
        <v>126</v>
      </c>
      <c r="G9" s="3">
        <v>1.5</v>
      </c>
      <c r="H9" s="2">
        <f t="shared" si="1"/>
        <v>0.03</v>
      </c>
      <c r="I9" s="2">
        <f t="shared" si="4"/>
        <v>2.52</v>
      </c>
      <c r="J9">
        <f t="shared" si="5"/>
        <v>3.6033800000000005</v>
      </c>
    </row>
    <row r="10" spans="1:10" x14ac:dyDescent="0.2">
      <c r="A10" s="11" t="s">
        <v>11</v>
      </c>
      <c r="B10" s="1">
        <v>285.7</v>
      </c>
      <c r="C10" s="2">
        <f t="shared" si="2"/>
        <v>317.52</v>
      </c>
      <c r="D10" s="2">
        <f t="shared" si="3"/>
        <v>1.2800000000000001E-2</v>
      </c>
      <c r="E10">
        <f t="shared" si="0"/>
        <v>-43.945611162512385</v>
      </c>
      <c r="F10" s="2">
        <v>126</v>
      </c>
      <c r="G10" s="3">
        <v>0.8</v>
      </c>
      <c r="H10" s="2">
        <f t="shared" si="1"/>
        <v>1.6E-2</v>
      </c>
      <c r="I10" s="2">
        <f t="shared" si="4"/>
        <v>2.52</v>
      </c>
      <c r="J10">
        <f t="shared" si="5"/>
        <v>3.6046100000000001</v>
      </c>
    </row>
    <row r="11" spans="1:10" x14ac:dyDescent="0.2">
      <c r="A11" s="11" t="s">
        <v>12</v>
      </c>
      <c r="B11" s="1">
        <v>285.8</v>
      </c>
      <c r="C11" s="2">
        <f t="shared" si="2"/>
        <v>312.5</v>
      </c>
      <c r="D11" s="2">
        <f t="shared" si="3"/>
        <v>0.02</v>
      </c>
      <c r="E11">
        <f t="shared" si="0"/>
        <v>-41.938200260161125</v>
      </c>
      <c r="F11" s="2">
        <v>125</v>
      </c>
      <c r="G11" s="3">
        <v>1</v>
      </c>
      <c r="H11" s="2">
        <f t="shared" si="1"/>
        <v>0.02</v>
      </c>
      <c r="I11" s="2">
        <f t="shared" si="4"/>
        <v>2.5</v>
      </c>
      <c r="J11">
        <f t="shared" si="5"/>
        <v>3.6058400000000002</v>
      </c>
    </row>
    <row r="12" spans="1:10" x14ac:dyDescent="0.2">
      <c r="B12" s="1">
        <v>285.89999999999998</v>
      </c>
      <c r="C12" s="2">
        <f t="shared" si="2"/>
        <v>312.5</v>
      </c>
      <c r="D12" s="2">
        <f t="shared" si="3"/>
        <v>5.7800000000000004E-2</v>
      </c>
      <c r="E12">
        <f t="shared" si="0"/>
        <v>-37.32922183259565</v>
      </c>
      <c r="F12" s="2">
        <v>125</v>
      </c>
      <c r="G12" s="3">
        <v>1.7</v>
      </c>
      <c r="H12" s="2">
        <f t="shared" si="1"/>
        <v>3.4000000000000002E-2</v>
      </c>
      <c r="I12" s="2">
        <f t="shared" si="4"/>
        <v>2.5</v>
      </c>
      <c r="J12">
        <f t="shared" si="5"/>
        <v>3.6070699999999998</v>
      </c>
    </row>
    <row r="13" spans="1:10" x14ac:dyDescent="0.2">
      <c r="B13" s="1">
        <v>286</v>
      </c>
      <c r="C13" s="2">
        <f t="shared" si="2"/>
        <v>307.52</v>
      </c>
      <c r="D13" s="2">
        <f t="shared" si="3"/>
        <v>0.02</v>
      </c>
      <c r="E13">
        <f t="shared" si="0"/>
        <v>-41.868433703244705</v>
      </c>
      <c r="F13" s="2">
        <v>124</v>
      </c>
      <c r="G13" s="3">
        <v>1</v>
      </c>
      <c r="H13" s="2">
        <f t="shared" si="1"/>
        <v>0.02</v>
      </c>
      <c r="I13" s="2">
        <f t="shared" si="4"/>
        <v>2.48</v>
      </c>
      <c r="J13">
        <f t="shared" si="5"/>
        <v>3.6083000000000003</v>
      </c>
    </row>
    <row r="14" spans="1:10" x14ac:dyDescent="0.2">
      <c r="B14" s="1">
        <v>286.10000000000002</v>
      </c>
      <c r="C14" s="2">
        <f t="shared" si="2"/>
        <v>302.58</v>
      </c>
      <c r="D14" s="2">
        <f t="shared" si="3"/>
        <v>4.4999999999999998E-2</v>
      </c>
      <c r="E14">
        <f t="shared" si="0"/>
        <v>-38.276277047674334</v>
      </c>
      <c r="F14" s="2">
        <v>123</v>
      </c>
      <c r="G14" s="3">
        <v>1.5</v>
      </c>
      <c r="H14" s="2">
        <f t="shared" si="1"/>
        <v>0.03</v>
      </c>
      <c r="I14" s="2">
        <f t="shared" si="4"/>
        <v>2.46</v>
      </c>
      <c r="J14">
        <f t="shared" si="5"/>
        <v>3.6095300000000003</v>
      </c>
    </row>
    <row r="15" spans="1:10" x14ac:dyDescent="0.2">
      <c r="B15" s="1">
        <v>286.2</v>
      </c>
      <c r="C15" s="2">
        <f t="shared" si="2"/>
        <v>297.68</v>
      </c>
      <c r="D15" s="2">
        <f t="shared" si="3"/>
        <v>5.1200000000000002E-2</v>
      </c>
      <c r="E15">
        <f t="shared" si="0"/>
        <v>-37.644796960376468</v>
      </c>
      <c r="F15" s="2">
        <v>122</v>
      </c>
      <c r="G15" s="3">
        <v>1.6</v>
      </c>
      <c r="H15" s="2">
        <f t="shared" si="1"/>
        <v>3.2000000000000001E-2</v>
      </c>
      <c r="I15" s="2">
        <f t="shared" si="4"/>
        <v>2.44</v>
      </c>
      <c r="J15">
        <f t="shared" si="5"/>
        <v>3.61076</v>
      </c>
    </row>
    <row r="16" spans="1:10" x14ac:dyDescent="0.2">
      <c r="B16" s="1">
        <v>286.3</v>
      </c>
      <c r="C16" s="2">
        <f t="shared" si="2"/>
        <v>297.68</v>
      </c>
      <c r="D16" s="2">
        <f t="shared" si="3"/>
        <v>2.8799999999999999E-2</v>
      </c>
      <c r="E16">
        <f t="shared" si="0"/>
        <v>-40.143571692542466</v>
      </c>
      <c r="F16" s="2">
        <v>122</v>
      </c>
      <c r="G16" s="3">
        <v>1.2</v>
      </c>
      <c r="H16" s="2">
        <f t="shared" si="1"/>
        <v>2.4E-2</v>
      </c>
      <c r="I16" s="2">
        <f t="shared" si="4"/>
        <v>2.44</v>
      </c>
      <c r="J16">
        <f t="shared" si="5"/>
        <v>3.61199</v>
      </c>
    </row>
    <row r="17" spans="1:10" x14ac:dyDescent="0.2">
      <c r="B17" s="1">
        <v>286.39999999999998</v>
      </c>
      <c r="C17" s="2">
        <f t="shared" si="2"/>
        <v>297.68</v>
      </c>
      <c r="D17" s="2">
        <f t="shared" si="3"/>
        <v>2.8799999999999999E-2</v>
      </c>
      <c r="E17" s="5">
        <f t="shared" si="0"/>
        <v>-40.143571692542466</v>
      </c>
      <c r="F17" s="2">
        <v>122</v>
      </c>
      <c r="G17" s="3">
        <v>1.2</v>
      </c>
      <c r="H17" s="4">
        <f t="shared" si="1"/>
        <v>2.4E-2</v>
      </c>
      <c r="I17" s="2">
        <f t="shared" si="4"/>
        <v>2.44</v>
      </c>
      <c r="J17">
        <f t="shared" si="5"/>
        <v>3.6132199999999997</v>
      </c>
    </row>
    <row r="18" spans="1:10" x14ac:dyDescent="0.2">
      <c r="B18" s="1">
        <v>286.5</v>
      </c>
      <c r="C18" s="2">
        <f t="shared" si="2"/>
        <v>297.68</v>
      </c>
      <c r="D18" s="2">
        <f t="shared" si="3"/>
        <v>5.0000000000000001E-3</v>
      </c>
      <c r="E18">
        <f t="shared" si="0"/>
        <v>-47.747796526774593</v>
      </c>
      <c r="F18" s="2">
        <v>122</v>
      </c>
      <c r="G18" s="3">
        <v>0.5</v>
      </c>
      <c r="H18" s="2">
        <f t="shared" si="1"/>
        <v>0.01</v>
      </c>
      <c r="I18" s="2">
        <f t="shared" si="4"/>
        <v>2.44</v>
      </c>
      <c r="J18">
        <f t="shared" si="5"/>
        <v>3.6144500000000002</v>
      </c>
    </row>
    <row r="19" spans="1:10" x14ac:dyDescent="0.2">
      <c r="B19" s="1">
        <v>286.60000000000002</v>
      </c>
      <c r="C19" s="2">
        <f t="shared" si="2"/>
        <v>297.68</v>
      </c>
      <c r="D19" s="2">
        <f t="shared" si="3"/>
        <v>5.0000000000000001E-3</v>
      </c>
      <c r="E19">
        <f t="shared" si="0"/>
        <v>-47.747796526774593</v>
      </c>
      <c r="F19" s="2">
        <v>122</v>
      </c>
      <c r="G19" s="3">
        <v>0.5</v>
      </c>
      <c r="H19" s="2">
        <f t="shared" si="1"/>
        <v>0.01</v>
      </c>
      <c r="I19" s="2">
        <f t="shared" si="4"/>
        <v>2.44</v>
      </c>
      <c r="J19">
        <f t="shared" si="5"/>
        <v>3.6156800000000002</v>
      </c>
    </row>
    <row r="20" spans="1:10" x14ac:dyDescent="0.2">
      <c r="B20" s="1">
        <v>286.7</v>
      </c>
      <c r="C20" s="2">
        <f t="shared" si="2"/>
        <v>297.68</v>
      </c>
      <c r="D20" s="2">
        <f t="shared" si="3"/>
        <v>8.0000000000000004E-4</v>
      </c>
      <c r="E20">
        <f t="shared" si="0"/>
        <v>-55.706596700215343</v>
      </c>
      <c r="F20" s="2">
        <v>122</v>
      </c>
      <c r="G20" s="3">
        <v>0.2</v>
      </c>
      <c r="H20" s="2">
        <f t="shared" si="1"/>
        <v>4.0000000000000001E-3</v>
      </c>
      <c r="I20" s="2">
        <f t="shared" si="4"/>
        <v>2.44</v>
      </c>
      <c r="J20">
        <f t="shared" si="5"/>
        <v>3.6169099999999998</v>
      </c>
    </row>
    <row r="25" spans="1:10" ht="21" x14ac:dyDescent="0.25">
      <c r="A25" s="12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3A1C4-B456-A347-A92C-AAD8BBC9BA34}">
  <dimension ref="A1:T63"/>
  <sheetViews>
    <sheetView workbookViewId="0">
      <selection activeCell="N19" sqref="N19"/>
    </sheetView>
  </sheetViews>
  <sheetFormatPr baseColWidth="10" defaultRowHeight="16" x14ac:dyDescent="0.2"/>
  <cols>
    <col min="1" max="1" width="17.33203125" style="2" customWidth="1"/>
    <col min="2" max="3" width="10.83203125" style="2"/>
    <col min="4" max="4" width="16.33203125" style="2" customWidth="1"/>
    <col min="6" max="6" width="10.83203125" style="2"/>
  </cols>
  <sheetData>
    <row r="1" spans="1:20" x14ac:dyDescent="0.2">
      <c r="A1" s="13" t="s">
        <v>20</v>
      </c>
    </row>
    <row r="2" spans="1:20" x14ac:dyDescent="0.2">
      <c r="B2" s="2" t="s">
        <v>21</v>
      </c>
      <c r="C2" s="2" t="s">
        <v>22</v>
      </c>
      <c r="D2" s="2" t="s">
        <v>23</v>
      </c>
      <c r="E2" t="s">
        <v>24</v>
      </c>
      <c r="F2" s="2" t="s">
        <v>25</v>
      </c>
      <c r="H2" s="2" t="s">
        <v>26</v>
      </c>
      <c r="I2" t="s">
        <v>7</v>
      </c>
      <c r="J2" s="2" t="s">
        <v>27</v>
      </c>
      <c r="K2" t="s">
        <v>28</v>
      </c>
      <c r="L2" s="2" t="s">
        <v>29</v>
      </c>
      <c r="M2" t="s">
        <v>30</v>
      </c>
      <c r="O2" s="2" t="s">
        <v>26</v>
      </c>
      <c r="P2" t="s">
        <v>31</v>
      </c>
      <c r="Q2" s="2" t="s">
        <v>27</v>
      </c>
      <c r="R2" t="s">
        <v>28</v>
      </c>
      <c r="S2" s="2" t="s">
        <v>29</v>
      </c>
      <c r="T2" t="s">
        <v>30</v>
      </c>
    </row>
    <row r="3" spans="1:20" x14ac:dyDescent="0.2">
      <c r="B3" s="2">
        <v>287</v>
      </c>
      <c r="C3" s="2">
        <v>1</v>
      </c>
      <c r="D3" s="2">
        <v>28.3</v>
      </c>
      <c r="F3" s="2">
        <v>3835</v>
      </c>
      <c r="H3" s="2">
        <v>616</v>
      </c>
      <c r="I3">
        <f>H3/50</f>
        <v>12.32</v>
      </c>
      <c r="J3">
        <f>I3*H3</f>
        <v>7589.12</v>
      </c>
      <c r="K3">
        <v>30.7</v>
      </c>
      <c r="L3">
        <v>3872</v>
      </c>
      <c r="M3">
        <v>4.5</v>
      </c>
      <c r="R3">
        <v>30.8</v>
      </c>
      <c r="S3">
        <v>3879</v>
      </c>
      <c r="T3">
        <v>4.5</v>
      </c>
    </row>
    <row r="4" spans="1:20" x14ac:dyDescent="0.2">
      <c r="C4" s="2">
        <v>2</v>
      </c>
      <c r="D4" s="2">
        <v>27.6</v>
      </c>
      <c r="F4" s="2">
        <v>3849</v>
      </c>
      <c r="H4" s="2">
        <v>617</v>
      </c>
      <c r="I4">
        <f t="shared" ref="I4:I8" si="0">H4/50</f>
        <v>12.34</v>
      </c>
      <c r="J4">
        <f t="shared" ref="J4:J8" si="1">I4*H4</f>
        <v>7613.78</v>
      </c>
      <c r="K4">
        <v>30.5</v>
      </c>
      <c r="L4">
        <v>3873</v>
      </c>
      <c r="M4">
        <v>4</v>
      </c>
      <c r="R4">
        <v>30.4</v>
      </c>
      <c r="S4">
        <v>3880</v>
      </c>
      <c r="T4">
        <v>4.25</v>
      </c>
    </row>
    <row r="5" spans="1:20" x14ac:dyDescent="0.2">
      <c r="B5" s="2">
        <v>288</v>
      </c>
      <c r="C5" s="2">
        <v>1</v>
      </c>
      <c r="D5" s="2">
        <v>27.2</v>
      </c>
      <c r="F5" s="2">
        <v>3836</v>
      </c>
      <c r="H5" s="2">
        <v>585</v>
      </c>
      <c r="I5">
        <f t="shared" si="0"/>
        <v>11.7</v>
      </c>
      <c r="J5">
        <f t="shared" si="1"/>
        <v>6844.5</v>
      </c>
      <c r="K5">
        <v>29</v>
      </c>
      <c r="L5">
        <v>3875</v>
      </c>
      <c r="M5">
        <v>3</v>
      </c>
      <c r="R5">
        <v>30.5</v>
      </c>
      <c r="S5">
        <v>3882</v>
      </c>
      <c r="T5">
        <v>4</v>
      </c>
    </row>
    <row r="6" spans="1:20" x14ac:dyDescent="0.2">
      <c r="C6" s="2">
        <v>2</v>
      </c>
      <c r="D6" s="2">
        <v>26.9</v>
      </c>
      <c r="F6" s="2">
        <v>3850</v>
      </c>
      <c r="H6" s="2">
        <v>495</v>
      </c>
      <c r="I6">
        <f t="shared" si="0"/>
        <v>9.9</v>
      </c>
      <c r="J6">
        <f t="shared" si="1"/>
        <v>4900.5</v>
      </c>
      <c r="K6">
        <v>27.2</v>
      </c>
      <c r="L6">
        <v>3876</v>
      </c>
      <c r="M6">
        <v>2.5</v>
      </c>
      <c r="R6">
        <v>30.3</v>
      </c>
      <c r="S6">
        <v>83</v>
      </c>
      <c r="T6">
        <v>3.5</v>
      </c>
    </row>
    <row r="7" spans="1:20" x14ac:dyDescent="0.2">
      <c r="B7" s="2">
        <v>289</v>
      </c>
      <c r="C7" s="2">
        <v>1</v>
      </c>
      <c r="D7" s="2">
        <v>26.7</v>
      </c>
      <c r="F7" s="2">
        <v>3837</v>
      </c>
      <c r="H7" s="2">
        <v>384</v>
      </c>
      <c r="I7">
        <f t="shared" si="0"/>
        <v>7.68</v>
      </c>
      <c r="J7">
        <f t="shared" si="1"/>
        <v>2949.12</v>
      </c>
      <c r="K7">
        <v>26.4</v>
      </c>
      <c r="L7">
        <v>3877</v>
      </c>
      <c r="M7">
        <v>2.25</v>
      </c>
      <c r="R7">
        <v>29.1</v>
      </c>
      <c r="S7">
        <v>84</v>
      </c>
      <c r="T7">
        <v>3</v>
      </c>
    </row>
    <row r="8" spans="1:20" x14ac:dyDescent="0.2">
      <c r="C8" s="2">
        <v>2</v>
      </c>
      <c r="D8" s="2">
        <v>26.7</v>
      </c>
      <c r="F8" s="2">
        <v>3851</v>
      </c>
      <c r="H8" s="2">
        <v>220</v>
      </c>
      <c r="I8">
        <f t="shared" si="0"/>
        <v>4.4000000000000004</v>
      </c>
      <c r="J8">
        <f t="shared" si="1"/>
        <v>968.00000000000011</v>
      </c>
      <c r="K8">
        <v>26.1</v>
      </c>
      <c r="L8">
        <v>3878</v>
      </c>
      <c r="M8">
        <v>2</v>
      </c>
      <c r="R8">
        <v>26.9</v>
      </c>
      <c r="S8">
        <v>85</v>
      </c>
      <c r="T8">
        <v>2.5</v>
      </c>
    </row>
    <row r="9" spans="1:20" x14ac:dyDescent="0.2">
      <c r="B9" s="2">
        <v>290</v>
      </c>
      <c r="C9" s="2">
        <v>1</v>
      </c>
      <c r="D9" s="2">
        <v>27</v>
      </c>
      <c r="F9" s="2">
        <v>3838</v>
      </c>
      <c r="R9">
        <v>26.4</v>
      </c>
      <c r="S9">
        <v>86</v>
      </c>
      <c r="T9">
        <v>2.25</v>
      </c>
    </row>
    <row r="10" spans="1:20" x14ac:dyDescent="0.2">
      <c r="C10" s="2">
        <v>2</v>
      </c>
      <c r="D10" s="2">
        <v>27.1</v>
      </c>
      <c r="F10" s="2">
        <v>3852</v>
      </c>
      <c r="R10">
        <v>26.2</v>
      </c>
      <c r="S10">
        <v>87</v>
      </c>
      <c r="T10">
        <v>2</v>
      </c>
    </row>
    <row r="11" spans="1:20" x14ac:dyDescent="0.2">
      <c r="B11" s="2">
        <v>291</v>
      </c>
      <c r="C11" s="2">
        <v>1</v>
      </c>
      <c r="D11" s="2">
        <v>27.7</v>
      </c>
      <c r="F11" s="2">
        <v>3839</v>
      </c>
      <c r="R11">
        <v>26.1</v>
      </c>
      <c r="S11">
        <v>88</v>
      </c>
      <c r="T11">
        <v>1.5</v>
      </c>
    </row>
    <row r="12" spans="1:20" x14ac:dyDescent="0.2">
      <c r="C12" s="2">
        <v>2</v>
      </c>
      <c r="D12" s="2">
        <v>27.9</v>
      </c>
      <c r="F12" s="2">
        <v>3853</v>
      </c>
    </row>
    <row r="13" spans="1:20" x14ac:dyDescent="0.2">
      <c r="B13" s="2">
        <v>292</v>
      </c>
      <c r="C13" s="2">
        <v>1</v>
      </c>
      <c r="D13" s="2">
        <v>29.8</v>
      </c>
      <c r="F13" s="2">
        <v>3840</v>
      </c>
    </row>
    <row r="14" spans="1:20" x14ac:dyDescent="0.2">
      <c r="A14" s="14" t="s">
        <v>32</v>
      </c>
      <c r="C14" s="2">
        <v>2</v>
      </c>
      <c r="D14" s="2">
        <v>29.5</v>
      </c>
      <c r="F14" s="2">
        <v>3854</v>
      </c>
      <c r="G14" s="15">
        <v>292.5</v>
      </c>
      <c r="L14" t="s">
        <v>33</v>
      </c>
      <c r="S14" t="s">
        <v>34</v>
      </c>
    </row>
    <row r="15" spans="1:20" x14ac:dyDescent="0.2">
      <c r="B15" s="2">
        <v>293</v>
      </c>
      <c r="C15" s="2">
        <v>1</v>
      </c>
      <c r="D15" s="2">
        <v>28.8</v>
      </c>
      <c r="F15" s="2">
        <v>3841</v>
      </c>
      <c r="S15" s="2"/>
    </row>
    <row r="16" spans="1:20" x14ac:dyDescent="0.2">
      <c r="C16" s="2">
        <v>2</v>
      </c>
      <c r="D16" s="2">
        <v>28.2</v>
      </c>
      <c r="F16" s="2">
        <v>3855</v>
      </c>
      <c r="S16" s="2"/>
    </row>
    <row r="17" spans="2:19" x14ac:dyDescent="0.2">
      <c r="B17" s="2">
        <v>294</v>
      </c>
      <c r="C17" s="2">
        <v>1</v>
      </c>
      <c r="D17" s="2">
        <v>26.9</v>
      </c>
      <c r="F17" s="2">
        <v>3842</v>
      </c>
      <c r="S17" s="2"/>
    </row>
    <row r="18" spans="2:19" x14ac:dyDescent="0.2">
      <c r="C18" s="2">
        <v>2</v>
      </c>
      <c r="D18" s="2">
        <v>26.8</v>
      </c>
      <c r="F18" s="2">
        <v>3856</v>
      </c>
      <c r="S18" s="2"/>
    </row>
    <row r="19" spans="2:19" x14ac:dyDescent="0.2">
      <c r="B19" s="2">
        <v>295</v>
      </c>
      <c r="C19" s="2">
        <v>1</v>
      </c>
      <c r="D19" s="2">
        <v>26.7</v>
      </c>
      <c r="F19" s="2">
        <v>3843</v>
      </c>
      <c r="S19" s="2"/>
    </row>
    <row r="20" spans="2:19" x14ac:dyDescent="0.2">
      <c r="C20" s="2">
        <v>2</v>
      </c>
      <c r="D20" s="2">
        <v>26.7</v>
      </c>
      <c r="F20" s="2">
        <v>3857</v>
      </c>
      <c r="S20" s="2"/>
    </row>
    <row r="21" spans="2:19" x14ac:dyDescent="0.2">
      <c r="B21" s="2">
        <v>296</v>
      </c>
      <c r="C21" s="2">
        <v>1</v>
      </c>
      <c r="D21" s="2">
        <v>27.3</v>
      </c>
      <c r="F21" s="2">
        <v>3844</v>
      </c>
      <c r="S21" s="2"/>
    </row>
    <row r="22" spans="2:19" x14ac:dyDescent="0.2">
      <c r="C22" s="2">
        <v>2</v>
      </c>
      <c r="D22" s="2">
        <v>27.6</v>
      </c>
      <c r="F22" s="2">
        <v>3858</v>
      </c>
      <c r="S22" s="2"/>
    </row>
    <row r="23" spans="2:19" x14ac:dyDescent="0.2">
      <c r="B23" s="2">
        <v>297</v>
      </c>
      <c r="C23" s="2">
        <v>1</v>
      </c>
      <c r="D23" s="2">
        <v>29</v>
      </c>
      <c r="F23" s="2">
        <v>3845</v>
      </c>
      <c r="S23" s="2"/>
    </row>
    <row r="24" spans="2:19" x14ac:dyDescent="0.2">
      <c r="C24" s="2">
        <v>2</v>
      </c>
      <c r="D24" s="2">
        <v>28.4</v>
      </c>
      <c r="F24" s="2">
        <v>3859</v>
      </c>
      <c r="S24" s="2"/>
    </row>
    <row r="25" spans="2:19" x14ac:dyDescent="0.2">
      <c r="B25" s="2">
        <v>298</v>
      </c>
      <c r="C25" s="2">
        <v>1</v>
      </c>
      <c r="D25" s="2">
        <v>27.1</v>
      </c>
      <c r="F25" s="2">
        <v>3846</v>
      </c>
    </row>
    <row r="26" spans="2:19" x14ac:dyDescent="0.2">
      <c r="C26" s="2">
        <v>2</v>
      </c>
      <c r="D26" s="2">
        <v>26.7</v>
      </c>
      <c r="F26" s="2">
        <v>3860</v>
      </c>
    </row>
    <row r="27" spans="2:19" x14ac:dyDescent="0.2">
      <c r="B27" s="2">
        <v>299</v>
      </c>
      <c r="C27" s="2">
        <v>1</v>
      </c>
      <c r="D27" s="2">
        <v>26</v>
      </c>
      <c r="F27" s="2">
        <v>3847</v>
      </c>
    </row>
    <row r="28" spans="2:19" x14ac:dyDescent="0.2">
      <c r="C28" s="2">
        <v>2</v>
      </c>
      <c r="D28" s="2">
        <v>26</v>
      </c>
      <c r="F28" s="2">
        <v>3861</v>
      </c>
    </row>
    <row r="29" spans="2:19" x14ac:dyDescent="0.2">
      <c r="B29" s="2">
        <v>300</v>
      </c>
      <c r="C29" s="2">
        <v>1</v>
      </c>
      <c r="D29" s="2">
        <v>25.9</v>
      </c>
      <c r="F29" s="2">
        <v>3848</v>
      </c>
    </row>
    <row r="30" spans="2:19" x14ac:dyDescent="0.2">
      <c r="C30" s="2">
        <v>2</v>
      </c>
      <c r="D30" s="2">
        <v>25.8</v>
      </c>
      <c r="F30" s="2">
        <v>3862</v>
      </c>
    </row>
    <row r="35" spans="1:13" x14ac:dyDescent="0.2">
      <c r="B35" s="2" t="s">
        <v>21</v>
      </c>
      <c r="C35" s="2" t="s">
        <v>22</v>
      </c>
      <c r="D35" s="2" t="s">
        <v>23</v>
      </c>
      <c r="E35" t="s">
        <v>24</v>
      </c>
      <c r="F35" s="2" t="s">
        <v>25</v>
      </c>
      <c r="H35" s="2" t="s">
        <v>26</v>
      </c>
      <c r="I35" t="s">
        <v>31</v>
      </c>
      <c r="J35" s="2" t="s">
        <v>27</v>
      </c>
      <c r="K35" t="s">
        <v>28</v>
      </c>
      <c r="L35" s="2" t="s">
        <v>29</v>
      </c>
      <c r="M35" t="s">
        <v>35</v>
      </c>
    </row>
    <row r="36" spans="1:13" x14ac:dyDescent="0.2">
      <c r="B36" s="2">
        <v>286</v>
      </c>
      <c r="C36" s="2">
        <v>1</v>
      </c>
      <c r="D36" s="2">
        <v>26.3</v>
      </c>
      <c r="F36" s="2">
        <v>3863</v>
      </c>
      <c r="L36">
        <v>3889</v>
      </c>
      <c r="M36">
        <v>4.5</v>
      </c>
    </row>
    <row r="37" spans="1:13" x14ac:dyDescent="0.2">
      <c r="B37" s="2">
        <v>286.5</v>
      </c>
      <c r="D37" s="2">
        <v>27.2</v>
      </c>
      <c r="F37" s="2">
        <v>3869</v>
      </c>
      <c r="L37">
        <v>3890</v>
      </c>
      <c r="M37">
        <v>4</v>
      </c>
    </row>
    <row r="38" spans="1:13" x14ac:dyDescent="0.2">
      <c r="B38" s="2">
        <v>287</v>
      </c>
      <c r="D38" s="2">
        <v>28</v>
      </c>
      <c r="F38" s="2">
        <v>3864</v>
      </c>
      <c r="L38">
        <v>3891</v>
      </c>
      <c r="M38">
        <v>3.5</v>
      </c>
    </row>
    <row r="39" spans="1:13" x14ac:dyDescent="0.2">
      <c r="A39" s="14" t="s">
        <v>36</v>
      </c>
      <c r="B39" s="2">
        <v>287.5</v>
      </c>
      <c r="D39" s="2">
        <v>29.9</v>
      </c>
      <c r="F39" s="2">
        <v>3868</v>
      </c>
      <c r="G39" s="16">
        <v>287.5</v>
      </c>
      <c r="L39">
        <v>3892</v>
      </c>
      <c r="M39">
        <v>3</v>
      </c>
    </row>
    <row r="40" spans="1:13" x14ac:dyDescent="0.2">
      <c r="B40" s="2">
        <v>288</v>
      </c>
      <c r="D40" s="2">
        <v>29.2</v>
      </c>
      <c r="F40" s="2">
        <v>3865</v>
      </c>
      <c r="L40">
        <v>3893</v>
      </c>
      <c r="M40">
        <v>2.5</v>
      </c>
    </row>
    <row r="41" spans="1:13" x14ac:dyDescent="0.2">
      <c r="B41" s="2">
        <v>288.5</v>
      </c>
      <c r="D41" s="2">
        <v>27.7</v>
      </c>
      <c r="F41" s="2">
        <v>3867</v>
      </c>
      <c r="L41">
        <v>3894</v>
      </c>
      <c r="M41">
        <v>2</v>
      </c>
    </row>
    <row r="42" spans="1:13" x14ac:dyDescent="0.2">
      <c r="B42" s="2">
        <v>289</v>
      </c>
      <c r="D42" s="2">
        <v>27</v>
      </c>
      <c r="F42" s="2">
        <v>3866</v>
      </c>
    </row>
    <row r="52" spans="1:4" x14ac:dyDescent="0.2">
      <c r="A52" s="2" t="s">
        <v>37</v>
      </c>
      <c r="C52" s="2" t="s">
        <v>38</v>
      </c>
      <c r="D52" s="2" t="s">
        <v>39</v>
      </c>
    </row>
    <row r="53" spans="1:4" x14ac:dyDescent="0.2">
      <c r="A53" s="2" t="s">
        <v>40</v>
      </c>
      <c r="C53" s="2">
        <v>2</v>
      </c>
      <c r="D53" s="2">
        <v>220</v>
      </c>
    </row>
    <row r="54" spans="1:4" x14ac:dyDescent="0.2">
      <c r="C54" s="2">
        <v>2.25</v>
      </c>
      <c r="D54" s="2">
        <v>384</v>
      </c>
    </row>
    <row r="55" spans="1:4" x14ac:dyDescent="0.2">
      <c r="C55" s="2">
        <v>2.5</v>
      </c>
      <c r="D55" s="2">
        <v>495</v>
      </c>
    </row>
    <row r="56" spans="1:4" x14ac:dyDescent="0.2">
      <c r="C56" s="2">
        <v>2.75</v>
      </c>
      <c r="D56" s="2">
        <v>557</v>
      </c>
    </row>
    <row r="57" spans="1:4" x14ac:dyDescent="0.2">
      <c r="C57" s="2">
        <v>3</v>
      </c>
      <c r="D57" s="2">
        <v>585</v>
      </c>
    </row>
    <row r="58" spans="1:4" x14ac:dyDescent="0.2">
      <c r="C58" s="2">
        <v>3.25</v>
      </c>
      <c r="D58" s="2">
        <v>602</v>
      </c>
    </row>
    <row r="59" spans="1:4" x14ac:dyDescent="0.2">
      <c r="C59" s="2">
        <v>3.5</v>
      </c>
      <c r="D59" s="2">
        <v>614</v>
      </c>
    </row>
    <row r="60" spans="1:4" x14ac:dyDescent="0.2">
      <c r="C60" s="2">
        <v>3.75</v>
      </c>
      <c r="D60" s="2">
        <v>616</v>
      </c>
    </row>
    <row r="61" spans="1:4" x14ac:dyDescent="0.2">
      <c r="C61" s="2">
        <v>4</v>
      </c>
      <c r="D61" s="2">
        <v>617</v>
      </c>
    </row>
    <row r="62" spans="1:4" x14ac:dyDescent="0.2">
      <c r="C62" s="2">
        <v>4.25</v>
      </c>
      <c r="D62" s="2">
        <v>618</v>
      </c>
    </row>
    <row r="63" spans="1:4" x14ac:dyDescent="0.2">
      <c r="C63" s="2">
        <v>4.5</v>
      </c>
      <c r="D63" s="2">
        <v>616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18598-A182-1544-8D9D-6201D6CB7655}">
  <dimension ref="A1:K51"/>
  <sheetViews>
    <sheetView topLeftCell="A40" workbookViewId="0">
      <selection activeCell="I1" sqref="I1:I1048576"/>
    </sheetView>
  </sheetViews>
  <sheetFormatPr baseColWidth="10" defaultRowHeight="16" x14ac:dyDescent="0.2"/>
  <cols>
    <col min="2" max="3" width="19.1640625" customWidth="1"/>
    <col min="8" max="8" width="10.83203125" style="2"/>
    <col min="11" max="11" width="30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43</v>
      </c>
    </row>
    <row r="2" spans="1:9" x14ac:dyDescent="0.2">
      <c r="A2" s="2">
        <v>130</v>
      </c>
      <c r="B2" s="2">
        <f>E2*H2</f>
        <v>800</v>
      </c>
      <c r="C2" s="2">
        <f>F2*G2</f>
        <v>0.08</v>
      </c>
      <c r="D2">
        <f t="shared" ref="D2:D40" si="0">10*LOG(C2/B2)</f>
        <v>-40</v>
      </c>
      <c r="E2" s="2">
        <v>200</v>
      </c>
      <c r="F2" s="2">
        <v>2</v>
      </c>
      <c r="G2" s="2">
        <f t="shared" ref="G2:G40" si="1">F2/50</f>
        <v>0.04</v>
      </c>
      <c r="H2" s="2">
        <f>E2/50</f>
        <v>4</v>
      </c>
      <c r="I2">
        <f>0.0123*A2 + 0.0905</f>
        <v>1.6895</v>
      </c>
    </row>
    <row r="3" spans="1:9" x14ac:dyDescent="0.2">
      <c r="A3" s="2">
        <v>135</v>
      </c>
      <c r="B3" s="2">
        <f t="shared" ref="B3:B40" si="2">E3*H3</f>
        <v>800</v>
      </c>
      <c r="C3" s="2">
        <f t="shared" ref="C3:C40" si="3">F3*G3</f>
        <v>0.72</v>
      </c>
      <c r="D3">
        <f t="shared" si="0"/>
        <v>-30.457574905606752</v>
      </c>
      <c r="E3" s="2">
        <v>200</v>
      </c>
      <c r="F3" s="2">
        <v>6</v>
      </c>
      <c r="G3" s="2">
        <f t="shared" si="1"/>
        <v>0.12</v>
      </c>
      <c r="H3" s="2">
        <f t="shared" ref="H3:H40" si="4">E3/50</f>
        <v>4</v>
      </c>
      <c r="I3">
        <f t="shared" ref="I3:I40" si="5">0.0123*A3 + 0.0905</f>
        <v>1.7510000000000001</v>
      </c>
    </row>
    <row r="4" spans="1:9" x14ac:dyDescent="0.2">
      <c r="A4" s="2">
        <v>140</v>
      </c>
      <c r="B4" s="2">
        <f t="shared" si="2"/>
        <v>578</v>
      </c>
      <c r="C4" s="2">
        <f t="shared" si="3"/>
        <v>0.02</v>
      </c>
      <c r="D4">
        <f t="shared" si="0"/>
        <v>-44.608978427565482</v>
      </c>
      <c r="E4" s="2">
        <v>170</v>
      </c>
      <c r="F4" s="2">
        <v>1</v>
      </c>
      <c r="G4" s="2">
        <f t="shared" si="1"/>
        <v>0.02</v>
      </c>
      <c r="H4" s="2">
        <f t="shared" si="4"/>
        <v>3.4</v>
      </c>
      <c r="I4">
        <f t="shared" si="5"/>
        <v>1.8125</v>
      </c>
    </row>
    <row r="5" spans="1:9" x14ac:dyDescent="0.2">
      <c r="A5" s="2">
        <v>145</v>
      </c>
      <c r="B5" s="2">
        <f t="shared" si="2"/>
        <v>537.91999999999996</v>
      </c>
      <c r="C5" s="2">
        <f t="shared" si="3"/>
        <v>0.08</v>
      </c>
      <c r="D5">
        <f t="shared" si="0"/>
        <v>-38.276277047674334</v>
      </c>
      <c r="E5" s="2">
        <v>164</v>
      </c>
      <c r="F5" s="2">
        <v>2</v>
      </c>
      <c r="G5" s="2">
        <f t="shared" si="1"/>
        <v>0.04</v>
      </c>
      <c r="H5" s="2">
        <f t="shared" si="4"/>
        <v>3.28</v>
      </c>
      <c r="I5">
        <f t="shared" si="5"/>
        <v>1.8740000000000001</v>
      </c>
    </row>
    <row r="6" spans="1:9" x14ac:dyDescent="0.2">
      <c r="A6" s="2">
        <v>150</v>
      </c>
      <c r="B6" s="2">
        <f t="shared" si="2"/>
        <v>537.91999999999996</v>
      </c>
      <c r="C6" s="2">
        <f t="shared" si="3"/>
        <v>2.88</v>
      </c>
      <c r="D6">
        <f t="shared" si="0"/>
        <v>-22.713252040001461</v>
      </c>
      <c r="E6" s="2">
        <v>164</v>
      </c>
      <c r="F6" s="2">
        <v>12</v>
      </c>
      <c r="G6" s="2">
        <f t="shared" si="1"/>
        <v>0.24</v>
      </c>
      <c r="H6" s="2">
        <f t="shared" si="4"/>
        <v>3.28</v>
      </c>
      <c r="I6">
        <f t="shared" si="5"/>
        <v>1.9355</v>
      </c>
    </row>
    <row r="7" spans="1:9" x14ac:dyDescent="0.2">
      <c r="A7" s="2">
        <v>155</v>
      </c>
      <c r="B7" s="2">
        <f t="shared" si="2"/>
        <v>531.38</v>
      </c>
      <c r="C7" s="2">
        <f t="shared" si="3"/>
        <v>1.5488000000000002</v>
      </c>
      <c r="D7">
        <f t="shared" si="0"/>
        <v>-25.354098645075783</v>
      </c>
      <c r="E7" s="2">
        <v>163</v>
      </c>
      <c r="F7" s="2">
        <v>8.8000000000000007</v>
      </c>
      <c r="G7" s="2">
        <f t="shared" si="1"/>
        <v>0.17600000000000002</v>
      </c>
      <c r="H7" s="2">
        <f t="shared" si="4"/>
        <v>3.26</v>
      </c>
      <c r="I7">
        <f t="shared" si="5"/>
        <v>1.9970000000000001</v>
      </c>
    </row>
    <row r="8" spans="1:9" x14ac:dyDescent="0.2">
      <c r="A8" s="2">
        <v>160</v>
      </c>
      <c r="B8" s="2">
        <f t="shared" si="2"/>
        <v>343.22</v>
      </c>
      <c r="C8" s="2">
        <f t="shared" si="3"/>
        <v>9.0738000000000003</v>
      </c>
      <c r="D8">
        <f t="shared" si="0"/>
        <v>-15.777833844340531</v>
      </c>
      <c r="E8" s="2">
        <v>131</v>
      </c>
      <c r="F8" s="2">
        <v>21.3</v>
      </c>
      <c r="G8" s="2">
        <f t="shared" si="1"/>
        <v>0.42599999999999999</v>
      </c>
      <c r="H8" s="2">
        <f t="shared" si="4"/>
        <v>2.62</v>
      </c>
      <c r="I8">
        <f t="shared" si="5"/>
        <v>2.0585</v>
      </c>
    </row>
    <row r="9" spans="1:9" x14ac:dyDescent="0.2">
      <c r="A9" s="2">
        <v>165</v>
      </c>
      <c r="B9" s="2">
        <f t="shared" si="2"/>
        <v>288</v>
      </c>
      <c r="C9" s="2">
        <f t="shared" si="3"/>
        <v>9.9458000000000002</v>
      </c>
      <c r="D9">
        <f t="shared" si="0"/>
        <v>-14.617527659989282</v>
      </c>
      <c r="E9" s="2">
        <v>120</v>
      </c>
      <c r="F9" s="2">
        <v>22.3</v>
      </c>
      <c r="G9" s="2">
        <f t="shared" si="1"/>
        <v>0.44600000000000001</v>
      </c>
      <c r="H9" s="2">
        <f t="shared" si="4"/>
        <v>2.4</v>
      </c>
      <c r="I9">
        <f t="shared" si="5"/>
        <v>2.12</v>
      </c>
    </row>
    <row r="10" spans="1:9" x14ac:dyDescent="0.2">
      <c r="A10" s="2">
        <v>170</v>
      </c>
      <c r="B10" s="2">
        <f t="shared" si="2"/>
        <v>297.68</v>
      </c>
      <c r="C10" s="2">
        <f t="shared" si="3"/>
        <v>10.396800000000001</v>
      </c>
      <c r="D10">
        <f t="shared" si="0"/>
        <v>-14.568499673485888</v>
      </c>
      <c r="E10" s="2">
        <v>122</v>
      </c>
      <c r="F10" s="2">
        <v>22.8</v>
      </c>
      <c r="G10" s="2">
        <f t="shared" si="1"/>
        <v>0.45600000000000002</v>
      </c>
      <c r="H10" s="2">
        <f t="shared" si="4"/>
        <v>2.44</v>
      </c>
      <c r="I10">
        <f t="shared" si="5"/>
        <v>2.1815000000000002</v>
      </c>
    </row>
    <row r="11" spans="1:9" x14ac:dyDescent="0.2">
      <c r="A11" s="2">
        <v>175</v>
      </c>
      <c r="B11" s="2">
        <f t="shared" si="2"/>
        <v>224.72</v>
      </c>
      <c r="C11" s="2">
        <f t="shared" si="3"/>
        <v>8.7361999999999984</v>
      </c>
      <c r="D11">
        <f t="shared" si="0"/>
        <v>-14.103191583074326</v>
      </c>
      <c r="E11" s="2">
        <v>106</v>
      </c>
      <c r="F11" s="2">
        <v>20.9</v>
      </c>
      <c r="G11" s="2">
        <f t="shared" si="1"/>
        <v>0.41799999999999998</v>
      </c>
      <c r="H11" s="2">
        <f t="shared" si="4"/>
        <v>2.12</v>
      </c>
      <c r="I11">
        <f t="shared" si="5"/>
        <v>2.2429999999999999</v>
      </c>
    </row>
    <row r="12" spans="1:9" x14ac:dyDescent="0.2">
      <c r="A12" s="2">
        <v>180</v>
      </c>
      <c r="B12" s="2">
        <f t="shared" si="2"/>
        <v>188.18</v>
      </c>
      <c r="C12" s="2">
        <f t="shared" si="3"/>
        <v>3.2258</v>
      </c>
      <c r="D12">
        <f t="shared" si="0"/>
        <v>-17.659360266205759</v>
      </c>
      <c r="E12" s="2">
        <v>97</v>
      </c>
      <c r="F12" s="2">
        <v>12.7</v>
      </c>
      <c r="G12" s="2">
        <f t="shared" si="1"/>
        <v>0.254</v>
      </c>
      <c r="H12" s="2">
        <f t="shared" si="4"/>
        <v>1.94</v>
      </c>
      <c r="I12">
        <f t="shared" si="5"/>
        <v>2.3045</v>
      </c>
    </row>
    <row r="13" spans="1:9" x14ac:dyDescent="0.2">
      <c r="A13" s="2">
        <v>185</v>
      </c>
      <c r="B13" s="2">
        <f t="shared" si="2"/>
        <v>125.45280000000001</v>
      </c>
      <c r="C13" s="2">
        <f t="shared" si="3"/>
        <v>6.8449999999999998</v>
      </c>
      <c r="D13">
        <f t="shared" si="0"/>
        <v>-12.631069063729594</v>
      </c>
      <c r="E13" s="2">
        <v>79.2</v>
      </c>
      <c r="F13" s="2">
        <v>18.5</v>
      </c>
      <c r="G13" s="2">
        <f t="shared" si="1"/>
        <v>0.37</v>
      </c>
      <c r="H13" s="2">
        <f t="shared" si="4"/>
        <v>1.5840000000000001</v>
      </c>
      <c r="I13">
        <f t="shared" si="5"/>
        <v>2.3660000000000001</v>
      </c>
    </row>
    <row r="14" spans="1:9" x14ac:dyDescent="0.2">
      <c r="A14" s="2">
        <v>190</v>
      </c>
      <c r="B14" s="2">
        <f t="shared" si="2"/>
        <v>141.12</v>
      </c>
      <c r="C14" s="2">
        <f t="shared" si="3"/>
        <v>5.78</v>
      </c>
      <c r="D14">
        <f t="shared" si="0"/>
        <v>-13.876607293672155</v>
      </c>
      <c r="E14" s="2">
        <v>84</v>
      </c>
      <c r="F14" s="2">
        <v>17</v>
      </c>
      <c r="G14" s="2">
        <f t="shared" si="1"/>
        <v>0.34</v>
      </c>
      <c r="H14" s="2">
        <f t="shared" si="4"/>
        <v>1.68</v>
      </c>
      <c r="I14">
        <f t="shared" si="5"/>
        <v>2.4275000000000002</v>
      </c>
    </row>
    <row r="15" spans="1:9" x14ac:dyDescent="0.2">
      <c r="A15" s="2">
        <v>195</v>
      </c>
      <c r="B15" s="2">
        <f t="shared" si="2"/>
        <v>71.760199999999998</v>
      </c>
      <c r="C15" s="2">
        <f t="shared" si="3"/>
        <v>6.3368000000000011</v>
      </c>
      <c r="D15">
        <f t="shared" si="0"/>
        <v>-10.540136401608347</v>
      </c>
      <c r="E15" s="2">
        <v>59.9</v>
      </c>
      <c r="F15" s="2">
        <v>17.8</v>
      </c>
      <c r="G15" s="2">
        <f t="shared" si="1"/>
        <v>0.35600000000000004</v>
      </c>
      <c r="H15" s="2">
        <f t="shared" si="4"/>
        <v>1.198</v>
      </c>
      <c r="I15">
        <f t="shared" si="5"/>
        <v>2.4889999999999999</v>
      </c>
    </row>
    <row r="16" spans="1:9" x14ac:dyDescent="0.2">
      <c r="A16" s="2">
        <v>200</v>
      </c>
      <c r="B16" s="2">
        <f t="shared" si="2"/>
        <v>27.38</v>
      </c>
      <c r="C16" s="2">
        <f t="shared" si="3"/>
        <v>2</v>
      </c>
      <c r="D16">
        <f t="shared" si="0"/>
        <v>-11.3640344813399</v>
      </c>
      <c r="E16" s="2">
        <v>37</v>
      </c>
      <c r="F16" s="2">
        <v>10</v>
      </c>
      <c r="G16" s="2">
        <f t="shared" si="1"/>
        <v>0.2</v>
      </c>
      <c r="H16" s="2">
        <f t="shared" si="4"/>
        <v>0.74</v>
      </c>
      <c r="I16">
        <f t="shared" si="5"/>
        <v>2.5505</v>
      </c>
    </row>
    <row r="17" spans="1:9" x14ac:dyDescent="0.2">
      <c r="A17" s="2">
        <v>205</v>
      </c>
      <c r="B17" s="2">
        <f t="shared" si="2"/>
        <v>58.320000000000007</v>
      </c>
      <c r="C17" s="2">
        <f t="shared" si="3"/>
        <v>3.1751999999999998</v>
      </c>
      <c r="D17">
        <f t="shared" si="0"/>
        <v>-12.640464294108114</v>
      </c>
      <c r="E17" s="2">
        <v>54</v>
      </c>
      <c r="F17" s="2">
        <v>12.6</v>
      </c>
      <c r="G17" s="2">
        <f t="shared" si="1"/>
        <v>0.252</v>
      </c>
      <c r="H17" s="2">
        <f t="shared" si="4"/>
        <v>1.08</v>
      </c>
      <c r="I17">
        <f t="shared" si="5"/>
        <v>2.6120000000000001</v>
      </c>
    </row>
    <row r="18" spans="1:9" x14ac:dyDescent="0.2">
      <c r="A18" s="2">
        <v>210</v>
      </c>
      <c r="B18" s="2">
        <f t="shared" si="2"/>
        <v>40.3202</v>
      </c>
      <c r="C18" s="2">
        <f t="shared" si="3"/>
        <v>3.6450000000000005</v>
      </c>
      <c r="D18">
        <f t="shared" si="0"/>
        <v>-10.438251450166341</v>
      </c>
      <c r="E18" s="2">
        <v>44.9</v>
      </c>
      <c r="F18" s="2">
        <v>13.5</v>
      </c>
      <c r="G18" s="2">
        <f t="shared" si="1"/>
        <v>0.27</v>
      </c>
      <c r="H18" s="2">
        <f t="shared" si="4"/>
        <v>0.89800000000000002</v>
      </c>
      <c r="I18">
        <f t="shared" si="5"/>
        <v>2.6735000000000002</v>
      </c>
    </row>
    <row r="19" spans="1:9" x14ac:dyDescent="0.2">
      <c r="A19" s="2">
        <v>215</v>
      </c>
      <c r="B19" s="2">
        <f t="shared" si="2"/>
        <v>28.125</v>
      </c>
      <c r="C19" s="2">
        <f t="shared" si="3"/>
        <v>2.88</v>
      </c>
      <c r="D19">
        <f t="shared" si="0"/>
        <v>-9.8970004336018818</v>
      </c>
      <c r="E19" s="2">
        <v>37.5</v>
      </c>
      <c r="F19" s="2">
        <v>12</v>
      </c>
      <c r="G19" s="2">
        <f t="shared" si="1"/>
        <v>0.24</v>
      </c>
      <c r="H19" s="2">
        <f t="shared" si="4"/>
        <v>0.75</v>
      </c>
      <c r="I19">
        <f t="shared" si="5"/>
        <v>2.7349999999999999</v>
      </c>
    </row>
    <row r="20" spans="1:9" x14ac:dyDescent="0.2">
      <c r="A20" s="2">
        <v>220</v>
      </c>
      <c r="B20" s="2">
        <f t="shared" si="2"/>
        <v>14.905800000000001</v>
      </c>
      <c r="C20" s="2">
        <f t="shared" si="3"/>
        <v>1.7672000000000001</v>
      </c>
      <c r="D20">
        <f t="shared" si="0"/>
        <v>-9.2606958688211467</v>
      </c>
      <c r="E20" s="2">
        <v>27.3</v>
      </c>
      <c r="F20" s="2">
        <v>9.4</v>
      </c>
      <c r="G20" s="2">
        <f t="shared" si="1"/>
        <v>0.188</v>
      </c>
      <c r="H20" s="2">
        <f t="shared" si="4"/>
        <v>0.54600000000000004</v>
      </c>
      <c r="I20">
        <f t="shared" si="5"/>
        <v>2.7965</v>
      </c>
    </row>
    <row r="21" spans="1:9" x14ac:dyDescent="0.2">
      <c r="A21" s="4">
        <v>225</v>
      </c>
      <c r="B21" s="2">
        <f t="shared" si="2"/>
        <v>46.08</v>
      </c>
      <c r="C21" s="2">
        <f t="shared" si="3"/>
        <v>537.91999999999996</v>
      </c>
      <c r="D21">
        <f t="shared" si="0"/>
        <v>10.672052213442214</v>
      </c>
      <c r="E21" s="4">
        <v>48</v>
      </c>
      <c r="F21" s="4">
        <v>164</v>
      </c>
      <c r="G21" s="2">
        <f t="shared" si="1"/>
        <v>3.28</v>
      </c>
      <c r="H21" s="2">
        <f t="shared" si="4"/>
        <v>0.96</v>
      </c>
      <c r="I21">
        <f t="shared" si="5"/>
        <v>2.8580000000000001</v>
      </c>
    </row>
    <row r="22" spans="1:9" x14ac:dyDescent="0.2">
      <c r="A22" s="4">
        <v>230</v>
      </c>
      <c r="B22" s="2">
        <f t="shared" si="2"/>
        <v>12.5</v>
      </c>
      <c r="C22" s="2">
        <f t="shared" si="3"/>
        <v>46.08</v>
      </c>
      <c r="D22">
        <f t="shared" si="0"/>
        <v>5.6660245740709927</v>
      </c>
      <c r="E22" s="4">
        <v>25</v>
      </c>
      <c r="F22" s="4">
        <v>48</v>
      </c>
      <c r="G22" s="2">
        <f t="shared" si="1"/>
        <v>0.96</v>
      </c>
      <c r="H22" s="2">
        <f t="shared" si="4"/>
        <v>0.5</v>
      </c>
      <c r="I22">
        <f t="shared" si="5"/>
        <v>2.9195000000000002</v>
      </c>
    </row>
    <row r="23" spans="1:9" x14ac:dyDescent="0.2">
      <c r="A23" s="4">
        <v>235</v>
      </c>
      <c r="B23" s="2">
        <f t="shared" si="2"/>
        <v>2.42</v>
      </c>
      <c r="C23" s="2">
        <f t="shared" si="3"/>
        <v>14.580000000000002</v>
      </c>
      <c r="D23">
        <f t="shared" si="0"/>
        <v>7.7994215800152471</v>
      </c>
      <c r="E23" s="4">
        <v>11</v>
      </c>
      <c r="F23" s="4">
        <v>27</v>
      </c>
      <c r="G23" s="2">
        <f t="shared" si="1"/>
        <v>0.54</v>
      </c>
      <c r="H23" s="2">
        <f t="shared" si="4"/>
        <v>0.22</v>
      </c>
      <c r="I23">
        <f t="shared" si="5"/>
        <v>2.9809999999999999</v>
      </c>
    </row>
    <row r="24" spans="1:9" x14ac:dyDescent="0.2">
      <c r="A24" s="2">
        <v>240</v>
      </c>
      <c r="B24" s="2">
        <f t="shared" si="2"/>
        <v>23.12</v>
      </c>
      <c r="C24" s="2">
        <f t="shared" si="3"/>
        <v>5.0562000000000005</v>
      </c>
      <c r="D24">
        <f t="shared" si="0"/>
        <v>-6.6016358544360729</v>
      </c>
      <c r="E24" s="2">
        <v>34</v>
      </c>
      <c r="F24" s="2">
        <v>15.9</v>
      </c>
      <c r="G24" s="2">
        <f t="shared" si="1"/>
        <v>0.318</v>
      </c>
      <c r="H24" s="2">
        <f t="shared" si="4"/>
        <v>0.68</v>
      </c>
      <c r="I24">
        <f t="shared" si="5"/>
        <v>3.0425</v>
      </c>
    </row>
    <row r="25" spans="1:9" x14ac:dyDescent="0.2">
      <c r="A25" s="2">
        <v>245</v>
      </c>
      <c r="B25" s="2">
        <f t="shared" si="2"/>
        <v>6.3368000000000011</v>
      </c>
      <c r="C25" s="2">
        <f t="shared" si="3"/>
        <v>1.3778000000000001</v>
      </c>
      <c r="D25">
        <f t="shared" si="0"/>
        <v>-6.6268381986564018</v>
      </c>
      <c r="E25" s="2">
        <v>17.8</v>
      </c>
      <c r="F25" s="2">
        <v>8.3000000000000007</v>
      </c>
      <c r="G25" s="2">
        <f t="shared" si="1"/>
        <v>0.16600000000000001</v>
      </c>
      <c r="H25" s="2">
        <f t="shared" si="4"/>
        <v>0.35600000000000004</v>
      </c>
      <c r="I25">
        <f t="shared" si="5"/>
        <v>3.1040000000000001</v>
      </c>
    </row>
    <row r="26" spans="1:9" x14ac:dyDescent="0.2">
      <c r="A26" s="2">
        <v>250</v>
      </c>
      <c r="B26" s="2">
        <f t="shared" si="2"/>
        <v>2.0807999999999995</v>
      </c>
      <c r="C26" s="2">
        <f t="shared" si="3"/>
        <v>0.62719999999999987</v>
      </c>
      <c r="D26">
        <f t="shared" si="0"/>
        <v>-5.208242895114342</v>
      </c>
      <c r="E26" s="2">
        <v>10.199999999999999</v>
      </c>
      <c r="F26" s="2">
        <v>5.6</v>
      </c>
      <c r="G26" s="2">
        <f t="shared" si="1"/>
        <v>0.11199999999999999</v>
      </c>
      <c r="H26" s="2">
        <f t="shared" si="4"/>
        <v>0.20399999999999999</v>
      </c>
      <c r="I26">
        <f t="shared" si="5"/>
        <v>3.1655000000000002</v>
      </c>
    </row>
    <row r="27" spans="1:9" x14ac:dyDescent="0.2">
      <c r="A27" s="2">
        <v>255</v>
      </c>
      <c r="B27" s="2">
        <f t="shared" si="2"/>
        <v>2.88</v>
      </c>
      <c r="C27" s="2">
        <f t="shared" si="3"/>
        <v>3.6450000000000005</v>
      </c>
      <c r="D27">
        <f t="shared" si="0"/>
        <v>1.0230504489476264</v>
      </c>
      <c r="E27" s="2">
        <v>12</v>
      </c>
      <c r="F27" s="2">
        <v>13.5</v>
      </c>
      <c r="G27" s="2">
        <f t="shared" si="1"/>
        <v>0.27</v>
      </c>
      <c r="H27" s="2">
        <f t="shared" si="4"/>
        <v>0.24</v>
      </c>
      <c r="I27">
        <f t="shared" si="5"/>
        <v>3.2269999999999999</v>
      </c>
    </row>
    <row r="28" spans="1:9" x14ac:dyDescent="0.2">
      <c r="A28" s="2">
        <v>260</v>
      </c>
      <c r="B28" s="2">
        <f t="shared" si="2"/>
        <v>10.857800000000001</v>
      </c>
      <c r="C28" s="2">
        <f t="shared" si="3"/>
        <v>1.0368000000000002</v>
      </c>
      <c r="D28">
        <f t="shared" si="0"/>
        <v>-10.200468491895009</v>
      </c>
      <c r="E28" s="2">
        <v>23.3</v>
      </c>
      <c r="F28" s="2">
        <v>7.2</v>
      </c>
      <c r="G28" s="2">
        <f t="shared" si="1"/>
        <v>0.14400000000000002</v>
      </c>
      <c r="H28" s="2">
        <f t="shared" si="4"/>
        <v>0.46600000000000003</v>
      </c>
      <c r="I28">
        <f t="shared" si="5"/>
        <v>3.2885</v>
      </c>
    </row>
    <row r="29" spans="1:9" x14ac:dyDescent="0.2">
      <c r="A29" s="2">
        <v>265</v>
      </c>
      <c r="B29" s="2">
        <f t="shared" si="2"/>
        <v>0.35955200000000004</v>
      </c>
      <c r="C29" s="2">
        <f t="shared" si="3"/>
        <v>0.25920000000000004</v>
      </c>
      <c r="D29">
        <f t="shared" si="0"/>
        <v>-1.4212671165089068</v>
      </c>
      <c r="E29" s="2">
        <v>4.24</v>
      </c>
      <c r="F29" s="2">
        <v>3.6</v>
      </c>
      <c r="G29" s="2">
        <f t="shared" si="1"/>
        <v>7.2000000000000008E-2</v>
      </c>
      <c r="H29" s="2">
        <f t="shared" si="4"/>
        <v>8.48E-2</v>
      </c>
      <c r="I29">
        <f t="shared" si="5"/>
        <v>3.35</v>
      </c>
    </row>
    <row r="30" spans="1:9" x14ac:dyDescent="0.2">
      <c r="A30" s="2">
        <v>270</v>
      </c>
      <c r="B30" s="2">
        <f t="shared" si="2"/>
        <v>0.19844999999999999</v>
      </c>
      <c r="C30" s="2">
        <f t="shared" si="3"/>
        <v>0.92480000000000007</v>
      </c>
      <c r="D30">
        <f t="shared" si="0"/>
        <v>6.6839671783327166</v>
      </c>
      <c r="E30" s="2">
        <v>3.15</v>
      </c>
      <c r="F30" s="2">
        <v>6.8</v>
      </c>
      <c r="G30" s="2">
        <f t="shared" si="1"/>
        <v>0.13600000000000001</v>
      </c>
      <c r="H30" s="2">
        <f t="shared" si="4"/>
        <v>6.3E-2</v>
      </c>
      <c r="I30">
        <f t="shared" si="5"/>
        <v>3.4115000000000002</v>
      </c>
    </row>
    <row r="31" spans="1:9" x14ac:dyDescent="0.2">
      <c r="A31" s="2">
        <v>275</v>
      </c>
      <c r="B31" s="2">
        <f t="shared" si="2"/>
        <v>6.6978</v>
      </c>
      <c r="C31" s="2">
        <f t="shared" si="3"/>
        <v>2.2471999999999999</v>
      </c>
      <c r="D31">
        <f t="shared" si="0"/>
        <v>-4.7429044893131849</v>
      </c>
      <c r="E31" s="2">
        <v>18.3</v>
      </c>
      <c r="F31" s="2">
        <v>10.6</v>
      </c>
      <c r="G31" s="2">
        <f t="shared" si="1"/>
        <v>0.21199999999999999</v>
      </c>
      <c r="H31" s="2">
        <f t="shared" si="4"/>
        <v>0.36599999999999999</v>
      </c>
      <c r="I31">
        <f t="shared" si="5"/>
        <v>3.4729999999999999</v>
      </c>
    </row>
    <row r="32" spans="1:9" x14ac:dyDescent="0.2">
      <c r="A32" s="2">
        <v>280</v>
      </c>
      <c r="B32" s="2">
        <f t="shared" si="2"/>
        <v>0.32805000000000001</v>
      </c>
      <c r="C32" s="2">
        <f t="shared" si="3"/>
        <v>0.35280000000000006</v>
      </c>
      <c r="D32">
        <f t="shared" si="0"/>
        <v>0.3158853436646385</v>
      </c>
      <c r="E32" s="2">
        <v>4.05</v>
      </c>
      <c r="F32" s="2">
        <v>4.2</v>
      </c>
      <c r="G32" s="2">
        <f t="shared" si="1"/>
        <v>8.4000000000000005E-2</v>
      </c>
      <c r="H32" s="2">
        <f t="shared" si="4"/>
        <v>8.1000000000000003E-2</v>
      </c>
      <c r="I32">
        <f t="shared" si="5"/>
        <v>3.5345</v>
      </c>
    </row>
    <row r="33" spans="1:9" x14ac:dyDescent="0.2">
      <c r="A33" s="2">
        <v>285</v>
      </c>
      <c r="B33" s="2">
        <f t="shared" si="2"/>
        <v>0.19844999999999999</v>
      </c>
      <c r="C33" s="2">
        <f t="shared" si="3"/>
        <v>0.08</v>
      </c>
      <c r="D33">
        <f t="shared" si="0"/>
        <v>-3.9456111625123858</v>
      </c>
      <c r="E33" s="2">
        <v>3.15</v>
      </c>
      <c r="F33" s="2">
        <v>2</v>
      </c>
      <c r="G33" s="2">
        <f t="shared" si="1"/>
        <v>0.04</v>
      </c>
      <c r="H33" s="2">
        <f t="shared" si="4"/>
        <v>6.3E-2</v>
      </c>
      <c r="I33">
        <f t="shared" si="5"/>
        <v>3.5960000000000001</v>
      </c>
    </row>
    <row r="34" spans="1:9" x14ac:dyDescent="0.2">
      <c r="A34" s="2">
        <v>290</v>
      </c>
      <c r="B34" s="2">
        <f t="shared" si="2"/>
        <v>0.56817799999999996</v>
      </c>
      <c r="C34" s="2">
        <f t="shared" si="3"/>
        <v>0.18</v>
      </c>
      <c r="D34">
        <f t="shared" si="0"/>
        <v>-4.9921190861381968</v>
      </c>
      <c r="E34" s="2">
        <v>5.33</v>
      </c>
      <c r="F34" s="2">
        <v>3</v>
      </c>
      <c r="G34" s="2">
        <f t="shared" si="1"/>
        <v>0.06</v>
      </c>
      <c r="H34" s="2">
        <f t="shared" si="4"/>
        <v>0.1066</v>
      </c>
      <c r="I34">
        <f t="shared" si="5"/>
        <v>3.6575000000000002</v>
      </c>
    </row>
    <row r="35" spans="1:9" x14ac:dyDescent="0.2">
      <c r="A35" s="2">
        <v>295</v>
      </c>
      <c r="B35" s="2">
        <f t="shared" si="2"/>
        <v>0.534578</v>
      </c>
      <c r="C35" s="2">
        <f t="shared" si="3"/>
        <v>0.25920000000000004</v>
      </c>
      <c r="D35">
        <f t="shared" si="0"/>
        <v>-3.1437608465331039</v>
      </c>
      <c r="E35" s="2">
        <v>5.17</v>
      </c>
      <c r="F35" s="2">
        <v>3.6</v>
      </c>
      <c r="G35" s="2">
        <f t="shared" si="1"/>
        <v>7.2000000000000008E-2</v>
      </c>
      <c r="H35" s="2">
        <f t="shared" si="4"/>
        <v>0.10339999999999999</v>
      </c>
      <c r="I35">
        <f t="shared" si="5"/>
        <v>3.7189999999999999</v>
      </c>
    </row>
    <row r="36" spans="1:9" x14ac:dyDescent="0.2">
      <c r="A36" s="2">
        <v>300</v>
      </c>
      <c r="B36" s="2">
        <f t="shared" si="2"/>
        <v>0.02</v>
      </c>
      <c r="C36" s="2">
        <f t="shared" si="3"/>
        <v>0.08</v>
      </c>
      <c r="D36">
        <f t="shared" si="0"/>
        <v>6.0205999132796242</v>
      </c>
      <c r="E36" s="2">
        <v>1</v>
      </c>
      <c r="F36" s="2">
        <v>2</v>
      </c>
      <c r="G36" s="2">
        <f t="shared" si="1"/>
        <v>0.04</v>
      </c>
      <c r="H36" s="2">
        <f t="shared" si="4"/>
        <v>0.02</v>
      </c>
      <c r="I36">
        <f t="shared" si="5"/>
        <v>3.7805</v>
      </c>
    </row>
    <row r="37" spans="1:9" x14ac:dyDescent="0.2">
      <c r="A37" s="2">
        <v>305</v>
      </c>
      <c r="B37" s="2">
        <f t="shared" si="2"/>
        <v>0.02</v>
      </c>
      <c r="C37" s="2">
        <f t="shared" si="3"/>
        <v>0.125</v>
      </c>
      <c r="D37">
        <f t="shared" si="0"/>
        <v>7.9588001734407516</v>
      </c>
      <c r="E37" s="2">
        <v>1</v>
      </c>
      <c r="F37" s="2">
        <v>2.5</v>
      </c>
      <c r="G37" s="2">
        <f t="shared" si="1"/>
        <v>0.05</v>
      </c>
      <c r="H37" s="2">
        <f t="shared" si="4"/>
        <v>0.02</v>
      </c>
      <c r="I37">
        <f t="shared" si="5"/>
        <v>3.8420000000000001</v>
      </c>
    </row>
    <row r="38" spans="1:9" x14ac:dyDescent="0.2">
      <c r="A38" s="2">
        <v>310</v>
      </c>
      <c r="B38" s="2">
        <f t="shared" si="2"/>
        <v>0.02</v>
      </c>
      <c r="C38" s="2">
        <f t="shared" si="3"/>
        <v>0.32</v>
      </c>
      <c r="D38">
        <f t="shared" si="0"/>
        <v>12.041199826559248</v>
      </c>
      <c r="E38" s="2">
        <v>1</v>
      </c>
      <c r="F38" s="2">
        <v>4</v>
      </c>
      <c r="G38" s="2">
        <f t="shared" si="1"/>
        <v>0.08</v>
      </c>
      <c r="H38" s="2">
        <f t="shared" si="4"/>
        <v>0.02</v>
      </c>
      <c r="I38">
        <f t="shared" si="5"/>
        <v>3.9035000000000002</v>
      </c>
    </row>
    <row r="39" spans="1:9" x14ac:dyDescent="0.2">
      <c r="A39" s="2">
        <v>315</v>
      </c>
      <c r="B39" s="2">
        <f t="shared" si="2"/>
        <v>7.1999999999999998E-3</v>
      </c>
      <c r="C39" s="2">
        <f t="shared" si="3"/>
        <v>4.4999999999999998E-2</v>
      </c>
      <c r="D39">
        <f t="shared" si="0"/>
        <v>7.9588001734407516</v>
      </c>
      <c r="E39" s="2">
        <v>0.6</v>
      </c>
      <c r="F39" s="2">
        <v>1.5</v>
      </c>
      <c r="G39" s="2">
        <f t="shared" si="1"/>
        <v>0.03</v>
      </c>
      <c r="H39" s="2">
        <f t="shared" si="4"/>
        <v>1.2E-2</v>
      </c>
      <c r="I39">
        <f t="shared" si="5"/>
        <v>3.9649999999999999</v>
      </c>
    </row>
    <row r="40" spans="1:9" x14ac:dyDescent="0.2">
      <c r="A40" s="2">
        <v>320</v>
      </c>
      <c r="B40" s="2">
        <f t="shared" si="2"/>
        <v>5.0000000000000001E-3</v>
      </c>
      <c r="C40" s="2">
        <f t="shared" si="3"/>
        <v>0.02</v>
      </c>
      <c r="D40">
        <f t="shared" si="0"/>
        <v>6.0205999132796242</v>
      </c>
      <c r="E40" s="2">
        <v>0.5</v>
      </c>
      <c r="F40" s="2">
        <v>1</v>
      </c>
      <c r="G40" s="2">
        <f t="shared" si="1"/>
        <v>0.02</v>
      </c>
      <c r="H40" s="2">
        <f t="shared" si="4"/>
        <v>0.01</v>
      </c>
      <c r="I40">
        <f t="shared" si="5"/>
        <v>4.0264999999999995</v>
      </c>
    </row>
    <row r="42" spans="1:9" x14ac:dyDescent="0.2">
      <c r="E42" s="17"/>
    </row>
    <row r="44" spans="1:9" x14ac:dyDescent="0.2">
      <c r="C44" s="18" t="s">
        <v>41</v>
      </c>
      <c r="D44" s="18" t="s">
        <v>15</v>
      </c>
    </row>
    <row r="50" spans="11:11" ht="21" x14ac:dyDescent="0.25">
      <c r="K50" s="12" t="s">
        <v>19</v>
      </c>
    </row>
    <row r="51" spans="11:11" x14ac:dyDescent="0.2">
      <c r="K51" s="19" t="s">
        <v>42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9407-18DB-E044-A506-96C63575DDBA}">
  <dimension ref="A1:L48"/>
  <sheetViews>
    <sheetView workbookViewId="0">
      <selection activeCell="I1" sqref="I1:I1048576"/>
    </sheetView>
  </sheetViews>
  <sheetFormatPr baseColWidth="10" defaultRowHeight="16" x14ac:dyDescent="0.2"/>
  <cols>
    <col min="1" max="1" width="13" style="2" customWidth="1"/>
    <col min="2" max="2" width="20.83203125" customWidth="1"/>
    <col min="6" max="6" width="10.83203125" style="2"/>
    <col min="8" max="8" width="10.83203125" style="2"/>
    <col min="12" max="12" width="29.5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43</v>
      </c>
    </row>
    <row r="2" spans="1:9" x14ac:dyDescent="0.2">
      <c r="A2" s="2">
        <v>130</v>
      </c>
      <c r="B2" s="2">
        <f>E2*H2</f>
        <v>800</v>
      </c>
      <c r="C2" s="2">
        <f>F2*G2</f>
        <v>0.08</v>
      </c>
      <c r="D2">
        <f>10*LOG10(C2/B2)</f>
        <v>-40</v>
      </c>
      <c r="E2" s="2">
        <v>200</v>
      </c>
      <c r="F2" s="2">
        <v>2</v>
      </c>
      <c r="G2" s="2">
        <f t="shared" ref="G2:G40" si="0">F2/50</f>
        <v>0.04</v>
      </c>
      <c r="H2" s="2">
        <f>E2/50</f>
        <v>4</v>
      </c>
      <c r="I2">
        <f>0.0123*A2 + 0.0905</f>
        <v>1.6895</v>
      </c>
    </row>
    <row r="3" spans="1:9" x14ac:dyDescent="0.2">
      <c r="A3" s="2">
        <v>135</v>
      </c>
      <c r="B3" s="2">
        <f t="shared" ref="B3:B40" si="1">E3*H3</f>
        <v>800</v>
      </c>
      <c r="C3" s="2">
        <f t="shared" ref="C3:C40" si="2">F3*G3</f>
        <v>0.98000000000000009</v>
      </c>
      <c r="D3">
        <f t="shared" ref="D3:D40" si="3">10*LOG10(C3/B3)</f>
        <v>-29.118639112994487</v>
      </c>
      <c r="E3" s="2">
        <v>200</v>
      </c>
      <c r="F3" s="2">
        <v>7</v>
      </c>
      <c r="G3" s="2">
        <f t="shared" si="0"/>
        <v>0.14000000000000001</v>
      </c>
      <c r="H3" s="2">
        <f t="shared" ref="H3:H40" si="4">E3/50</f>
        <v>4</v>
      </c>
      <c r="I3">
        <f t="shared" ref="I3:I40" si="5">0.0123*A3 + 0.0905</f>
        <v>1.7510000000000001</v>
      </c>
    </row>
    <row r="4" spans="1:9" x14ac:dyDescent="0.2">
      <c r="A4" s="2">
        <v>140</v>
      </c>
      <c r="B4" s="2">
        <f t="shared" si="1"/>
        <v>578</v>
      </c>
      <c r="C4" s="2">
        <f t="shared" si="2"/>
        <v>0.72</v>
      </c>
      <c r="D4">
        <f t="shared" si="3"/>
        <v>-29.045953419892605</v>
      </c>
      <c r="E4" s="2">
        <v>170</v>
      </c>
      <c r="F4" s="2">
        <v>6</v>
      </c>
      <c r="G4" s="2">
        <f t="shared" si="0"/>
        <v>0.12</v>
      </c>
      <c r="H4" s="2">
        <f t="shared" si="4"/>
        <v>3.4</v>
      </c>
      <c r="I4">
        <f t="shared" si="5"/>
        <v>1.8125</v>
      </c>
    </row>
    <row r="5" spans="1:9" x14ac:dyDescent="0.2">
      <c r="A5" s="2">
        <v>145</v>
      </c>
      <c r="B5" s="2">
        <f t="shared" si="1"/>
        <v>537.91999999999996</v>
      </c>
      <c r="C5" s="2">
        <f t="shared" si="2"/>
        <v>2</v>
      </c>
      <c r="D5">
        <f t="shared" si="3"/>
        <v>-24.296876960953959</v>
      </c>
      <c r="E5" s="2">
        <v>164</v>
      </c>
      <c r="F5" s="2">
        <v>10</v>
      </c>
      <c r="G5" s="2">
        <f t="shared" si="0"/>
        <v>0.2</v>
      </c>
      <c r="H5" s="2">
        <f t="shared" si="4"/>
        <v>3.28</v>
      </c>
      <c r="I5">
        <f t="shared" si="5"/>
        <v>1.8740000000000001</v>
      </c>
    </row>
    <row r="6" spans="1:9" x14ac:dyDescent="0.2">
      <c r="A6" s="2">
        <v>150</v>
      </c>
      <c r="B6" s="2">
        <f t="shared" si="1"/>
        <v>537.91999999999996</v>
      </c>
      <c r="C6" s="2">
        <f t="shared" si="2"/>
        <v>2.88</v>
      </c>
      <c r="D6">
        <f t="shared" si="3"/>
        <v>-22.713252040001461</v>
      </c>
      <c r="E6" s="2">
        <v>164</v>
      </c>
      <c r="F6" s="2">
        <v>12</v>
      </c>
      <c r="G6" s="2">
        <f t="shared" si="0"/>
        <v>0.24</v>
      </c>
      <c r="H6" s="2">
        <f t="shared" si="4"/>
        <v>3.28</v>
      </c>
      <c r="I6">
        <f t="shared" si="5"/>
        <v>1.9355</v>
      </c>
    </row>
    <row r="7" spans="1:9" x14ac:dyDescent="0.2">
      <c r="A7" s="2">
        <v>155</v>
      </c>
      <c r="B7" s="2">
        <f t="shared" si="1"/>
        <v>531.38</v>
      </c>
      <c r="C7" s="2">
        <f t="shared" si="2"/>
        <v>1.6199999999999999</v>
      </c>
      <c r="D7">
        <f t="shared" si="3"/>
        <v>-25.158901899292658</v>
      </c>
      <c r="E7" s="2">
        <v>163</v>
      </c>
      <c r="F7" s="2">
        <v>9</v>
      </c>
      <c r="G7" s="2">
        <f t="shared" si="0"/>
        <v>0.18</v>
      </c>
      <c r="H7" s="2">
        <f t="shared" si="4"/>
        <v>3.26</v>
      </c>
      <c r="I7">
        <f t="shared" si="5"/>
        <v>1.9970000000000001</v>
      </c>
    </row>
    <row r="8" spans="1:9" x14ac:dyDescent="0.2">
      <c r="A8" s="2">
        <v>160</v>
      </c>
      <c r="B8" s="2">
        <f t="shared" si="1"/>
        <v>343.22</v>
      </c>
      <c r="C8" s="2">
        <f t="shared" si="2"/>
        <v>9.0738000000000003</v>
      </c>
      <c r="D8">
        <f t="shared" si="3"/>
        <v>-15.777833844340531</v>
      </c>
      <c r="E8" s="2">
        <v>131</v>
      </c>
      <c r="F8" s="2">
        <v>21.3</v>
      </c>
      <c r="G8" s="2">
        <f t="shared" si="0"/>
        <v>0.42599999999999999</v>
      </c>
      <c r="H8" s="2">
        <f t="shared" si="4"/>
        <v>2.62</v>
      </c>
      <c r="I8">
        <f t="shared" si="5"/>
        <v>2.0585</v>
      </c>
    </row>
    <row r="9" spans="1:9" x14ac:dyDescent="0.2">
      <c r="A9" s="2">
        <v>165</v>
      </c>
      <c r="B9" s="2">
        <f t="shared" si="1"/>
        <v>288</v>
      </c>
      <c r="C9" s="2">
        <f t="shared" si="2"/>
        <v>9.9458000000000002</v>
      </c>
      <c r="D9">
        <f t="shared" si="3"/>
        <v>-14.617527659989282</v>
      </c>
      <c r="E9" s="2">
        <v>120</v>
      </c>
      <c r="F9" s="2">
        <v>22.3</v>
      </c>
      <c r="G9" s="2">
        <f t="shared" si="0"/>
        <v>0.44600000000000001</v>
      </c>
      <c r="H9" s="2">
        <f t="shared" si="4"/>
        <v>2.4</v>
      </c>
      <c r="I9">
        <f t="shared" si="5"/>
        <v>2.12</v>
      </c>
    </row>
    <row r="10" spans="1:9" x14ac:dyDescent="0.2">
      <c r="A10" s="2">
        <v>170</v>
      </c>
      <c r="B10" s="2">
        <f t="shared" si="1"/>
        <v>297.68</v>
      </c>
      <c r="C10" s="2">
        <f t="shared" si="2"/>
        <v>10.58</v>
      </c>
      <c r="D10">
        <f t="shared" si="3"/>
        <v>-14.492639893143107</v>
      </c>
      <c r="E10" s="2">
        <v>122</v>
      </c>
      <c r="F10" s="2">
        <v>23</v>
      </c>
      <c r="G10" s="2">
        <f t="shared" si="0"/>
        <v>0.46</v>
      </c>
      <c r="H10" s="2">
        <f t="shared" si="4"/>
        <v>2.44</v>
      </c>
      <c r="I10">
        <f t="shared" si="5"/>
        <v>2.1815000000000002</v>
      </c>
    </row>
    <row r="11" spans="1:9" x14ac:dyDescent="0.2">
      <c r="A11" s="2">
        <v>175</v>
      </c>
      <c r="B11" s="2">
        <f t="shared" si="1"/>
        <v>224.72</v>
      </c>
      <c r="C11" s="2">
        <f t="shared" si="2"/>
        <v>7.7617999999999991</v>
      </c>
      <c r="D11">
        <f t="shared" si="3"/>
        <v>-14.616792782063548</v>
      </c>
      <c r="E11" s="2">
        <v>106</v>
      </c>
      <c r="F11" s="2">
        <v>19.7</v>
      </c>
      <c r="G11" s="2">
        <f t="shared" si="0"/>
        <v>0.39399999999999996</v>
      </c>
      <c r="H11" s="2">
        <f t="shared" si="4"/>
        <v>2.12</v>
      </c>
      <c r="I11">
        <f t="shared" si="5"/>
        <v>2.2429999999999999</v>
      </c>
    </row>
    <row r="12" spans="1:9" x14ac:dyDescent="0.2">
      <c r="A12" s="2">
        <v>180</v>
      </c>
      <c r="B12" s="2">
        <f t="shared" si="1"/>
        <v>188.18</v>
      </c>
      <c r="C12" s="2">
        <f t="shared" si="2"/>
        <v>3.38</v>
      </c>
      <c r="D12">
        <f t="shared" si="3"/>
        <v>-17.456567639188162</v>
      </c>
      <c r="E12" s="2">
        <v>97</v>
      </c>
      <c r="F12" s="2">
        <v>13</v>
      </c>
      <c r="G12" s="2">
        <f t="shared" si="0"/>
        <v>0.26</v>
      </c>
      <c r="H12" s="2">
        <f t="shared" si="4"/>
        <v>1.94</v>
      </c>
      <c r="I12">
        <f t="shared" si="5"/>
        <v>2.3045</v>
      </c>
    </row>
    <row r="13" spans="1:9" x14ac:dyDescent="0.2">
      <c r="A13" s="2">
        <v>185</v>
      </c>
      <c r="B13" s="2">
        <f t="shared" si="1"/>
        <v>125.45280000000001</v>
      </c>
      <c r="C13" s="2">
        <f t="shared" si="2"/>
        <v>7.22</v>
      </c>
      <c r="D13">
        <f t="shared" si="3"/>
        <v>-12.399431612733292</v>
      </c>
      <c r="E13" s="2">
        <v>79.2</v>
      </c>
      <c r="F13" s="2">
        <v>19</v>
      </c>
      <c r="G13" s="2">
        <f t="shared" si="0"/>
        <v>0.38</v>
      </c>
      <c r="H13" s="2">
        <f t="shared" si="4"/>
        <v>1.5840000000000001</v>
      </c>
      <c r="I13">
        <f t="shared" si="5"/>
        <v>2.3660000000000001</v>
      </c>
    </row>
    <row r="14" spans="1:9" x14ac:dyDescent="0.2">
      <c r="A14" s="2">
        <v>190</v>
      </c>
      <c r="B14" s="2">
        <f t="shared" si="1"/>
        <v>141.12</v>
      </c>
      <c r="C14" s="2">
        <f t="shared" si="2"/>
        <v>6.3368000000000011</v>
      </c>
      <c r="D14">
        <f t="shared" si="3"/>
        <v>-13.477185675059753</v>
      </c>
      <c r="E14" s="2">
        <v>84</v>
      </c>
      <c r="F14" s="2">
        <v>17.8</v>
      </c>
      <c r="G14" s="2">
        <f t="shared" si="0"/>
        <v>0.35600000000000004</v>
      </c>
      <c r="H14" s="2">
        <f t="shared" si="4"/>
        <v>1.68</v>
      </c>
      <c r="I14">
        <f t="shared" si="5"/>
        <v>2.4275000000000002</v>
      </c>
    </row>
    <row r="15" spans="1:9" x14ac:dyDescent="0.2">
      <c r="A15" s="2">
        <v>195</v>
      </c>
      <c r="B15" s="2">
        <f t="shared" si="1"/>
        <v>71.760199999999998</v>
      </c>
      <c r="C15" s="2">
        <f t="shared" si="2"/>
        <v>6.6247999999999996</v>
      </c>
      <c r="D15">
        <f t="shared" si="3"/>
        <v>-10.347108688084731</v>
      </c>
      <c r="E15" s="2">
        <v>59.9</v>
      </c>
      <c r="F15" s="2">
        <v>18.2</v>
      </c>
      <c r="G15" s="2">
        <f t="shared" si="0"/>
        <v>0.36399999999999999</v>
      </c>
      <c r="H15" s="2">
        <f t="shared" si="4"/>
        <v>1.198</v>
      </c>
      <c r="I15">
        <f t="shared" si="5"/>
        <v>2.4889999999999999</v>
      </c>
    </row>
    <row r="16" spans="1:9" x14ac:dyDescent="0.2">
      <c r="A16" s="2">
        <v>200</v>
      </c>
      <c r="B16" s="2">
        <f t="shared" si="1"/>
        <v>27.38</v>
      </c>
      <c r="C16" s="2">
        <f t="shared" si="2"/>
        <v>2</v>
      </c>
      <c r="D16">
        <f t="shared" si="3"/>
        <v>-11.3640344813399</v>
      </c>
      <c r="E16" s="2">
        <v>37</v>
      </c>
      <c r="F16" s="2">
        <v>10</v>
      </c>
      <c r="G16" s="2">
        <f t="shared" si="0"/>
        <v>0.2</v>
      </c>
      <c r="H16" s="2">
        <f t="shared" si="4"/>
        <v>0.74</v>
      </c>
      <c r="I16">
        <f t="shared" si="5"/>
        <v>2.5505</v>
      </c>
    </row>
    <row r="17" spans="1:9" x14ac:dyDescent="0.2">
      <c r="A17" s="2">
        <v>205</v>
      </c>
      <c r="B17" s="2">
        <f t="shared" si="1"/>
        <v>58.320000000000007</v>
      </c>
      <c r="C17" s="2">
        <f t="shared" si="2"/>
        <v>3.4847999999999999</v>
      </c>
      <c r="D17">
        <f t="shared" si="3"/>
        <v>-12.236396572342374</v>
      </c>
      <c r="E17" s="2">
        <v>54</v>
      </c>
      <c r="F17" s="2">
        <v>13.2</v>
      </c>
      <c r="G17" s="2">
        <f t="shared" si="0"/>
        <v>0.26400000000000001</v>
      </c>
      <c r="H17" s="2">
        <f t="shared" si="4"/>
        <v>1.08</v>
      </c>
      <c r="I17">
        <f t="shared" si="5"/>
        <v>2.6120000000000001</v>
      </c>
    </row>
    <row r="18" spans="1:9" s="2" customFormat="1" x14ac:dyDescent="0.2">
      <c r="A18" s="2">
        <v>210</v>
      </c>
      <c r="B18" s="2">
        <f t="shared" si="1"/>
        <v>40.3202</v>
      </c>
      <c r="C18" s="2">
        <f t="shared" si="2"/>
        <v>8.7361999999999984</v>
      </c>
      <c r="D18">
        <f t="shared" si="3"/>
        <v>-6.6420010978453838</v>
      </c>
      <c r="E18" s="2">
        <v>44.9</v>
      </c>
      <c r="F18" s="2">
        <v>20.9</v>
      </c>
      <c r="G18" s="2">
        <f t="shared" si="0"/>
        <v>0.41799999999999998</v>
      </c>
      <c r="H18" s="2">
        <f t="shared" si="4"/>
        <v>0.89800000000000002</v>
      </c>
      <c r="I18">
        <f t="shared" si="5"/>
        <v>2.6735000000000002</v>
      </c>
    </row>
    <row r="19" spans="1:9" s="2" customFormat="1" x14ac:dyDescent="0.2">
      <c r="A19" s="2">
        <v>215</v>
      </c>
      <c r="B19" s="2">
        <f t="shared" si="1"/>
        <v>28.125</v>
      </c>
      <c r="C19" s="2">
        <f t="shared" si="2"/>
        <v>3.1751999999999998</v>
      </c>
      <c r="D19">
        <f t="shared" si="3"/>
        <v>-9.4732144522031199</v>
      </c>
      <c r="E19" s="2">
        <v>37.5</v>
      </c>
      <c r="F19" s="2">
        <v>12.6</v>
      </c>
      <c r="G19" s="2">
        <f t="shared" si="0"/>
        <v>0.252</v>
      </c>
      <c r="H19" s="2">
        <f t="shared" si="4"/>
        <v>0.75</v>
      </c>
      <c r="I19">
        <f t="shared" si="5"/>
        <v>2.7349999999999999</v>
      </c>
    </row>
    <row r="20" spans="1:9" s="2" customFormat="1" x14ac:dyDescent="0.2">
      <c r="A20" s="2">
        <v>220</v>
      </c>
      <c r="B20" s="2">
        <f t="shared" si="1"/>
        <v>14.905800000000001</v>
      </c>
      <c r="C20" s="2">
        <f t="shared" si="2"/>
        <v>2.645</v>
      </c>
      <c r="D20">
        <f t="shared" si="3"/>
        <v>-7.5092961337428878</v>
      </c>
      <c r="E20" s="2">
        <v>27.3</v>
      </c>
      <c r="F20" s="2">
        <v>11.5</v>
      </c>
      <c r="G20" s="2">
        <f t="shared" si="0"/>
        <v>0.23</v>
      </c>
      <c r="H20" s="2">
        <f t="shared" si="4"/>
        <v>0.54600000000000004</v>
      </c>
      <c r="I20">
        <f t="shared" si="5"/>
        <v>2.7965</v>
      </c>
    </row>
    <row r="21" spans="1:9" x14ac:dyDescent="0.2">
      <c r="A21" s="4">
        <v>225</v>
      </c>
      <c r="B21" s="2">
        <f t="shared" si="1"/>
        <v>46.08</v>
      </c>
      <c r="C21" s="2">
        <f t="shared" si="2"/>
        <v>12.9032</v>
      </c>
      <c r="D21">
        <f t="shared" si="3"/>
        <v>-5.5281504151129823</v>
      </c>
      <c r="E21" s="4">
        <v>48</v>
      </c>
      <c r="F21" s="4">
        <v>25.4</v>
      </c>
      <c r="G21" s="2">
        <f t="shared" si="0"/>
        <v>0.50800000000000001</v>
      </c>
      <c r="H21" s="2">
        <f t="shared" si="4"/>
        <v>0.96</v>
      </c>
      <c r="I21">
        <f t="shared" si="5"/>
        <v>2.8580000000000001</v>
      </c>
    </row>
    <row r="22" spans="1:9" x14ac:dyDescent="0.2">
      <c r="A22" s="4">
        <v>230</v>
      </c>
      <c r="B22" s="2">
        <f t="shared" si="1"/>
        <v>12.5</v>
      </c>
      <c r="C22" s="2">
        <f t="shared" si="2"/>
        <v>1.7747280000000001</v>
      </c>
      <c r="D22">
        <f t="shared" si="3"/>
        <v>-8.4777821175832049</v>
      </c>
      <c r="E22" s="4">
        <v>25</v>
      </c>
      <c r="F22" s="4">
        <v>9.42</v>
      </c>
      <c r="G22" s="2">
        <f t="shared" si="0"/>
        <v>0.18840000000000001</v>
      </c>
      <c r="H22" s="2">
        <f t="shared" si="4"/>
        <v>0.5</v>
      </c>
      <c r="I22">
        <f t="shared" si="5"/>
        <v>2.9195000000000002</v>
      </c>
    </row>
    <row r="23" spans="1:9" x14ac:dyDescent="0.2">
      <c r="A23" s="4">
        <v>235</v>
      </c>
      <c r="B23" s="2">
        <f t="shared" si="1"/>
        <v>2.42</v>
      </c>
      <c r="C23" s="2">
        <f t="shared" si="2"/>
        <v>0.32</v>
      </c>
      <c r="D23">
        <f t="shared" si="3"/>
        <v>-8.7866538766052535</v>
      </c>
      <c r="E23" s="4">
        <v>11</v>
      </c>
      <c r="F23" s="4">
        <v>4</v>
      </c>
      <c r="G23" s="2">
        <f t="shared" si="0"/>
        <v>0.08</v>
      </c>
      <c r="H23" s="2">
        <f t="shared" si="4"/>
        <v>0.22</v>
      </c>
      <c r="I23">
        <f t="shared" si="5"/>
        <v>2.9809999999999999</v>
      </c>
    </row>
    <row r="24" spans="1:9" x14ac:dyDescent="0.2">
      <c r="A24" s="2">
        <v>240</v>
      </c>
      <c r="B24" s="2">
        <f t="shared" si="1"/>
        <v>23.12</v>
      </c>
      <c r="C24" s="2">
        <f t="shared" si="2"/>
        <v>4.5</v>
      </c>
      <c r="D24">
        <f t="shared" si="3"/>
        <v>-7.1077531597314785</v>
      </c>
      <c r="E24" s="2">
        <v>34</v>
      </c>
      <c r="F24" s="2">
        <v>15</v>
      </c>
      <c r="G24" s="2">
        <f t="shared" si="0"/>
        <v>0.3</v>
      </c>
      <c r="H24" s="2">
        <f t="shared" si="4"/>
        <v>0.68</v>
      </c>
      <c r="I24">
        <f t="shared" si="5"/>
        <v>3.0425</v>
      </c>
    </row>
    <row r="25" spans="1:9" x14ac:dyDescent="0.2">
      <c r="A25" s="2">
        <v>245</v>
      </c>
      <c r="B25" s="2">
        <f t="shared" si="1"/>
        <v>6.3368000000000011</v>
      </c>
      <c r="C25" s="2">
        <f t="shared" si="2"/>
        <v>1.8049999999999999</v>
      </c>
      <c r="D25">
        <f t="shared" si="3"/>
        <v>-5.4539279404009253</v>
      </c>
      <c r="E25" s="2">
        <v>17.8</v>
      </c>
      <c r="F25" s="2">
        <v>9.5</v>
      </c>
      <c r="G25" s="2">
        <f t="shared" si="0"/>
        <v>0.19</v>
      </c>
      <c r="H25" s="2">
        <f t="shared" si="4"/>
        <v>0.35600000000000004</v>
      </c>
      <c r="I25">
        <f t="shared" si="5"/>
        <v>3.1040000000000001</v>
      </c>
    </row>
    <row r="26" spans="1:9" x14ac:dyDescent="0.2">
      <c r="A26" s="2">
        <v>250</v>
      </c>
      <c r="B26" s="2">
        <f t="shared" si="1"/>
        <v>2.0807999999999995</v>
      </c>
      <c r="C26" s="2">
        <f t="shared" si="2"/>
        <v>0.25920000000000004</v>
      </c>
      <c r="D26">
        <f t="shared" si="3"/>
        <v>-9.0459534198926033</v>
      </c>
      <c r="E26" s="2">
        <v>10.199999999999999</v>
      </c>
      <c r="F26" s="2">
        <v>3.6</v>
      </c>
      <c r="G26" s="2">
        <f t="shared" si="0"/>
        <v>7.2000000000000008E-2</v>
      </c>
      <c r="H26" s="2">
        <f t="shared" si="4"/>
        <v>0.20399999999999999</v>
      </c>
      <c r="I26">
        <f t="shared" si="5"/>
        <v>3.1655000000000002</v>
      </c>
    </row>
    <row r="27" spans="1:9" x14ac:dyDescent="0.2">
      <c r="A27" s="2">
        <v>255</v>
      </c>
      <c r="B27" s="2">
        <f t="shared" si="1"/>
        <v>2.88</v>
      </c>
      <c r="C27" s="2">
        <f t="shared" si="2"/>
        <v>1.28</v>
      </c>
      <c r="D27">
        <f t="shared" si="3"/>
        <v>-3.5218251811136247</v>
      </c>
      <c r="E27" s="2">
        <v>12</v>
      </c>
      <c r="F27" s="2">
        <v>8</v>
      </c>
      <c r="G27" s="2">
        <f t="shared" si="0"/>
        <v>0.16</v>
      </c>
      <c r="H27" s="2">
        <f t="shared" si="4"/>
        <v>0.24</v>
      </c>
      <c r="I27">
        <f t="shared" si="5"/>
        <v>3.2269999999999999</v>
      </c>
    </row>
    <row r="28" spans="1:9" x14ac:dyDescent="0.2">
      <c r="A28" s="2">
        <v>260</v>
      </c>
      <c r="B28" s="2">
        <f t="shared" si="1"/>
        <v>10.857800000000001</v>
      </c>
      <c r="C28" s="2">
        <f t="shared" si="2"/>
        <v>1.2167999999999999</v>
      </c>
      <c r="D28">
        <f t="shared" si="3"/>
        <v>-9.5052263667107724</v>
      </c>
      <c r="E28" s="2">
        <v>23.3</v>
      </c>
      <c r="F28" s="2">
        <v>7.8</v>
      </c>
      <c r="G28" s="2">
        <f t="shared" si="0"/>
        <v>0.156</v>
      </c>
      <c r="H28" s="2">
        <f t="shared" si="4"/>
        <v>0.46600000000000003</v>
      </c>
      <c r="I28">
        <f t="shared" si="5"/>
        <v>3.2885</v>
      </c>
    </row>
    <row r="29" spans="1:9" x14ac:dyDescent="0.2">
      <c r="A29" s="2">
        <v>265</v>
      </c>
      <c r="B29" s="2">
        <f t="shared" si="1"/>
        <v>0.35955200000000004</v>
      </c>
      <c r="C29" s="2">
        <f t="shared" si="2"/>
        <v>0.18</v>
      </c>
      <c r="D29">
        <f t="shared" si="3"/>
        <v>-3.0048920374614045</v>
      </c>
      <c r="E29" s="2">
        <v>4.24</v>
      </c>
      <c r="F29" s="2">
        <v>3</v>
      </c>
      <c r="G29" s="2">
        <f t="shared" si="0"/>
        <v>0.06</v>
      </c>
      <c r="H29" s="2">
        <f t="shared" si="4"/>
        <v>8.48E-2</v>
      </c>
      <c r="I29">
        <f t="shared" si="5"/>
        <v>3.35</v>
      </c>
    </row>
    <row r="30" spans="1:9" x14ac:dyDescent="0.2">
      <c r="A30" s="2">
        <v>270</v>
      </c>
      <c r="B30" s="2">
        <f t="shared" si="1"/>
        <v>0.19844999999999999</v>
      </c>
      <c r="C30" s="2">
        <f t="shared" si="2"/>
        <v>0.72</v>
      </c>
      <c r="D30">
        <f t="shared" si="3"/>
        <v>5.5968139318808632</v>
      </c>
      <c r="E30" s="2">
        <v>3.15</v>
      </c>
      <c r="F30" s="2">
        <v>6</v>
      </c>
      <c r="G30" s="2">
        <f t="shared" si="0"/>
        <v>0.12</v>
      </c>
      <c r="H30" s="2">
        <f t="shared" si="4"/>
        <v>6.3E-2</v>
      </c>
      <c r="I30">
        <f t="shared" si="5"/>
        <v>3.4115000000000002</v>
      </c>
    </row>
    <row r="31" spans="1:9" x14ac:dyDescent="0.2">
      <c r="A31" s="2">
        <v>275</v>
      </c>
      <c r="B31" s="2">
        <f t="shared" si="1"/>
        <v>6.6978</v>
      </c>
      <c r="C31" s="2">
        <f t="shared" si="2"/>
        <v>2.2050000000000001</v>
      </c>
      <c r="D31">
        <f t="shared" si="3"/>
        <v>-4.8252358132098276</v>
      </c>
      <c r="E31" s="2">
        <v>18.3</v>
      </c>
      <c r="F31" s="2">
        <v>10.5</v>
      </c>
      <c r="G31" s="2">
        <f t="shared" si="0"/>
        <v>0.21</v>
      </c>
      <c r="H31" s="2">
        <f t="shared" si="4"/>
        <v>0.36599999999999999</v>
      </c>
      <c r="I31">
        <f t="shared" si="5"/>
        <v>3.4729999999999999</v>
      </c>
    </row>
    <row r="32" spans="1:9" x14ac:dyDescent="0.2">
      <c r="A32" s="2">
        <v>280</v>
      </c>
      <c r="B32" s="2">
        <f t="shared" si="1"/>
        <v>0.32805000000000001</v>
      </c>
      <c r="C32" s="2">
        <f t="shared" si="2"/>
        <v>0.60499999999999998</v>
      </c>
      <c r="D32">
        <f t="shared" si="3"/>
        <v>2.6581533255915057</v>
      </c>
      <c r="E32" s="2">
        <v>4.05</v>
      </c>
      <c r="F32" s="2">
        <v>5.5</v>
      </c>
      <c r="G32" s="2">
        <f t="shared" si="0"/>
        <v>0.11</v>
      </c>
      <c r="H32" s="2">
        <f t="shared" si="4"/>
        <v>8.1000000000000003E-2</v>
      </c>
      <c r="I32">
        <f t="shared" si="5"/>
        <v>3.5345</v>
      </c>
    </row>
    <row r="33" spans="1:12" x14ac:dyDescent="0.2">
      <c r="A33" s="2">
        <v>285</v>
      </c>
      <c r="B33" s="2">
        <f t="shared" si="1"/>
        <v>0.19844999999999999</v>
      </c>
      <c r="C33" s="2">
        <f t="shared" si="2"/>
        <v>0.08</v>
      </c>
      <c r="D33">
        <f t="shared" si="3"/>
        <v>-3.9456111625123858</v>
      </c>
      <c r="E33" s="2">
        <v>3.15</v>
      </c>
      <c r="F33" s="2">
        <v>2</v>
      </c>
      <c r="G33" s="2">
        <f t="shared" si="0"/>
        <v>0.04</v>
      </c>
      <c r="H33" s="2">
        <f t="shared" si="4"/>
        <v>6.3E-2</v>
      </c>
      <c r="I33">
        <f t="shared" si="5"/>
        <v>3.5960000000000001</v>
      </c>
    </row>
    <row r="34" spans="1:12" x14ac:dyDescent="0.2">
      <c r="A34" s="2">
        <v>290</v>
      </c>
      <c r="B34" s="2">
        <f t="shared" si="1"/>
        <v>0.56817799999999996</v>
      </c>
      <c r="C34" s="2">
        <f t="shared" si="2"/>
        <v>0.32</v>
      </c>
      <c r="D34">
        <f t="shared" si="3"/>
        <v>-2.4933443539721969</v>
      </c>
      <c r="E34" s="2">
        <v>5.33</v>
      </c>
      <c r="F34" s="2">
        <v>4</v>
      </c>
      <c r="G34" s="2">
        <f t="shared" si="0"/>
        <v>0.08</v>
      </c>
      <c r="H34" s="2">
        <f t="shared" si="4"/>
        <v>0.1066</v>
      </c>
      <c r="I34">
        <f t="shared" si="5"/>
        <v>3.6575000000000002</v>
      </c>
    </row>
    <row r="35" spans="1:12" x14ac:dyDescent="0.2">
      <c r="A35" s="2">
        <v>295</v>
      </c>
      <c r="B35" s="2">
        <f t="shared" si="1"/>
        <v>0.534578</v>
      </c>
      <c r="C35" s="2">
        <f t="shared" si="2"/>
        <v>0.38720000000000004</v>
      </c>
      <c r="D35">
        <f t="shared" si="3"/>
        <v>-1.4007573321551012</v>
      </c>
      <c r="E35" s="2">
        <v>5.17</v>
      </c>
      <c r="F35" s="2">
        <v>4.4000000000000004</v>
      </c>
      <c r="G35" s="2">
        <f t="shared" si="0"/>
        <v>8.8000000000000009E-2</v>
      </c>
      <c r="H35" s="2">
        <f t="shared" si="4"/>
        <v>0.10339999999999999</v>
      </c>
      <c r="I35">
        <f t="shared" si="5"/>
        <v>3.7189999999999999</v>
      </c>
    </row>
    <row r="36" spans="1:12" x14ac:dyDescent="0.2">
      <c r="A36" s="2">
        <v>300</v>
      </c>
      <c r="B36" s="2">
        <f t="shared" si="1"/>
        <v>5.7121999999999992E-2</v>
      </c>
      <c r="C36" s="2">
        <f t="shared" si="2"/>
        <v>0.08</v>
      </c>
      <c r="D36">
        <f t="shared" si="3"/>
        <v>1.4628658210061538</v>
      </c>
      <c r="E36" s="2">
        <v>1.69</v>
      </c>
      <c r="F36" s="2">
        <v>2</v>
      </c>
      <c r="G36" s="2">
        <f t="shared" si="0"/>
        <v>0.04</v>
      </c>
      <c r="H36" s="2">
        <f t="shared" si="4"/>
        <v>3.3799999999999997E-2</v>
      </c>
      <c r="I36">
        <f t="shared" si="5"/>
        <v>3.7805</v>
      </c>
    </row>
    <row r="37" spans="1:12" x14ac:dyDescent="0.2">
      <c r="A37" s="2">
        <v>305</v>
      </c>
      <c r="B37" s="2">
        <f t="shared" si="1"/>
        <v>28800</v>
      </c>
      <c r="C37" s="2">
        <f t="shared" si="2"/>
        <v>0.125</v>
      </c>
      <c r="D37">
        <f t="shared" si="3"/>
        <v>-53.624824747511745</v>
      </c>
      <c r="E37" s="2">
        <v>1200</v>
      </c>
      <c r="F37" s="2">
        <v>2.5</v>
      </c>
      <c r="G37" s="2">
        <f t="shared" si="0"/>
        <v>0.05</v>
      </c>
      <c r="H37" s="2">
        <f t="shared" si="4"/>
        <v>24</v>
      </c>
      <c r="I37">
        <f t="shared" si="5"/>
        <v>3.8420000000000001</v>
      </c>
    </row>
    <row r="38" spans="1:12" x14ac:dyDescent="0.2">
      <c r="A38" s="2">
        <v>310</v>
      </c>
      <c r="B38" s="2">
        <f t="shared" si="1"/>
        <v>29768</v>
      </c>
      <c r="C38" s="2">
        <f t="shared" si="2"/>
        <v>0.24500000000000002</v>
      </c>
      <c r="D38">
        <f t="shared" si="3"/>
        <v>-50.845835726489454</v>
      </c>
      <c r="E38" s="2">
        <v>1220</v>
      </c>
      <c r="F38" s="2">
        <v>3.5</v>
      </c>
      <c r="G38" s="2">
        <f t="shared" si="0"/>
        <v>7.0000000000000007E-2</v>
      </c>
      <c r="H38" s="2">
        <f t="shared" si="4"/>
        <v>24.4</v>
      </c>
      <c r="I38">
        <f t="shared" si="5"/>
        <v>3.9035000000000002</v>
      </c>
    </row>
    <row r="39" spans="1:12" x14ac:dyDescent="0.2">
      <c r="A39" s="2">
        <v>315</v>
      </c>
      <c r="B39" s="2">
        <f t="shared" si="1"/>
        <v>29768</v>
      </c>
      <c r="C39" s="2">
        <f t="shared" si="2"/>
        <v>4.4999999999999998E-2</v>
      </c>
      <c r="D39">
        <f t="shared" si="3"/>
        <v>-58.205371432381341</v>
      </c>
      <c r="E39" s="2">
        <v>1220</v>
      </c>
      <c r="F39" s="2">
        <v>1.5</v>
      </c>
      <c r="G39" s="2">
        <f t="shared" si="0"/>
        <v>0.03</v>
      </c>
      <c r="H39" s="2">
        <f t="shared" si="4"/>
        <v>24.4</v>
      </c>
      <c r="I39">
        <f t="shared" si="5"/>
        <v>3.9649999999999999</v>
      </c>
    </row>
    <row r="40" spans="1:12" x14ac:dyDescent="0.2">
      <c r="A40" s="2">
        <v>320</v>
      </c>
      <c r="B40" s="2">
        <f t="shared" si="1"/>
        <v>29768</v>
      </c>
      <c r="C40" s="2">
        <f t="shared" si="2"/>
        <v>0.02</v>
      </c>
      <c r="D40">
        <f t="shared" si="3"/>
        <v>-61.727196613494968</v>
      </c>
      <c r="E40" s="2">
        <v>1220</v>
      </c>
      <c r="F40" s="2">
        <v>1</v>
      </c>
      <c r="G40" s="2">
        <f t="shared" si="0"/>
        <v>0.02</v>
      </c>
      <c r="H40" s="2">
        <f t="shared" si="4"/>
        <v>24.4</v>
      </c>
      <c r="I40">
        <f t="shared" si="5"/>
        <v>4.0264999999999995</v>
      </c>
    </row>
    <row r="43" spans="1:12" x14ac:dyDescent="0.2">
      <c r="B43" s="20" t="s">
        <v>44</v>
      </c>
      <c r="C43" t="s">
        <v>16</v>
      </c>
    </row>
    <row r="47" spans="1:12" ht="21" x14ac:dyDescent="0.25">
      <c r="L47" s="12" t="s">
        <v>19</v>
      </c>
    </row>
    <row r="48" spans="1:12" x14ac:dyDescent="0.2">
      <c r="L48" s="19" t="s">
        <v>42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Amey Suryakant Rodge</dc:creator>
  <cp:lastModifiedBy>Amey Suryakant Rodge</cp:lastModifiedBy>
  <dcterms:created xsi:type="dcterms:W3CDTF">2024-10-02T10:21:36Z</dcterms:created>
  <dcterms:modified xsi:type="dcterms:W3CDTF">2024-10-03T20:50:49Z</dcterms:modified>
</cp:coreProperties>
</file>