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PACG\ce-pa\Publicaciones\Aegpef2019\Aegpef XLS\"/>
    </mc:Choice>
  </mc:AlternateContent>
  <workbookProtection lockStructure="1"/>
  <bookViews>
    <workbookView xWindow="0" yWindow="0" windowWidth="22380" windowHeight="11445"/>
  </bookViews>
  <sheets>
    <sheet name="Índice" sheetId="1" r:id="rId1"/>
    <sheet name="11.1" sheetId="5" r:id="rId2"/>
    <sheet name="11.2" sheetId="6" r:id="rId3"/>
    <sheet name="11.3" sheetId="7" r:id="rId4"/>
    <sheet name="11.4" sheetId="8" r:id="rId5"/>
    <sheet name="11.5" sheetId="4" r:id="rId6"/>
    <sheet name="11.6" sheetId="3" r:id="rId7"/>
    <sheet name="11.7" sheetId="2" r:id="rId8"/>
    <sheet name="11.8" sheetId="9" r:id="rId9"/>
    <sheet name="11.9" sheetId="10" r:id="rId10"/>
  </sheets>
  <definedNames>
    <definedName name="_AMO_UniqueIdentifier" hidden="1">"'415e739b-84c7-4685-bf1b-21ebe3be190a'"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0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1" hidden="1">#REF!</definedName>
    <definedName name="a" localSheetId="2" hidden="1">#REF!</definedName>
    <definedName name="a" localSheetId="3" hidden="1">#REF!</definedName>
    <definedName name="a" localSheetId="4" hidden="1">#REF!</definedName>
    <definedName name="a" localSheetId="5" hidden="1">#REF!</definedName>
    <definedName name="a" localSheetId="6" hidden="1">#REF!</definedName>
    <definedName name="a" localSheetId="7" hidden="1">#REF!</definedName>
    <definedName name="a" localSheetId="8" hidden="1">#REF!</definedName>
    <definedName name="a" localSheetId="9" hidden="1">#REF!</definedName>
    <definedName name="a" localSheetId="0" hidden="1">#REF!</definedName>
    <definedName name="a" hidden="1">#REF!</definedName>
    <definedName name="_xlnm.Print_Area" localSheetId="1">'11.1'!$A$1:$Q$51</definedName>
    <definedName name="_xlnm.Print_Area" localSheetId="2">'11.2'!$A$1:$Q$54</definedName>
    <definedName name="_xlnm.Print_Area" localSheetId="3">'11.3'!$A$1:$Q$53</definedName>
    <definedName name="_xlnm.Print_Area" localSheetId="4">'11.4'!$A$1:$Q$53</definedName>
    <definedName name="_xlnm.Print_Area" localSheetId="5">'11.5'!$A$1:$P$660</definedName>
    <definedName name="_xlnm.Print_Area" localSheetId="6">'11.6'!$A$1:$D$232</definedName>
    <definedName name="_xlnm.Print_Area" localSheetId="7">'11.7'!$A$1:$D$497</definedName>
    <definedName name="_xlnm.Print_Area" localSheetId="8">'11.8'!$A$1:$W$26</definedName>
    <definedName name="_xlnm.Print_Area" localSheetId="9">'11.9'!$A$1:$S$814</definedName>
    <definedName name="_xlnm.Print_Area" localSheetId="0">Índice!$A$1:$B$12</definedName>
    <definedName name="asaaa" localSheetId="1" hidden="1">#REF!</definedName>
    <definedName name="asaaa" localSheetId="2" hidden="1">#REF!</definedName>
    <definedName name="asaaa" localSheetId="3" hidden="1">#REF!</definedName>
    <definedName name="asaaa" localSheetId="4" hidden="1">#REF!</definedName>
    <definedName name="asaaa" localSheetId="5" hidden="1">#REF!</definedName>
    <definedName name="asaaa" localSheetId="6" hidden="1">#REF!</definedName>
    <definedName name="asaaa" localSheetId="7" hidden="1">#REF!</definedName>
    <definedName name="asaaa" localSheetId="0" hidden="1">#REF!</definedName>
    <definedName name="asaaa" hidden="1">#REF!</definedName>
    <definedName name="b" localSheetId="1" hidden="1">#REF!</definedName>
    <definedName name="b" localSheetId="2" hidden="1">#REF!</definedName>
    <definedName name="b" localSheetId="3" hidden="1">#REF!</definedName>
    <definedName name="b" localSheetId="4" hidden="1">#REF!</definedName>
    <definedName name="b" localSheetId="5" hidden="1">#REF!</definedName>
    <definedName name="b" localSheetId="6" hidden="1">#REF!</definedName>
    <definedName name="b" localSheetId="7" hidden="1">#REF!</definedName>
    <definedName name="b" hidden="1">#REF!</definedName>
    <definedName name="cero" localSheetId="7" hidden="1">#REF!</definedName>
    <definedName name="cero" hidden="1">#REF!</definedName>
    <definedName name="consari" localSheetId="1" hidden="1">#REF!</definedName>
    <definedName name="consari" localSheetId="2" hidden="1">#REF!</definedName>
    <definedName name="consari" localSheetId="3" hidden="1">#REF!</definedName>
    <definedName name="consari" localSheetId="4" hidden="1">#REF!</definedName>
    <definedName name="consari" localSheetId="5" hidden="1">#REF!</definedName>
    <definedName name="consari" localSheetId="6" hidden="1">#REF!</definedName>
    <definedName name="consari" localSheetId="7" hidden="1">#REF!</definedName>
    <definedName name="consari" hidden="1">#REF!</definedName>
    <definedName name="delll" localSheetId="1" hidden="1">#REF!</definedName>
    <definedName name="delll" localSheetId="2" hidden="1">#REF!</definedName>
    <definedName name="delll" localSheetId="3" hidden="1">#REF!</definedName>
    <definedName name="delll" localSheetId="4" hidden="1">#REF!</definedName>
    <definedName name="delll" localSheetId="5" hidden="1">#REF!</definedName>
    <definedName name="delll" localSheetId="6" hidden="1">#REF!</definedName>
    <definedName name="delll" localSheetId="7" hidden="1">#REF!</definedName>
    <definedName name="delll" localSheetId="8" hidden="1">#REF!</definedName>
    <definedName name="delll" localSheetId="9" hidden="1">#REF!</definedName>
    <definedName name="delll" hidden="1">#REF!</definedName>
    <definedName name="fhjkg" localSheetId="6" hidden="1">#REF!</definedName>
    <definedName name="fhjkg" localSheetId="7" hidden="1">#REF!</definedName>
    <definedName name="fhjkg" hidden="1">#REF!</definedName>
    <definedName name="Fill" localSheetId="1" hidden="1">#REF!</definedName>
    <definedName name="Fill" localSheetId="2" hidden="1">#REF!</definedName>
    <definedName name="Fill" localSheetId="3" hidden="1">#REF!</definedName>
    <definedName name="Fill" localSheetId="4" hidden="1">#REF!</definedName>
    <definedName name="Fill" localSheetId="5" hidden="1">#REF!</definedName>
    <definedName name="Fill" localSheetId="6" hidden="1">#REF!</definedName>
    <definedName name="Fill" localSheetId="7" hidden="1">#REF!</definedName>
    <definedName name="Fill" localSheetId="8" hidden="1">#REF!</definedName>
    <definedName name="Fill" localSheetId="9" hidden="1">#REF!</definedName>
    <definedName name="Fill" hidden="1">#REF!</definedName>
    <definedName name="full" hidden="1">#REF!</definedName>
    <definedName name="sdsd" localSheetId="7" hidden="1">#REF!</definedName>
    <definedName name="sdsd" hidden="1">#REF!</definedName>
    <definedName name="solver_lin" localSheetId="9" hidden="1">0</definedName>
    <definedName name="solver_num" localSheetId="9" hidden="1">0</definedName>
    <definedName name="solver_opt" localSheetId="9" hidden="1">'11.9'!#REF!</definedName>
    <definedName name="solver_typ" localSheetId="9" hidden="1">1</definedName>
    <definedName name="solver_val" localSheetId="9" hidden="1">0</definedName>
    <definedName name="_xlnm.Print_Titles" localSheetId="1">'11.1'!$1:$13</definedName>
    <definedName name="_xlnm.Print_Titles" localSheetId="2">'11.2'!$1:$16</definedName>
    <definedName name="_xlnm.Print_Titles" localSheetId="3">'11.3'!$1:$14</definedName>
    <definedName name="_xlnm.Print_Titles" localSheetId="4">'11.4'!$1:$14</definedName>
    <definedName name="_xlnm.Print_Titles" localSheetId="5">'11.5'!$1:$12</definedName>
    <definedName name="_xlnm.Print_Titles" localSheetId="6">'11.6'!$1:$10</definedName>
    <definedName name="_xlnm.Print_Titles" localSheetId="7">'11.7'!$1:$9</definedName>
    <definedName name="_xlnm.Print_Titles" localSheetId="8">'11.8'!$A:$A</definedName>
    <definedName name="_xlnm.Print_Titles" localSheetId="9">'11.9'!$1:$14</definedName>
    <definedName name="uno" localSheetId="5" hidden="1">#REF!</definedName>
    <definedName name="uno" localSheetId="6" hidden="1">#REF!</definedName>
    <definedName name="uno" localSheetId="7" hidden="1">#REF!</definedName>
    <definedName name="uno" localSheetId="0" hidden="1">#REF!</definedName>
    <definedName name="uno" hidden="1">#REF!</definedName>
    <definedName name="w" localSheetId="5" hidden="1">#REF!</definedName>
    <definedName name="w" localSheetId="6" hidden="1">#REF!</definedName>
    <definedName name="w" localSheetId="7" hidden="1">#REF!</definedName>
    <definedName name="w" localSheetId="0" hidden="1">#REF!</definedName>
    <definedName name="w" hidden="1">#REF!</definedName>
    <definedName name="x" localSheetId="1" hidden="1">#REF!</definedName>
    <definedName name="x" localSheetId="2" hidden="1">#REF!</definedName>
    <definedName name="x" localSheetId="3" hidden="1">#REF!</definedName>
    <definedName name="x" localSheetId="4" hidden="1">#REF!</definedName>
    <definedName name="x" localSheetId="5" hidden="1">#REF!</definedName>
    <definedName name="x" localSheetId="6" hidden="1">#REF!</definedName>
    <definedName name="x" localSheetId="7" hidden="1">#REF!</definedName>
    <definedName name="x" localSheetId="0" hidden="1">#REF!</definedName>
    <definedName name="x" hidden="1">#REF!</definedName>
    <definedName name="xxxxxx" localSheetId="1" hidden="1">#REF!</definedName>
    <definedName name="xxxxxx" localSheetId="2" hidden="1">#REF!</definedName>
    <definedName name="xxxxxx" localSheetId="3" hidden="1">#REF!</definedName>
    <definedName name="xxxxxx" localSheetId="4" hidden="1">#REF!</definedName>
    <definedName name="xxxxxx" localSheetId="5" hidden="1">#REF!</definedName>
    <definedName name="xxxxxx" localSheetId="6" hidden="1">#REF!</definedName>
    <definedName name="xxxxxx" localSheetId="7" hidden="1">#REF!</definedName>
    <definedName name="xxxxxx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72" i="10" l="1"/>
  <c r="R772" i="10"/>
  <c r="P772" i="10"/>
  <c r="O772" i="10"/>
  <c r="N772" i="10"/>
  <c r="L772" i="10"/>
  <c r="K772" i="10"/>
  <c r="I772" i="10"/>
  <c r="H772" i="10"/>
  <c r="G772" i="10"/>
  <c r="F772" i="10"/>
  <c r="E772" i="10"/>
  <c r="D772" i="10"/>
  <c r="B772" i="10"/>
  <c r="S736" i="10"/>
  <c r="R736" i="10"/>
  <c r="P736" i="10"/>
  <c r="O736" i="10"/>
  <c r="N736" i="10"/>
  <c r="L736" i="10"/>
  <c r="K736" i="10"/>
  <c r="I736" i="10"/>
  <c r="H736" i="10"/>
  <c r="G736" i="10"/>
  <c r="F736" i="10"/>
  <c r="E736" i="10"/>
  <c r="D736" i="10"/>
  <c r="B736" i="10"/>
  <c r="S700" i="10"/>
  <c r="R700" i="10"/>
  <c r="P700" i="10"/>
  <c r="O700" i="10"/>
  <c r="N700" i="10"/>
  <c r="L700" i="10"/>
  <c r="K700" i="10"/>
  <c r="I700" i="10"/>
  <c r="H700" i="10"/>
  <c r="G700" i="10"/>
  <c r="F700" i="10"/>
  <c r="E700" i="10"/>
  <c r="D700" i="10"/>
  <c r="B700" i="10"/>
  <c r="S664" i="10"/>
  <c r="R664" i="10"/>
  <c r="P664" i="10"/>
  <c r="O664" i="10"/>
  <c r="N664" i="10"/>
  <c r="L664" i="10"/>
  <c r="K664" i="10"/>
  <c r="I664" i="10"/>
  <c r="H664" i="10"/>
  <c r="G664" i="10"/>
  <c r="F664" i="10"/>
  <c r="E664" i="10"/>
  <c r="D664" i="10"/>
  <c r="B664" i="10"/>
  <c r="S628" i="10"/>
  <c r="R628" i="10"/>
  <c r="P628" i="10"/>
  <c r="O628" i="10"/>
  <c r="N628" i="10"/>
  <c r="L628" i="10"/>
  <c r="K628" i="10"/>
  <c r="I628" i="10"/>
  <c r="H628" i="10"/>
  <c r="G628" i="10"/>
  <c r="F628" i="10"/>
  <c r="E628" i="10"/>
  <c r="D628" i="10"/>
  <c r="B628" i="10"/>
  <c r="S592" i="10"/>
  <c r="R592" i="10"/>
  <c r="P592" i="10"/>
  <c r="O592" i="10"/>
  <c r="N592" i="10"/>
  <c r="L592" i="10"/>
  <c r="K592" i="10"/>
  <c r="I592" i="10"/>
  <c r="H592" i="10"/>
  <c r="G592" i="10"/>
  <c r="F592" i="10"/>
  <c r="E592" i="10"/>
  <c r="D592" i="10"/>
  <c r="B592" i="10"/>
  <c r="S556" i="10"/>
  <c r="R556" i="10"/>
  <c r="P556" i="10"/>
  <c r="O556" i="10"/>
  <c r="N556" i="10"/>
  <c r="L556" i="10"/>
  <c r="K556" i="10"/>
  <c r="I556" i="10"/>
  <c r="H556" i="10"/>
  <c r="G556" i="10"/>
  <c r="F556" i="10"/>
  <c r="E556" i="10"/>
  <c r="D556" i="10"/>
  <c r="B556" i="10"/>
  <c r="S520" i="10"/>
  <c r="R520" i="10"/>
  <c r="P520" i="10"/>
  <c r="O520" i="10"/>
  <c r="N520" i="10"/>
  <c r="L520" i="10"/>
  <c r="K520" i="10"/>
  <c r="I520" i="10"/>
  <c r="H520" i="10"/>
  <c r="G520" i="10"/>
  <c r="F520" i="10"/>
  <c r="E520" i="10"/>
  <c r="D520" i="10"/>
  <c r="B520" i="10"/>
  <c r="S484" i="10"/>
  <c r="R484" i="10"/>
  <c r="P484" i="10"/>
  <c r="O484" i="10"/>
  <c r="N484" i="10"/>
  <c r="L484" i="10"/>
  <c r="K484" i="10"/>
  <c r="I484" i="10"/>
  <c r="H484" i="10"/>
  <c r="G484" i="10"/>
  <c r="F484" i="10"/>
  <c r="E484" i="10"/>
  <c r="D484" i="10"/>
  <c r="B484" i="10"/>
  <c r="S448" i="10"/>
  <c r="R448" i="10"/>
  <c r="P448" i="10"/>
  <c r="O448" i="10"/>
  <c r="N448" i="10"/>
  <c r="L448" i="10"/>
  <c r="K448" i="10"/>
  <c r="I448" i="10"/>
  <c r="H448" i="10"/>
  <c r="G448" i="10"/>
  <c r="F448" i="10"/>
  <c r="E448" i="10"/>
  <c r="D448" i="10"/>
  <c r="B448" i="10"/>
  <c r="S412" i="10"/>
  <c r="R412" i="10"/>
  <c r="P412" i="10"/>
  <c r="O412" i="10"/>
  <c r="N412" i="10"/>
  <c r="L412" i="10"/>
  <c r="K412" i="10"/>
  <c r="I412" i="10"/>
  <c r="H412" i="10"/>
  <c r="G412" i="10"/>
  <c r="F412" i="10"/>
  <c r="E412" i="10"/>
  <c r="D412" i="10"/>
  <c r="B412" i="10"/>
  <c r="S376" i="10"/>
  <c r="R376" i="10"/>
  <c r="P376" i="10"/>
  <c r="O376" i="10"/>
  <c r="N376" i="10"/>
  <c r="L376" i="10"/>
  <c r="K376" i="10"/>
  <c r="I376" i="10"/>
  <c r="H376" i="10"/>
  <c r="G376" i="10"/>
  <c r="F376" i="10"/>
  <c r="E376" i="10"/>
  <c r="C376" i="10"/>
  <c r="B376" i="10"/>
  <c r="S340" i="10"/>
  <c r="R340" i="10"/>
  <c r="P340" i="10"/>
  <c r="O340" i="10"/>
  <c r="N340" i="10"/>
  <c r="L340" i="10"/>
  <c r="K340" i="10"/>
  <c r="I340" i="10"/>
  <c r="H340" i="10"/>
  <c r="G340" i="10"/>
  <c r="F340" i="10"/>
  <c r="E340" i="10"/>
  <c r="C340" i="10"/>
  <c r="B340" i="10"/>
  <c r="S304" i="10"/>
  <c r="R304" i="10"/>
  <c r="P304" i="10"/>
  <c r="O304" i="10"/>
  <c r="N304" i="10"/>
  <c r="L304" i="10"/>
  <c r="K304" i="10"/>
  <c r="I304" i="10"/>
  <c r="H304" i="10"/>
  <c r="G304" i="10"/>
  <c r="F304" i="10"/>
  <c r="E304" i="10"/>
  <c r="C304" i="10"/>
  <c r="B304" i="10"/>
  <c r="S268" i="10"/>
  <c r="R268" i="10"/>
  <c r="P268" i="10"/>
  <c r="O268" i="10"/>
  <c r="N268" i="10"/>
  <c r="L268" i="10"/>
  <c r="K268" i="10"/>
  <c r="I268" i="10"/>
  <c r="H268" i="10"/>
  <c r="G268" i="10"/>
  <c r="F268" i="10"/>
  <c r="E268" i="10"/>
  <c r="C268" i="10"/>
  <c r="B268" i="10"/>
  <c r="S232" i="10"/>
  <c r="R232" i="10"/>
  <c r="P232" i="10"/>
  <c r="O232" i="10"/>
  <c r="N232" i="10"/>
  <c r="L232" i="10"/>
  <c r="K232" i="10"/>
  <c r="I232" i="10"/>
  <c r="H232" i="10"/>
  <c r="G232" i="10"/>
  <c r="F232" i="10"/>
  <c r="E232" i="10"/>
  <c r="C232" i="10"/>
  <c r="B232" i="10"/>
  <c r="S196" i="10"/>
  <c r="R196" i="10"/>
  <c r="P196" i="10"/>
  <c r="O196" i="10"/>
  <c r="N196" i="10"/>
  <c r="L196" i="10"/>
  <c r="K196" i="10"/>
  <c r="I196" i="10"/>
  <c r="H196" i="10"/>
  <c r="G196" i="10"/>
  <c r="F196" i="10"/>
  <c r="E196" i="10"/>
  <c r="C196" i="10"/>
  <c r="B196" i="10"/>
  <c r="S160" i="10"/>
  <c r="R160" i="10"/>
  <c r="P160" i="10"/>
  <c r="O160" i="10"/>
  <c r="N160" i="10"/>
  <c r="L160" i="10"/>
  <c r="K160" i="10"/>
  <c r="I160" i="10"/>
  <c r="H160" i="10"/>
  <c r="G160" i="10"/>
  <c r="F160" i="10"/>
  <c r="E160" i="10"/>
  <c r="D160" i="10"/>
  <c r="B160" i="10"/>
  <c r="S124" i="10"/>
  <c r="R124" i="10"/>
  <c r="P124" i="10"/>
  <c r="O124" i="10"/>
  <c r="N124" i="10"/>
  <c r="L124" i="10"/>
  <c r="K124" i="10"/>
  <c r="I124" i="10"/>
  <c r="H124" i="10"/>
  <c r="G124" i="10"/>
  <c r="F124" i="10"/>
  <c r="E124" i="10"/>
  <c r="D124" i="10"/>
  <c r="B124" i="10"/>
  <c r="S88" i="10"/>
  <c r="R88" i="10"/>
  <c r="P88" i="10"/>
  <c r="O88" i="10"/>
  <c r="N88" i="10"/>
  <c r="L88" i="10"/>
  <c r="K88" i="10"/>
  <c r="I88" i="10"/>
  <c r="H88" i="10"/>
  <c r="G88" i="10"/>
  <c r="F88" i="10"/>
  <c r="E88" i="10"/>
  <c r="D88" i="10"/>
  <c r="B88" i="10"/>
  <c r="S52" i="10"/>
  <c r="R52" i="10"/>
  <c r="P52" i="10"/>
  <c r="O52" i="10"/>
  <c r="N52" i="10"/>
  <c r="L52" i="10"/>
  <c r="K52" i="10"/>
  <c r="I52" i="10"/>
  <c r="H52" i="10"/>
  <c r="G52" i="10"/>
  <c r="F52" i="10"/>
  <c r="E52" i="10"/>
  <c r="D52" i="10"/>
  <c r="B52" i="10"/>
  <c r="S16" i="10"/>
  <c r="R16" i="10"/>
  <c r="P16" i="10"/>
  <c r="O16" i="10"/>
  <c r="N16" i="10"/>
  <c r="L16" i="10"/>
  <c r="K16" i="10"/>
  <c r="I16" i="10"/>
  <c r="H16" i="10"/>
  <c r="G16" i="10"/>
  <c r="F16" i="10"/>
  <c r="E16" i="10"/>
  <c r="D16" i="10"/>
  <c r="B16" i="10"/>
  <c r="AA55" i="9"/>
  <c r="Z55" i="9"/>
  <c r="AA54" i="9"/>
  <c r="Z54" i="9"/>
  <c r="AA53" i="9"/>
  <c r="Z53" i="9"/>
  <c r="AA52" i="9"/>
  <c r="Z52" i="9"/>
  <c r="AA51" i="9"/>
  <c r="AA50" i="9" s="1"/>
  <c r="Z51" i="9"/>
  <c r="Y51" i="9"/>
  <c r="Z50" i="9"/>
  <c r="Z49" i="9"/>
  <c r="AA48" i="9"/>
  <c r="Z48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AA49" i="9" s="1"/>
  <c r="C9" i="9"/>
  <c r="B9" i="9"/>
  <c r="F48" i="8" l="1"/>
  <c r="D48" i="8" s="1"/>
  <c r="F47" i="8"/>
  <c r="D47" i="8" s="1"/>
  <c r="F46" i="8"/>
  <c r="D46" i="8"/>
  <c r="F45" i="8"/>
  <c r="D45" i="8" s="1"/>
  <c r="F44" i="8"/>
  <c r="D44" i="8"/>
  <c r="F43" i="8"/>
  <c r="D43" i="8" s="1"/>
  <c r="F42" i="8"/>
  <c r="D42" i="8"/>
  <c r="F41" i="8"/>
  <c r="D41" i="8" s="1"/>
  <c r="F40" i="8"/>
  <c r="D40" i="8"/>
  <c r="F39" i="8"/>
  <c r="D39" i="8" s="1"/>
  <c r="F38" i="8"/>
  <c r="D38" i="8"/>
  <c r="F37" i="8"/>
  <c r="D37" i="8" s="1"/>
  <c r="F36" i="8"/>
  <c r="D36" i="8"/>
  <c r="F35" i="8"/>
  <c r="D35" i="8" s="1"/>
  <c r="F34" i="8"/>
  <c r="D34" i="8"/>
  <c r="F33" i="8"/>
  <c r="D33" i="8" s="1"/>
  <c r="F32" i="8"/>
  <c r="D32" i="8"/>
  <c r="F31" i="8"/>
  <c r="D31" i="8" s="1"/>
  <c r="F30" i="8"/>
  <c r="D30" i="8"/>
  <c r="F29" i="8"/>
  <c r="D29" i="8" s="1"/>
  <c r="F28" i="8"/>
  <c r="D28" i="8"/>
  <c r="F27" i="8"/>
  <c r="D27" i="8" s="1"/>
  <c r="F26" i="8"/>
  <c r="D26" i="8"/>
  <c r="F25" i="8"/>
  <c r="D25" i="8" s="1"/>
  <c r="F24" i="8"/>
  <c r="D24" i="8"/>
  <c r="F23" i="8"/>
  <c r="D23" i="8" s="1"/>
  <c r="F22" i="8"/>
  <c r="D22" i="8"/>
  <c r="F21" i="8"/>
  <c r="D21" i="8" s="1"/>
  <c r="F20" i="8"/>
  <c r="D20" i="8"/>
  <c r="F19" i="8"/>
  <c r="D19" i="8" s="1"/>
  <c r="F18" i="8"/>
  <c r="D18" i="8"/>
  <c r="F17" i="8"/>
  <c r="D17" i="8" s="1"/>
  <c r="Q15" i="8"/>
  <c r="P15" i="8"/>
  <c r="O15" i="8"/>
  <c r="N15" i="8"/>
  <c r="M15" i="8"/>
  <c r="L15" i="8"/>
  <c r="J15" i="8"/>
  <c r="I15" i="8"/>
  <c r="H15" i="8"/>
  <c r="G15" i="8"/>
  <c r="F15" i="8"/>
  <c r="B15" i="8"/>
  <c r="F48" i="7"/>
  <c r="D48" i="7" s="1"/>
  <c r="F47" i="7"/>
  <c r="D47" i="7" s="1"/>
  <c r="F46" i="7"/>
  <c r="D46" i="7"/>
  <c r="F45" i="7"/>
  <c r="D45" i="7" s="1"/>
  <c r="F44" i="7"/>
  <c r="D44" i="7"/>
  <c r="F43" i="7"/>
  <c r="D43" i="7" s="1"/>
  <c r="F42" i="7"/>
  <c r="D42" i="7"/>
  <c r="F41" i="7"/>
  <c r="D41" i="7" s="1"/>
  <c r="F40" i="7"/>
  <c r="D40" i="7"/>
  <c r="F39" i="7"/>
  <c r="D39" i="7" s="1"/>
  <c r="F38" i="7"/>
  <c r="D38" i="7"/>
  <c r="F37" i="7"/>
  <c r="D37" i="7" s="1"/>
  <c r="F36" i="7"/>
  <c r="D36" i="7"/>
  <c r="F35" i="7"/>
  <c r="D35" i="7" s="1"/>
  <c r="F34" i="7"/>
  <c r="D34" i="7"/>
  <c r="F33" i="7"/>
  <c r="D33" i="7" s="1"/>
  <c r="F32" i="7"/>
  <c r="D32" i="7"/>
  <c r="F31" i="7"/>
  <c r="D31" i="7" s="1"/>
  <c r="F30" i="7"/>
  <c r="D30" i="7"/>
  <c r="F29" i="7"/>
  <c r="D29" i="7" s="1"/>
  <c r="F28" i="7"/>
  <c r="D28" i="7"/>
  <c r="F27" i="7"/>
  <c r="D27" i="7" s="1"/>
  <c r="F26" i="7"/>
  <c r="D26" i="7"/>
  <c r="F25" i="7"/>
  <c r="D25" i="7" s="1"/>
  <c r="F24" i="7"/>
  <c r="D24" i="7"/>
  <c r="F23" i="7"/>
  <c r="D23" i="7" s="1"/>
  <c r="F22" i="7"/>
  <c r="D22" i="7"/>
  <c r="F21" i="7"/>
  <c r="D21" i="7" s="1"/>
  <c r="F20" i="7"/>
  <c r="D20" i="7"/>
  <c r="F19" i="7"/>
  <c r="D19" i="7" s="1"/>
  <c r="F18" i="7"/>
  <c r="F15" i="7" s="1"/>
  <c r="D18" i="7"/>
  <c r="F17" i="7"/>
  <c r="D17" i="7" s="1"/>
  <c r="Q15" i="7"/>
  <c r="P15" i="7"/>
  <c r="O15" i="7"/>
  <c r="N15" i="7"/>
  <c r="M15" i="7"/>
  <c r="L15" i="7"/>
  <c r="J15" i="7"/>
  <c r="I15" i="7"/>
  <c r="H15" i="7"/>
  <c r="G15" i="7"/>
  <c r="B15" i="7"/>
  <c r="F47" i="6"/>
  <c r="D47" i="6" s="1"/>
  <c r="F46" i="6"/>
  <c r="D46" i="6" s="1"/>
  <c r="F45" i="6"/>
  <c r="D45" i="6" s="1"/>
  <c r="F44" i="6"/>
  <c r="D44" i="6"/>
  <c r="F43" i="6"/>
  <c r="D43" i="6"/>
  <c r="F42" i="6"/>
  <c r="D42" i="6"/>
  <c r="F41" i="6"/>
  <c r="D41" i="6" s="1"/>
  <c r="F40" i="6"/>
  <c r="D40" i="6"/>
  <c r="F39" i="6"/>
  <c r="D39" i="6" s="1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 s="1"/>
  <c r="F31" i="6"/>
  <c r="D31" i="6"/>
  <c r="F30" i="6"/>
  <c r="D30" i="6" s="1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44" i="5"/>
  <c r="D44" i="5" s="1"/>
  <c r="F43" i="5"/>
  <c r="D43" i="5" s="1"/>
  <c r="F42" i="5"/>
  <c r="D42" i="5" s="1"/>
  <c r="F41" i="5"/>
  <c r="D41" i="5" s="1"/>
  <c r="F40" i="5"/>
  <c r="D40" i="5" s="1"/>
  <c r="F39" i="5"/>
  <c r="D39" i="5" s="1"/>
  <c r="F38" i="5"/>
  <c r="D38" i="5" s="1"/>
  <c r="F37" i="5"/>
  <c r="D37" i="5" s="1"/>
  <c r="F36" i="5"/>
  <c r="D36" i="5" s="1"/>
  <c r="F35" i="5"/>
  <c r="D35" i="5" s="1"/>
  <c r="F34" i="5"/>
  <c r="D34" i="5" s="1"/>
  <c r="F33" i="5"/>
  <c r="D33" i="5" s="1"/>
  <c r="F32" i="5"/>
  <c r="D32" i="5" s="1"/>
  <c r="F31" i="5"/>
  <c r="D31" i="5" s="1"/>
  <c r="F30" i="5"/>
  <c r="D30" i="5" s="1"/>
  <c r="F29" i="5"/>
  <c r="D29" i="5" s="1"/>
  <c r="F28" i="5"/>
  <c r="D28" i="5" s="1"/>
  <c r="F27" i="5"/>
  <c r="D27" i="5" s="1"/>
  <c r="F26" i="5"/>
  <c r="D26" i="5" s="1"/>
  <c r="F25" i="5"/>
  <c r="D25" i="5" s="1"/>
  <c r="F24" i="5"/>
  <c r="D24" i="5" s="1"/>
  <c r="F23" i="5"/>
  <c r="D23" i="5" s="1"/>
  <c r="F22" i="5"/>
  <c r="D22" i="5" s="1"/>
  <c r="F21" i="5"/>
  <c r="D21" i="5" s="1"/>
  <c r="F20" i="5"/>
  <c r="D20" i="5" s="1"/>
  <c r="F19" i="5"/>
  <c r="D19" i="5" s="1"/>
  <c r="F18" i="5"/>
  <c r="D18" i="5" s="1"/>
  <c r="F17" i="5"/>
  <c r="D17" i="5" s="1"/>
  <c r="F16" i="5"/>
  <c r="D16" i="5" s="1"/>
  <c r="D15" i="8" l="1"/>
  <c r="D15" i="7"/>
  <c r="B650" i="4"/>
  <c r="B627" i="4" s="1"/>
  <c r="P627" i="4"/>
  <c r="O627" i="4"/>
  <c r="M627" i="4"/>
  <c r="K627" i="4"/>
  <c r="I627" i="4"/>
  <c r="G627" i="4"/>
  <c r="F627" i="4"/>
  <c r="E627" i="4"/>
  <c r="C627" i="4"/>
  <c r="P601" i="4"/>
  <c r="O601" i="4"/>
  <c r="M601" i="4"/>
  <c r="K601" i="4"/>
  <c r="I601" i="4"/>
  <c r="G601" i="4"/>
  <c r="F601" i="4"/>
  <c r="E601" i="4"/>
  <c r="C601" i="4"/>
  <c r="B601" i="4"/>
  <c r="P575" i="4"/>
  <c r="O575" i="4"/>
  <c r="M575" i="4"/>
  <c r="K575" i="4"/>
  <c r="I575" i="4"/>
  <c r="G575" i="4"/>
  <c r="F575" i="4"/>
  <c r="E575" i="4"/>
  <c r="C575" i="4"/>
  <c r="B575" i="4"/>
  <c r="P549" i="4"/>
  <c r="O549" i="4"/>
  <c r="M549" i="4"/>
  <c r="K549" i="4"/>
  <c r="I549" i="4"/>
  <c r="G549" i="4"/>
  <c r="F549" i="4"/>
  <c r="E549" i="4"/>
  <c r="C549" i="4"/>
  <c r="B549" i="4"/>
  <c r="P523" i="4"/>
  <c r="O523" i="4"/>
  <c r="M523" i="4"/>
  <c r="K523" i="4"/>
  <c r="I523" i="4"/>
  <c r="G523" i="4"/>
  <c r="F523" i="4"/>
  <c r="E523" i="4"/>
  <c r="C523" i="4"/>
  <c r="B523" i="4"/>
  <c r="P497" i="4"/>
  <c r="O497" i="4"/>
  <c r="M497" i="4"/>
  <c r="K497" i="4"/>
  <c r="I497" i="4"/>
  <c r="G497" i="4"/>
  <c r="F497" i="4"/>
  <c r="E497" i="4"/>
  <c r="C497" i="4"/>
  <c r="B497" i="4"/>
  <c r="P471" i="4"/>
  <c r="O471" i="4"/>
  <c r="M471" i="4"/>
  <c r="K471" i="4"/>
  <c r="I471" i="4"/>
  <c r="G471" i="4"/>
  <c r="F471" i="4"/>
  <c r="E471" i="4"/>
  <c r="C471" i="4"/>
  <c r="B471" i="4"/>
  <c r="P445" i="4"/>
  <c r="O445" i="4"/>
  <c r="M445" i="4"/>
  <c r="K445" i="4"/>
  <c r="I445" i="4"/>
  <c r="G445" i="4"/>
  <c r="F445" i="4"/>
  <c r="E445" i="4"/>
  <c r="C445" i="4"/>
  <c r="B445" i="4"/>
  <c r="P419" i="4"/>
  <c r="O419" i="4"/>
  <c r="M419" i="4"/>
  <c r="K419" i="4"/>
  <c r="I419" i="4"/>
  <c r="G419" i="4"/>
  <c r="F419" i="4"/>
  <c r="E419" i="4"/>
  <c r="C419" i="4"/>
  <c r="B419" i="4"/>
  <c r="P393" i="4"/>
  <c r="O393" i="4"/>
  <c r="M393" i="4"/>
  <c r="K393" i="4"/>
  <c r="I393" i="4"/>
  <c r="G393" i="4"/>
  <c r="F393" i="4"/>
  <c r="E393" i="4"/>
  <c r="C393" i="4"/>
  <c r="B393" i="4"/>
  <c r="P367" i="4"/>
  <c r="O367" i="4"/>
  <c r="M367" i="4"/>
  <c r="K367" i="4"/>
  <c r="I367" i="4"/>
  <c r="G367" i="4"/>
  <c r="F367" i="4"/>
  <c r="E367" i="4"/>
  <c r="C367" i="4"/>
  <c r="B367" i="4"/>
  <c r="P341" i="4"/>
  <c r="O341" i="4"/>
  <c r="M341" i="4"/>
  <c r="K341" i="4"/>
  <c r="I341" i="4"/>
  <c r="G341" i="4"/>
  <c r="F341" i="4"/>
  <c r="E341" i="4"/>
  <c r="C341" i="4"/>
  <c r="B341" i="4"/>
  <c r="P315" i="4"/>
  <c r="O315" i="4"/>
  <c r="M315" i="4"/>
  <c r="K315" i="4"/>
  <c r="I315" i="4"/>
  <c r="G315" i="4"/>
  <c r="F315" i="4"/>
  <c r="E315" i="4"/>
  <c r="C315" i="4"/>
  <c r="B315" i="4"/>
  <c r="P289" i="4"/>
  <c r="O289" i="4"/>
  <c r="M289" i="4"/>
  <c r="K289" i="4"/>
  <c r="I289" i="4"/>
  <c r="G289" i="4"/>
  <c r="F289" i="4"/>
  <c r="E289" i="4"/>
  <c r="C289" i="4"/>
  <c r="B289" i="4"/>
  <c r="P263" i="4"/>
  <c r="O263" i="4"/>
  <c r="M263" i="4"/>
  <c r="K263" i="4"/>
  <c r="I263" i="4"/>
  <c r="G263" i="4"/>
  <c r="F263" i="4"/>
  <c r="E263" i="4"/>
  <c r="C263" i="4"/>
  <c r="B263" i="4"/>
  <c r="P237" i="4"/>
  <c r="O237" i="4"/>
  <c r="M237" i="4"/>
  <c r="K237" i="4"/>
  <c r="I237" i="4"/>
  <c r="G237" i="4"/>
  <c r="F237" i="4"/>
  <c r="E237" i="4"/>
  <c r="C237" i="4"/>
  <c r="B237" i="4"/>
  <c r="P210" i="4"/>
  <c r="O210" i="4"/>
  <c r="M210" i="4"/>
  <c r="K210" i="4"/>
  <c r="I210" i="4"/>
  <c r="G210" i="4"/>
  <c r="F210" i="4"/>
  <c r="E210" i="4"/>
  <c r="C210" i="4"/>
  <c r="B210" i="4"/>
  <c r="P182" i="4"/>
  <c r="O182" i="4"/>
  <c r="M182" i="4"/>
  <c r="K182" i="4"/>
  <c r="I182" i="4"/>
  <c r="G182" i="4"/>
  <c r="F182" i="4"/>
  <c r="E182" i="4"/>
  <c r="C182" i="4"/>
  <c r="B182" i="4"/>
  <c r="P154" i="4"/>
  <c r="O154" i="4"/>
  <c r="M154" i="4"/>
  <c r="K154" i="4"/>
  <c r="I154" i="4"/>
  <c r="G154" i="4"/>
  <c r="F154" i="4"/>
  <c r="E154" i="4"/>
  <c r="C154" i="4"/>
  <c r="B154" i="4"/>
  <c r="P126" i="4"/>
  <c r="O126" i="4"/>
  <c r="M126" i="4"/>
  <c r="K126" i="4"/>
  <c r="I126" i="4"/>
  <c r="G126" i="4"/>
  <c r="F126" i="4"/>
  <c r="E126" i="4"/>
  <c r="C126" i="4"/>
  <c r="B126" i="4"/>
  <c r="P98" i="4"/>
  <c r="O98" i="4"/>
  <c r="M98" i="4"/>
  <c r="K98" i="4"/>
  <c r="I98" i="4"/>
  <c r="G98" i="4"/>
  <c r="F98" i="4"/>
  <c r="E98" i="4"/>
  <c r="C98" i="4"/>
  <c r="B98" i="4"/>
  <c r="P70" i="4"/>
  <c r="O70" i="4"/>
  <c r="M70" i="4"/>
  <c r="K70" i="4"/>
  <c r="I70" i="4"/>
  <c r="G70" i="4"/>
  <c r="F70" i="4"/>
  <c r="E70" i="4"/>
  <c r="C70" i="4"/>
  <c r="B70" i="4"/>
  <c r="P41" i="4"/>
  <c r="O41" i="4"/>
  <c r="M41" i="4"/>
  <c r="K41" i="4"/>
  <c r="I41" i="4"/>
  <c r="G41" i="4"/>
  <c r="F41" i="4"/>
  <c r="E41" i="4"/>
  <c r="C41" i="4"/>
  <c r="B41" i="4"/>
  <c r="P14" i="4"/>
  <c r="O14" i="4"/>
  <c r="M14" i="4"/>
  <c r="K14" i="4"/>
  <c r="I14" i="4"/>
  <c r="G14" i="4"/>
  <c r="F14" i="4"/>
  <c r="E14" i="4"/>
  <c r="C14" i="4"/>
  <c r="B14" i="4"/>
  <c r="D193" i="3" l="1"/>
  <c r="B193" i="3"/>
  <c r="D157" i="3"/>
  <c r="B157" i="3"/>
  <c r="D121" i="3"/>
  <c r="B121" i="3"/>
  <c r="D85" i="3"/>
  <c r="B85" i="3"/>
  <c r="D49" i="3"/>
  <c r="B49" i="3"/>
  <c r="D13" i="3"/>
  <c r="B13" i="3"/>
  <c r="D455" i="2" l="1"/>
  <c r="B455" i="2"/>
  <c r="D418" i="2"/>
  <c r="B418" i="2"/>
  <c r="D381" i="2"/>
  <c r="B381" i="2"/>
  <c r="D344" i="2"/>
  <c r="B344" i="2"/>
  <c r="D307" i="2"/>
  <c r="B307" i="2"/>
  <c r="D270" i="2"/>
  <c r="B270" i="2"/>
  <c r="D233" i="2"/>
  <c r="B233" i="2"/>
  <c r="D196" i="2"/>
  <c r="B196" i="2"/>
  <c r="D159" i="2"/>
  <c r="B159" i="2"/>
  <c r="D122" i="2"/>
  <c r="B122" i="2"/>
  <c r="D85" i="2"/>
  <c r="B85" i="2"/>
  <c r="D48" i="2"/>
  <c r="B48" i="2"/>
  <c r="D11" i="2"/>
  <c r="B11" i="2"/>
</calcChain>
</file>

<file path=xl/sharedStrings.xml><?xml version="1.0" encoding="utf-8"?>
<sst xmlns="http://schemas.openxmlformats.org/spreadsheetml/2006/main" count="2539" uniqueCount="211">
  <si>
    <t>11. Industria</t>
  </si>
  <si>
    <t>11.7</t>
  </si>
  <si>
    <t>Valor de producción en las empresas constructoras</t>
  </si>
  <si>
    <t>Cuadro 11.7</t>
  </si>
  <si>
    <t>por ámbito geográfico según sector contratante</t>
  </si>
  <si>
    <t>Serie anual de 2006 a 2018</t>
  </si>
  <si>
    <t>Miles de pesos</t>
  </si>
  <si>
    <t>Ámbito geográfico</t>
  </si>
  <si>
    <t>Público</t>
  </si>
  <si>
    <t>Privado</t>
  </si>
  <si>
    <t>2006 P/</t>
  </si>
  <si>
    <t>Total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</si>
  <si>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</si>
  <si>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</si>
  <si>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</si>
  <si>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</si>
  <si>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</si>
  <si>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</si>
  <si>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</si>
  <si>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</si>
  <si>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</si>
  <si>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</si>
  <si>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</si>
  <si>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</si>
  <si>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</si>
  <si>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</si>
  <si>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</si>
  <si>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</si>
  <si>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</si>
  <si>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</si>
  <si>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</si>
  <si>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</si>
  <si>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</si>
  <si>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</si>
  <si>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</si>
  <si>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</si>
  <si>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</si>
  <si>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</si>
  <si>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</si>
  <si>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</si>
  <si>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</si>
  <si>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</si>
  <si>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</si>
  <si>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</si>
  <si>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 el extanjero</t>
  </si>
  <si>
    <t>2007 P/</t>
  </si>
  <si>
    <t>2008 P/</t>
  </si>
  <si>
    <t>2009 P/</t>
  </si>
  <si>
    <t>2010 P/</t>
  </si>
  <si>
    <t>2011 P/</t>
  </si>
  <si>
    <t>2012 P/</t>
  </si>
  <si>
    <t>2013 P/</t>
  </si>
  <si>
    <t>2014 P/</t>
  </si>
  <si>
    <t>2015 P/</t>
  </si>
  <si>
    <t>2016 P/</t>
  </si>
  <si>
    <t>2017 P/</t>
  </si>
  <si>
    <t>2018 P/</t>
  </si>
  <si>
    <t xml:space="preserve">           y el valor de producción. Tiene como referencia de marco, el directorio de empresas proveniente del Marco Estadístico de Unidades Económicas (MENUE) y de los resultados definitivos de</t>
  </si>
  <si>
    <t xml:space="preserve">          Se refiere al valor de la producción generado en la entidad, independientemente de que las empresas constructoras se encuentren o no ubicadas en ella.</t>
  </si>
  <si>
    <r>
      <t xml:space="preserve">Fuente: INEGI. </t>
    </r>
    <r>
      <rPr>
        <i/>
        <sz val="6"/>
        <rFont val="Arial"/>
        <family val="2"/>
      </rPr>
      <t>Encuesta Nacional de Empresas Constructoras. Base 2013.</t>
    </r>
  </si>
  <si>
    <t xml:space="preserve">Valor de producción en las empresas constructoras por ámbito geográfico según sector contratante
Serie anual de 2006 a 2018
Miles de pesos
</t>
  </si>
  <si>
    <t xml:space="preserve">Valor de la producción y de las ventas de los productos elaborados </t>
  </si>
  <si>
    <t>Cuadro 11.6</t>
  </si>
  <si>
    <t xml:space="preserve">en la industria manufacturera por entidad federativa </t>
  </si>
  <si>
    <t>Serie anual de 2013 a 2018</t>
  </si>
  <si>
    <t>Miles de pesos corrientes</t>
  </si>
  <si>
    <t>Entidad federativa</t>
  </si>
  <si>
    <t>Valor de la producción
de los productos
elaborados</t>
  </si>
  <si>
    <t>Valor de las ventas
de los productos
elaborados</t>
  </si>
  <si>
    <t>Estados Unidos Mexicanos</t>
  </si>
  <si>
    <t xml:space="preserve">Nota: Las cifras de la EMIM tienen una cobertura de 239 clases actividad económica (SCIAN 2013). Las estadísticas presentadas en este cuadro corresponden a datos muestrales con diseño determinístico, </t>
  </si>
  <si>
    <t xml:space="preserve">          sin expansión. Incluye los establecimientos con programa de la Industria Manufacturera, Maquiladora y de Servicios de Exportación (IMMEX).</t>
  </si>
  <si>
    <r>
      <t xml:space="preserve">Fuente: INEGI. </t>
    </r>
    <r>
      <rPr>
        <i/>
        <sz val="6"/>
        <rFont val="Arial"/>
        <family val="2"/>
      </rPr>
      <t>Encuesta Mensual de la Industria Manufacturera. Base 2013.</t>
    </r>
  </si>
  <si>
    <t>&amp;</t>
  </si>
  <si>
    <t>11.6</t>
  </si>
  <si>
    <t xml:space="preserve">Valor de la producción y de las ventas de los productos elaborados en la industria manufacturera por entidad federativa
Serie anual de 2013 a 2018
Miles de pesos corrientes
</t>
  </si>
  <si>
    <t>Nota: La información se genera con un diseño de muestreo probabilístico y estratificado. Se utiliza como variable de estratificación una componente principal conformada por el personal ocupado</t>
  </si>
  <si>
    <t xml:space="preserve">           los Censos Económicos 2014 (CE 2014) cuya actividad económica correspondió al sector 23 Construcción según el Sistema de Clasificación Industrial de América del Norte (SCIAN) 2013.</t>
  </si>
  <si>
    <t>Volumen de la producción minera por entidad federativa</t>
  </si>
  <si>
    <t>Cuadro 11.5</t>
  </si>
  <si>
    <t>según productos seleccionados</t>
  </si>
  <si>
    <t>Serie anual de 1995 a 2018</t>
  </si>
  <si>
    <t>Entidad
federativa</t>
  </si>
  <si>
    <t xml:space="preserve"> Metales pre-
ciosos (kg) a/</t>
  </si>
  <si>
    <t xml:space="preserve"> Metales industriales no 
ferrosos (t) a/</t>
  </si>
  <si>
    <t>Metales y minerales
siderúrgicos (t)</t>
  </si>
  <si>
    <t>Minerales no metálicos (t)</t>
  </si>
  <si>
    <t>Oro</t>
  </si>
  <si>
    <t>Plata</t>
  </si>
  <si>
    <t>Plomo</t>
  </si>
  <si>
    <t>Cobre</t>
  </si>
  <si>
    <t>Zinc</t>
  </si>
  <si>
    <t>Coque b/</t>
  </si>
  <si>
    <t>Fierro en
pellets c/</t>
  </si>
  <si>
    <t>Azufre b/ d/</t>
  </si>
  <si>
    <t>Barita b/</t>
  </si>
  <si>
    <t>Fluorita</t>
  </si>
  <si>
    <t>Otras entidades federativas</t>
  </si>
  <si>
    <t>NS</t>
  </si>
  <si>
    <t>2015 R/</t>
  </si>
  <si>
    <t xml:space="preserve">Nota: Las cifras de este cuadro se refieren solamente a las actividades de extracción y beneficio. Debido a cambios en la metodología de cuantificación de la producción minera, las cifras </t>
  </si>
  <si>
    <t xml:space="preserve">         a partir de 2004 se modificaron para algunas entidades y se suman al concepto de otras entidades federativas.</t>
  </si>
  <si>
    <t>a/ Contenido metálico.</t>
  </si>
  <si>
    <t xml:space="preserve">b/ Volumen del mineral bruto. </t>
  </si>
  <si>
    <t xml:space="preserve">c/ Contenido metálico en producción de pellets (concentrado de fierro en forma esférica que forma parte de la cadena productiva en la industria del acero). Considerando como origen el lugar </t>
  </si>
  <si>
    <t xml:space="preserve">     donde se encuentran las plantas pelletizadoras.</t>
  </si>
  <si>
    <t>d/ Incluye la extracción minera y el obtenido en la refinación de petróleo crudo.</t>
  </si>
  <si>
    <r>
      <t>Fuente: INEGI.</t>
    </r>
    <r>
      <rPr>
        <i/>
        <sz val="6"/>
        <rFont val="Arial"/>
        <family val="2"/>
      </rPr>
      <t xml:space="preserve"> Estadística de la Industria Minerometalúrgica.</t>
    </r>
    <r>
      <rPr>
        <sz val="6"/>
        <rFont val="Arial"/>
        <family val="2"/>
      </rPr>
      <t/>
    </r>
  </si>
  <si>
    <t>11.5</t>
  </si>
  <si>
    <t xml:space="preserve">Volumen de la producción minera por entidad federativa según productos seleccionados
Serie anual de 1995 a 2018
</t>
  </si>
  <si>
    <t>Principales características de las unidades económicas de los sectores</t>
  </si>
  <si>
    <t>Cuadro 11.1</t>
  </si>
  <si>
    <t>privado y paraestatal dedicadas a la minería por entidad federativa</t>
  </si>
  <si>
    <t>1a. parte</t>
  </si>
  <si>
    <t>2a. parte y última</t>
  </si>
  <si>
    <t>Año censal 2013</t>
  </si>
  <si>
    <t>Unidades
econó-
micas</t>
  </si>
  <si>
    <t>Personal ocupado total</t>
  </si>
  <si>
    <t>Remune-
raciones
(Millones
de pesos)</t>
  </si>
  <si>
    <t>Gastos
para consumo
de bienes
y servicios
(Millones
de pesos)</t>
  </si>
  <si>
    <t>Ingresos
por suministro
de bienes
y servicios
(Millones
de pesos)</t>
  </si>
  <si>
    <t>Producción</t>
  </si>
  <si>
    <t>Valor
agregado
censal
bruto
(Millones
de pesos)</t>
  </si>
  <si>
    <t>Formación</t>
  </si>
  <si>
    <t>Activos</t>
  </si>
  <si>
    <t>Dependiente de la razón social</t>
  </si>
  <si>
    <t>Personal
ocupado
no depen-
diente de la
razón social</t>
  </si>
  <si>
    <t>bruta total</t>
  </si>
  <si>
    <t>bruta de</t>
  </si>
  <si>
    <t>fijos</t>
  </si>
  <si>
    <t>Personal
ocupado
remunerado</t>
  </si>
  <si>
    <t>Propietarios,
familiares
y otros
trabajadores
no remunerados</t>
  </si>
  <si>
    <t>(Millones</t>
  </si>
  <si>
    <t>capital fijo</t>
  </si>
  <si>
    <t>de pesos)</t>
  </si>
  <si>
    <t xml:space="preserve">Querétaro </t>
  </si>
  <si>
    <t>Nota: El 3 de mayo de 2016 cambió el algoritmo de confidencialidad en los Censos Económicos, los renglones en los que la clave de la actividad económica y entidad federativa tengan</t>
  </si>
  <si>
    <t xml:space="preserve">          una o varias letras "C" o "SC" presentan agrupados en los datos totales la información de varias clases, subramas, ramas, subsectores o sectores de actividad, debido al principio de</t>
  </si>
  <si>
    <t xml:space="preserve">          confidencialidad. Los sectores privado y paraestatal comprenden a los productores de bienes y servicios que realizan actividades económicas como personas físicas o sociedades</t>
  </si>
  <si>
    <t xml:space="preserve">          constituidas como empresas, incluídas aquéllas con participación estatal y a las empresas productivas del estado, cuya finalidad es la producción de bienes y servicios de mercado.</t>
  </si>
  <si>
    <t xml:space="preserve">             </t>
  </si>
  <si>
    <r>
      <t xml:space="preserve">Fuente: INEGI. </t>
    </r>
    <r>
      <rPr>
        <i/>
        <sz val="6"/>
        <color theme="1"/>
        <rFont val="Arial"/>
        <family val="2"/>
      </rPr>
      <t>Censos Económicos 2014. Resultados definitivos. Tabulados predefinidos.</t>
    </r>
    <r>
      <rPr>
        <sz val="6"/>
        <color theme="1"/>
        <rFont val="Arial"/>
        <family val="2"/>
      </rPr>
      <t xml:space="preserve"> En: www.inegi.org.mx (26 de julio de 2018).</t>
    </r>
  </si>
  <si>
    <t>Cuadro 11.2</t>
  </si>
  <si>
    <t>privado y paraestatal dedicadas a la generación, transmisión</t>
  </si>
  <si>
    <t>y distribución de energía eléctrica, suministro de agua y de gas</t>
  </si>
  <si>
    <t>por ductos al consumidor final</t>
  </si>
  <si>
    <t>por entidad federativa</t>
  </si>
  <si>
    <t>Cuadro 11.3</t>
  </si>
  <si>
    <t>privado y paraestatal dedicadas a la construcción</t>
  </si>
  <si>
    <t>Nota: Los sectores privado y paraestatal comprenden a los productores de bienes y servicios que realizan actividades económicas como personas físicas o sociedades constituidas como</t>
  </si>
  <si>
    <t xml:space="preserve">          empresas, incluídas aquéllas con participación estatal y a las empresas productivas del estado, cuya finalidad es la producción de bienes y servicios de mercado.</t>
  </si>
  <si>
    <t>Cuadro 11.4</t>
  </si>
  <si>
    <t>privado y paraestatal dedicadas a la manufactura</t>
  </si>
  <si>
    <t>Volumen de la producción de acero por entidad federativa</t>
  </si>
  <si>
    <t>Cuadro 11.8</t>
  </si>
  <si>
    <t>Serie anual de 1995 a 2016</t>
  </si>
  <si>
    <t>Toneladas</t>
  </si>
  <si>
    <t xml:space="preserve">Baja California </t>
  </si>
  <si>
    <t xml:space="preserve">Coahuila de Zaragoza </t>
  </si>
  <si>
    <t>ND</t>
  </si>
  <si>
    <t xml:space="preserve">México </t>
  </si>
  <si>
    <t xml:space="preserve">Michoacán de Ocampo </t>
  </si>
  <si>
    <t xml:space="preserve">Nuevo León </t>
  </si>
  <si>
    <t xml:space="preserve">Yucatán </t>
  </si>
  <si>
    <r>
      <t xml:space="preserve">Fuente: CANACERO. </t>
    </r>
    <r>
      <rPr>
        <i/>
        <sz val="6"/>
        <rFont val="Arial"/>
        <family val="2"/>
      </rPr>
      <t xml:space="preserve">Anuario Estadístico de la Industria Siderúrgica Mexicana </t>
    </r>
    <r>
      <rPr>
        <sz val="6"/>
        <rFont val="Arial"/>
        <family val="2"/>
      </rPr>
      <t>(varios años).</t>
    </r>
  </si>
  <si>
    <t>Volumen de las ventas internas de productos siderúrgicos por entidad federativa</t>
  </si>
  <si>
    <t>Cuadro 11.9</t>
  </si>
  <si>
    <t>Planos</t>
  </si>
  <si>
    <t>No planos</t>
  </si>
  <si>
    <t>Tubos</t>
  </si>
  <si>
    <t>Placa a/</t>
  </si>
  <si>
    <t>Lámina</t>
  </si>
  <si>
    <t>Alambrón</t>
  </si>
  <si>
    <t>Barras
macizas</t>
  </si>
  <si>
    <t>Perfiles</t>
  </si>
  <si>
    <t>Varilla
corru-
gada</t>
  </si>
  <si>
    <t>Sin costura</t>
  </si>
  <si>
    <t>Con
costura f/</t>
  </si>
  <si>
    <t>En ca-
liente b/</t>
  </si>
  <si>
    <t>En frío b/</t>
  </si>
  <si>
    <t>Galvani-
zada c/</t>
  </si>
  <si>
    <t>De acero inoxi-                                                                                                                                                                                                                     dable</t>
  </si>
  <si>
    <t>Estañada
electrolítica
(Hojalata)</t>
  </si>
  <si>
    <t>Cromada</t>
  </si>
  <si>
    <t>Comercia-
les d/</t>
  </si>
  <si>
    <t>Estruc-
turales e/</t>
  </si>
  <si>
    <t>1995</t>
  </si>
  <si>
    <t>Distrito Federal</t>
  </si>
  <si>
    <t>1996</t>
  </si>
  <si>
    <t>1997</t>
  </si>
  <si>
    <t>1998</t>
  </si>
  <si>
    <t>1999</t>
  </si>
  <si>
    <t>a/ Espesor mayor de 4.75 mm (3/16").</t>
  </si>
  <si>
    <t>b/ Hasta 4.75 mm (menor de 3/16") de espesor.</t>
  </si>
  <si>
    <t>c/ Incluye lámina galvanizada pintada y/o con otro tipo de recubrimiento.</t>
  </si>
  <si>
    <t>d/ Hasta 75 mm de peralte.</t>
  </si>
  <si>
    <t>e/ Más de 75 mm de peralte.</t>
  </si>
  <si>
    <r>
      <t>f</t>
    </r>
    <r>
      <rPr>
        <sz val="7"/>
        <rFont val="Arial"/>
        <family val="2"/>
      </rPr>
      <t>/</t>
    </r>
    <r>
      <rPr>
        <sz val="6"/>
        <rFont val="Arial"/>
        <family val="2"/>
      </rPr>
      <t xml:space="preserve"> Comprende tubos menores y mayores de 115 mm.</t>
    </r>
  </si>
  <si>
    <r>
      <t xml:space="preserve">Fuente: CANACERO. </t>
    </r>
    <r>
      <rPr>
        <i/>
        <sz val="6"/>
        <rFont val="Arial"/>
        <family val="2"/>
      </rPr>
      <t xml:space="preserve">Anuario Estadístico de la Industria Siderúrgica Mexicana </t>
    </r>
    <r>
      <rPr>
        <sz val="6"/>
        <rFont val="Arial"/>
        <family val="2"/>
      </rPr>
      <t>(varios años)</t>
    </r>
    <r>
      <rPr>
        <i/>
        <sz val="6"/>
        <rFont val="Arial"/>
        <family val="2"/>
      </rPr>
      <t>.</t>
    </r>
  </si>
  <si>
    <t>11.1</t>
  </si>
  <si>
    <t>11.2</t>
  </si>
  <si>
    <t>11.3</t>
  </si>
  <si>
    <t>11.4</t>
  </si>
  <si>
    <t xml:space="preserve">Principales características de las unidades económicas de los sectores privado y paraestatal dedicadas a la minería por entidad federativa
Año censal 2013
</t>
  </si>
  <si>
    <t xml:space="preserve">Principales características de las unidades económicas de los sectores privado y paraestatal dedicadas a la generación, transmisión y distribución de energía eléctrica, suministro de agua y de gas por ductos al consumidor final por entidad federativa
Año censal 2013
</t>
  </si>
  <si>
    <t xml:space="preserve">Principales características de las unidades económicas de los sectores privado y paraestatal dedicadas a la construcción por entidad federativa
Año censal 2013
</t>
  </si>
  <si>
    <t xml:space="preserve">Principales características de las unidades económicas de los sectores privado y paraestatal dedicadas a la manufactura por entidad federativa
Año censal 2013
</t>
  </si>
  <si>
    <t>11.8</t>
  </si>
  <si>
    <t>11.9</t>
  </si>
  <si>
    <t xml:space="preserve">Volumen de la producción de acero por entidad federativa
Serie anual de 1995 a 2016
Toneladas
</t>
  </si>
  <si>
    <t xml:space="preserve">Volumen de las ventas internas de productos siderúrgicos por entidad federativa
Serie anual de 1995 a 2016
Toneladas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</si>
</sst>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"/>
    <numFmt numFmtId="165" formatCode="#\ ###\ ##0"/>
    <numFmt numFmtId="166" formatCode="#.0\ ###\ ##0"/>
    <numFmt numFmtId="167" formatCode="#.00\ ###\ ##0"/>
    <numFmt numFmtId="168" formatCode="#.###\ ##0"/>
    <numFmt numFmtId="169" formatCode="#\ ###\ ###\ ##0"/>
    <numFmt numFmtId="170" formatCode="#,##0;\(#,##0\)"/>
    <numFmt numFmtId="171" formatCode="0.0"/>
  </numFmts>
  <fonts count="22"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8"/>
      <name val="Arial"/>
      <family val="2"/>
    </font>
    <font>
      <sz val="10"/>
      <name val="Helv"/>
    </font>
    <font>
      <b/>
      <sz val="8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6.5"/>
      <name val="Arial"/>
      <family val="2"/>
    </font>
    <font>
      <sz val="6.5"/>
      <name val="Arial"/>
      <family val="2"/>
    </font>
    <font>
      <i/>
      <sz val="6"/>
      <name val="Arial"/>
      <family val="2"/>
    </font>
    <font>
      <u/>
      <sz val="13"/>
      <color indexed="12"/>
      <name val="Arial"/>
      <family val="2"/>
    </font>
    <font>
      <sz val="8"/>
      <name val="Swiss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i/>
      <sz val="6"/>
      <color theme="1"/>
      <name val="Arial"/>
      <family val="2"/>
    </font>
    <font>
      <sz val="6"/>
      <color theme="1"/>
      <name val="Arial"/>
      <family val="2"/>
    </font>
    <font>
      <sz val="10"/>
      <color indexed="8"/>
      <name val="Arial"/>
      <family val="2"/>
    </font>
    <font>
      <sz val="6.5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6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0"/>
    <xf numFmtId="0" fontId="6" fillId="0" borderId="0"/>
    <xf numFmtId="0" fontId="16" fillId="0" borderId="0"/>
    <xf numFmtId="0" fontId="16" fillId="0" borderId="0"/>
    <xf numFmtId="0" fontId="2" fillId="0" borderId="0"/>
    <xf numFmtId="0" fontId="6" fillId="0" borderId="0"/>
    <xf numFmtId="0" fontId="2" fillId="0" borderId="0"/>
    <xf numFmtId="0" fontId="2" fillId="0" borderId="0"/>
  </cellStyleXfs>
  <cellXfs count="303">
    <xf numFmtId="0" fontId="0" fillId="0" borderId="0" xfId="0"/>
    <xf numFmtId="49" fontId="1" fillId="2" borderId="0" xfId="0" applyNumberFormat="1" applyFont="1" applyFill="1" applyAlignment="1" applyProtection="1">
      <alignment horizontal="left" vertical="top"/>
    </xf>
    <xf numFmtId="0" fontId="1" fillId="2" borderId="0" xfId="0" applyFont="1" applyFill="1" applyAlignment="1" applyProtection="1">
      <alignment horizontal="left" vertical="top"/>
    </xf>
    <xf numFmtId="0" fontId="1" fillId="2" borderId="0" xfId="0" applyFont="1" applyFill="1" applyProtection="1"/>
    <xf numFmtId="49" fontId="3" fillId="3" borderId="0" xfId="1" applyNumberFormat="1" applyFont="1" applyFill="1" applyAlignment="1" applyProtection="1">
      <alignment horizontal="left" vertical="top"/>
    </xf>
    <xf numFmtId="49" fontId="5" fillId="2" borderId="0" xfId="2" applyNumberFormat="1" applyFont="1" applyFill="1" applyAlignment="1" applyProtection="1">
      <alignment horizontal="left" vertical="top"/>
    </xf>
    <xf numFmtId="0" fontId="1" fillId="2" borderId="0" xfId="2" applyFont="1" applyFill="1" applyAlignment="1" applyProtection="1">
      <alignment horizontal="left" vertical="top" wrapText="1"/>
    </xf>
    <xf numFmtId="0" fontId="3" fillId="0" borderId="0" xfId="3" applyNumberFormat="1" applyFont="1" applyAlignment="1" applyProtection="1"/>
    <xf numFmtId="0" fontId="7" fillId="0" borderId="0" xfId="4" applyFont="1" applyAlignment="1" applyProtection="1">
      <alignment vertical="top"/>
    </xf>
    <xf numFmtId="0" fontId="5" fillId="0" borderId="0" xfId="5" applyFont="1" applyAlignment="1" applyProtection="1">
      <alignment horizontal="right" vertical="top"/>
    </xf>
    <xf numFmtId="0" fontId="3" fillId="0" borderId="0" xfId="3" applyFont="1" applyBorder="1" applyAlignment="1" applyProtection="1">
      <alignment vertical="center"/>
    </xf>
    <xf numFmtId="0" fontId="2" fillId="0" borderId="0" xfId="4" applyFont="1" applyBorder="1" applyAlignment="1" applyProtection="1"/>
    <xf numFmtId="0" fontId="8" fillId="0" borderId="0" xfId="4" applyFont="1" applyBorder="1" applyAlignment="1" applyProtection="1">
      <alignment vertical="top"/>
    </xf>
    <xf numFmtId="0" fontId="8" fillId="0" borderId="0" xfId="4" applyFont="1" applyAlignment="1" applyProtection="1">
      <alignment vertical="top"/>
    </xf>
    <xf numFmtId="0" fontId="6" fillId="0" borderId="1" xfId="4" applyFont="1" applyBorder="1" applyProtection="1"/>
    <xf numFmtId="0" fontId="6" fillId="0" borderId="0" xfId="4" applyFont="1" applyProtection="1"/>
    <xf numFmtId="0" fontId="6" fillId="0" borderId="0" xfId="4" applyFont="1" applyBorder="1" applyProtection="1"/>
    <xf numFmtId="0" fontId="9" fillId="0" borderId="0" xfId="4" applyNumberFormat="1" applyFont="1" applyAlignment="1" applyProtection="1">
      <alignment wrapText="1"/>
    </xf>
    <xf numFmtId="0" fontId="9" fillId="0" borderId="0" xfId="4" applyFont="1" applyBorder="1" applyAlignment="1" applyProtection="1">
      <alignment horizontal="right" vertical="top"/>
    </xf>
    <xf numFmtId="0" fontId="9" fillId="0" borderId="0" xfId="4" applyFont="1" applyProtection="1"/>
    <xf numFmtId="0" fontId="6" fillId="0" borderId="1" xfId="4" applyFont="1" applyBorder="1" applyAlignment="1" applyProtection="1">
      <alignment horizontal="right"/>
    </xf>
    <xf numFmtId="0" fontId="6" fillId="0" borderId="0" xfId="4" applyFont="1" applyBorder="1" applyAlignment="1" applyProtection="1">
      <alignment horizontal="right"/>
    </xf>
    <xf numFmtId="0" fontId="10" fillId="0" borderId="0" xfId="3" applyFont="1" applyAlignment="1" applyProtection="1">
      <alignment horizontal="left" vertical="center"/>
    </xf>
    <xf numFmtId="0" fontId="10" fillId="0" borderId="0" xfId="6" applyFont="1" applyBorder="1" applyAlignment="1" applyProtection="1">
      <alignment vertical="center"/>
    </xf>
    <xf numFmtId="3" fontId="10" fillId="0" borderId="0" xfId="6" applyNumberFormat="1" applyFont="1" applyAlignment="1" applyProtection="1">
      <alignment vertical="center"/>
    </xf>
    <xf numFmtId="0" fontId="11" fillId="0" borderId="0" xfId="6" applyFont="1" applyAlignment="1" applyProtection="1">
      <alignment vertical="center"/>
    </xf>
    <xf numFmtId="0" fontId="11" fillId="0" borderId="0" xfId="6" applyFont="1" applyBorder="1" applyAlignment="1" applyProtection="1">
      <alignment vertical="center"/>
    </xf>
    <xf numFmtId="3" fontId="11" fillId="0" borderId="0" xfId="6" applyNumberFormat="1" applyFont="1" applyBorder="1" applyAlignment="1" applyProtection="1">
      <alignment vertical="center"/>
    </xf>
    <xf numFmtId="0" fontId="11" fillId="4" borderId="0" xfId="6" applyFont="1" applyFill="1" applyBorder="1" applyAlignment="1" applyProtection="1">
      <alignment vertical="center"/>
    </xf>
    <xf numFmtId="3" fontId="11" fillId="4" borderId="0" xfId="6" applyNumberFormat="1" applyFont="1" applyFill="1" applyBorder="1" applyAlignment="1" applyProtection="1">
      <alignment vertical="center"/>
    </xf>
    <xf numFmtId="3" fontId="11" fillId="4" borderId="0" xfId="6" applyNumberFormat="1" applyFont="1" applyFill="1" applyAlignment="1" applyProtection="1">
      <alignment vertical="center"/>
    </xf>
    <xf numFmtId="0" fontId="11" fillId="0" borderId="0" xfId="6" applyFont="1" applyFill="1" applyBorder="1" applyAlignment="1" applyProtection="1">
      <alignment vertical="center"/>
    </xf>
    <xf numFmtId="3" fontId="11" fillId="0" borderId="0" xfId="6" applyNumberFormat="1" applyFont="1" applyFill="1" applyAlignment="1" applyProtection="1">
      <alignment vertical="center"/>
    </xf>
    <xf numFmtId="3" fontId="10" fillId="0" borderId="0" xfId="6" applyNumberFormat="1" applyFont="1" applyFill="1" applyAlignment="1" applyProtection="1">
      <alignment vertical="center"/>
    </xf>
    <xf numFmtId="0" fontId="10" fillId="0" borderId="0" xfId="3" applyFont="1" applyBorder="1" applyAlignment="1" applyProtection="1">
      <alignment horizontal="left" vertical="center"/>
    </xf>
    <xf numFmtId="164" fontId="2" fillId="0" borderId="1" xfId="4" applyNumberFormat="1" applyFont="1" applyBorder="1" applyProtection="1"/>
    <xf numFmtId="0" fontId="6" fillId="0" borderId="1" xfId="4" applyNumberFormat="1" applyFont="1" applyBorder="1" applyProtection="1"/>
    <xf numFmtId="164" fontId="2" fillId="0" borderId="0" xfId="4" applyNumberFormat="1" applyFont="1" applyProtection="1"/>
    <xf numFmtId="3" fontId="6" fillId="0" borderId="0" xfId="4" applyNumberFormat="1" applyFont="1" applyBorder="1" applyProtection="1"/>
    <xf numFmtId="0" fontId="9" fillId="0" borderId="0" xfId="3" applyFont="1" applyAlignment="1" applyProtection="1">
      <alignment horizontal="left"/>
    </xf>
    <xf numFmtId="0" fontId="9" fillId="0" borderId="0" xfId="4" applyFont="1" applyAlignment="1" applyProtection="1">
      <alignment vertical="center"/>
    </xf>
    <xf numFmtId="0" fontId="9" fillId="0" borderId="0" xfId="3" applyNumberFormat="1" applyFont="1" applyAlignment="1" applyProtection="1">
      <alignment horizontal="left" vertical="top"/>
    </xf>
    <xf numFmtId="0" fontId="13" fillId="0" borderId="0" xfId="7" applyAlignment="1" applyProtection="1">
      <alignment vertical="center"/>
    </xf>
    <xf numFmtId="0" fontId="9" fillId="0" borderId="0" xfId="8" applyFont="1" applyAlignment="1" applyProtection="1">
      <alignment horizontal="left"/>
    </xf>
    <xf numFmtId="0" fontId="9" fillId="0" borderId="0" xfId="9" applyNumberFormat="1" applyFont="1" applyBorder="1" applyAlignment="1" applyProtection="1">
      <alignment horizontal="left" vertical="center"/>
    </xf>
    <xf numFmtId="0" fontId="3" fillId="0" borderId="0" xfId="4" applyFont="1" applyAlignment="1" applyProtection="1"/>
    <xf numFmtId="0" fontId="7" fillId="0" borderId="0" xfId="10" applyFont="1" applyAlignment="1" applyProtection="1">
      <alignment vertical="top"/>
    </xf>
    <xf numFmtId="0" fontId="11" fillId="0" borderId="0" xfId="10" applyFont="1" applyAlignment="1" applyProtection="1">
      <alignment horizontal="right" vertical="top"/>
    </xf>
    <xf numFmtId="0" fontId="7" fillId="0" borderId="0" xfId="10" applyFont="1" applyAlignment="1" applyProtection="1">
      <alignment vertical="center"/>
    </xf>
    <xf numFmtId="0" fontId="8" fillId="0" borderId="0" xfId="10" applyFont="1" applyBorder="1" applyAlignment="1" applyProtection="1">
      <alignment vertical="top"/>
    </xf>
    <xf numFmtId="0" fontId="8" fillId="0" borderId="0" xfId="10" applyFont="1" applyAlignment="1" applyProtection="1">
      <alignment vertical="top"/>
    </xf>
    <xf numFmtId="0" fontId="6" fillId="0" borderId="1" xfId="10" applyBorder="1" applyProtection="1"/>
    <xf numFmtId="0" fontId="6" fillId="0" borderId="0" xfId="10" applyProtection="1"/>
    <xf numFmtId="0" fontId="6" fillId="0" borderId="0" xfId="10" applyBorder="1" applyProtection="1"/>
    <xf numFmtId="0" fontId="9" fillId="0" borderId="0" xfId="10" applyFont="1" applyProtection="1"/>
    <xf numFmtId="0" fontId="10" fillId="0" borderId="0" xfId="10" applyFont="1" applyBorder="1" applyAlignment="1" applyProtection="1">
      <alignment horizontal="left"/>
    </xf>
    <xf numFmtId="3" fontId="10" fillId="0" borderId="0" xfId="6" applyNumberFormat="1" applyFont="1" applyFill="1" applyAlignment="1" applyProtection="1">
      <alignment horizontal="right" vertical="center"/>
    </xf>
    <xf numFmtId="3" fontId="10" fillId="0" borderId="0" xfId="6" applyNumberFormat="1" applyFont="1" applyFill="1" applyBorder="1" applyAlignment="1" applyProtection="1">
      <alignment vertical="center"/>
    </xf>
    <xf numFmtId="3" fontId="10" fillId="0" borderId="0" xfId="11" applyNumberFormat="1" applyFont="1" applyAlignment="1" applyProtection="1">
      <alignment horizontal="right" vertical="center"/>
    </xf>
    <xf numFmtId="3" fontId="11" fillId="0" borderId="0" xfId="11" applyNumberFormat="1" applyFont="1" applyBorder="1" applyAlignment="1" applyProtection="1">
      <alignment horizontal="right" vertical="center"/>
    </xf>
    <xf numFmtId="3" fontId="11" fillId="0" borderId="0" xfId="6" applyNumberFormat="1" applyFont="1" applyFill="1" applyBorder="1" applyAlignment="1" applyProtection="1">
      <alignment vertical="center"/>
    </xf>
    <xf numFmtId="3" fontId="11" fillId="4" borderId="0" xfId="11" applyNumberFormat="1" applyFont="1" applyFill="1" applyBorder="1" applyAlignment="1" applyProtection="1">
      <alignment horizontal="right" vertical="center"/>
    </xf>
    <xf numFmtId="3" fontId="11" fillId="4" borderId="0" xfId="11" applyNumberFormat="1" applyFont="1" applyFill="1" applyAlignment="1" applyProtection="1">
      <alignment horizontal="right" vertical="center"/>
    </xf>
    <xf numFmtId="0" fontId="10" fillId="0" borderId="0" xfId="1" applyFont="1" applyFill="1" applyBorder="1" applyAlignment="1" applyProtection="1">
      <alignment vertical="center"/>
    </xf>
    <xf numFmtId="3" fontId="6" fillId="0" borderId="0" xfId="10" applyNumberFormat="1" applyBorder="1" applyProtection="1"/>
    <xf numFmtId="0" fontId="10" fillId="0" borderId="0" xfId="10" applyFont="1" applyBorder="1" applyAlignment="1" applyProtection="1">
      <alignment horizontal="left" vertical="center"/>
    </xf>
    <xf numFmtId="3" fontId="10" fillId="0" borderId="0" xfId="12" applyNumberFormat="1" applyFont="1" applyFill="1" applyAlignment="1" applyProtection="1">
      <alignment vertical="center"/>
    </xf>
    <xf numFmtId="3" fontId="6" fillId="0" borderId="0" xfId="10" applyNumberFormat="1" applyProtection="1"/>
    <xf numFmtId="3" fontId="10" fillId="0" borderId="0" xfId="12" applyNumberFormat="1" applyFont="1" applyFill="1" applyAlignment="1" applyProtection="1">
      <alignment horizontal="right" vertical="center"/>
    </xf>
    <xf numFmtId="164" fontId="2" fillId="0" borderId="1" xfId="10" applyNumberFormat="1" applyFont="1" applyBorder="1" applyProtection="1"/>
    <xf numFmtId="164" fontId="2" fillId="0" borderId="0" xfId="10" applyNumberFormat="1" applyFont="1" applyProtection="1"/>
    <xf numFmtId="0" fontId="2" fillId="0" borderId="0" xfId="13" applyNumberFormat="1" applyBorder="1" applyProtection="1"/>
    <xf numFmtId="0" fontId="2" fillId="0" borderId="0" xfId="13" applyFill="1" applyProtection="1"/>
    <xf numFmtId="0" fontId="2" fillId="0" borderId="0" xfId="13" applyProtection="1"/>
    <xf numFmtId="0" fontId="9" fillId="0" borderId="0" xfId="1" applyFont="1" applyAlignment="1" applyProtection="1">
      <alignment vertical="center"/>
    </xf>
    <xf numFmtId="0" fontId="13" fillId="0" borderId="0" xfId="7" applyNumberFormat="1" applyBorder="1" applyAlignment="1" applyProtection="1"/>
    <xf numFmtId="0" fontId="3" fillId="0" borderId="0" xfId="14" applyNumberFormat="1" applyFont="1" applyFill="1" applyAlignment="1" applyProtection="1"/>
    <xf numFmtId="3" fontId="8" fillId="0" borderId="0" xfId="14" applyNumberFormat="1" applyFont="1" applyFill="1" applyAlignment="1" applyProtection="1">
      <alignment vertical="top"/>
    </xf>
    <xf numFmtId="165" fontId="8" fillId="0" borderId="0" xfId="14" applyNumberFormat="1" applyFont="1" applyFill="1" applyAlignment="1" applyProtection="1">
      <alignment vertical="top"/>
    </xf>
    <xf numFmtId="0" fontId="8" fillId="0" borderId="0" xfId="14" applyFont="1" applyFill="1" applyAlignment="1" applyProtection="1">
      <alignment vertical="top"/>
    </xf>
    <xf numFmtId="0" fontId="3" fillId="0" borderId="0" xfId="14" applyFont="1" applyFill="1" applyAlignment="1" applyProtection="1"/>
    <xf numFmtId="166" fontId="8" fillId="0" borderId="0" xfId="14" applyNumberFormat="1" applyFont="1" applyFill="1" applyAlignment="1" applyProtection="1">
      <alignment vertical="top"/>
    </xf>
    <xf numFmtId="167" fontId="8" fillId="0" borderId="0" xfId="14" applyNumberFormat="1" applyFont="1" applyFill="1" applyAlignment="1" applyProtection="1">
      <alignment vertical="top"/>
    </xf>
    <xf numFmtId="165" fontId="11" fillId="0" borderId="0" xfId="14" applyNumberFormat="1" applyFont="1" applyFill="1" applyAlignment="1" applyProtection="1">
      <alignment horizontal="right" vertical="top"/>
    </xf>
    <xf numFmtId="0" fontId="3" fillId="0" borderId="0" xfId="14" applyFont="1" applyFill="1" applyAlignment="1" applyProtection="1">
      <alignment horizontal="left" vertical="center"/>
    </xf>
    <xf numFmtId="168" fontId="8" fillId="0" borderId="0" xfId="14" applyNumberFormat="1" applyFont="1" applyFill="1" applyAlignment="1" applyProtection="1">
      <alignment vertical="top"/>
    </xf>
    <xf numFmtId="0" fontId="3" fillId="0" borderId="1" xfId="14" applyFont="1" applyFill="1" applyBorder="1" applyAlignment="1" applyProtection="1">
      <alignment horizontal="left"/>
    </xf>
    <xf numFmtId="3" fontId="2" fillId="0" borderId="1" xfId="14" applyNumberFormat="1" applyFont="1" applyFill="1" applyBorder="1" applyProtection="1"/>
    <xf numFmtId="165" fontId="2" fillId="0" borderId="1" xfId="14" applyNumberFormat="1" applyFont="1" applyFill="1" applyBorder="1" applyProtection="1"/>
    <xf numFmtId="0" fontId="2" fillId="0" borderId="0" xfId="14" applyFont="1" applyFill="1" applyProtection="1"/>
    <xf numFmtId="0" fontId="3" fillId="0" borderId="0" xfId="14" applyFont="1" applyFill="1" applyAlignment="1" applyProtection="1">
      <alignment horizontal="left"/>
    </xf>
    <xf numFmtId="3" fontId="2" fillId="0" borderId="0" xfId="14" applyNumberFormat="1" applyFont="1" applyFill="1" applyProtection="1"/>
    <xf numFmtId="165" fontId="2" fillId="0" borderId="0" xfId="14" applyNumberFormat="1" applyFont="1" applyFill="1" applyProtection="1"/>
    <xf numFmtId="165" fontId="9" fillId="0" borderId="0" xfId="14" applyNumberFormat="1" applyFont="1" applyFill="1" applyBorder="1" applyProtection="1"/>
    <xf numFmtId="165" fontId="9" fillId="0" borderId="0" xfId="14" applyNumberFormat="1" applyFont="1" applyFill="1" applyBorder="1" applyAlignment="1" applyProtection="1"/>
    <xf numFmtId="165" fontId="9" fillId="0" borderId="0" xfId="14" applyNumberFormat="1" applyFont="1" applyFill="1" applyBorder="1" applyAlignment="1" applyProtection="1">
      <alignment horizontal="centerContinuous"/>
    </xf>
    <xf numFmtId="0" fontId="9" fillId="0" borderId="0" xfId="14" applyFont="1" applyFill="1" applyProtection="1"/>
    <xf numFmtId="3" fontId="9" fillId="0" borderId="2" xfId="14" applyNumberFormat="1" applyFont="1" applyFill="1" applyBorder="1" applyAlignment="1" applyProtection="1">
      <alignment horizontal="centerContinuous"/>
    </xf>
    <xf numFmtId="165" fontId="9" fillId="0" borderId="2" xfId="14" applyNumberFormat="1" applyFont="1" applyFill="1" applyBorder="1" applyAlignment="1" applyProtection="1">
      <alignment horizontal="centerContinuous"/>
    </xf>
    <xf numFmtId="3" fontId="9" fillId="0" borderId="0" xfId="14" applyNumberFormat="1" applyFont="1" applyFill="1" applyBorder="1" applyAlignment="1" applyProtection="1">
      <alignment horizontal="right"/>
    </xf>
    <xf numFmtId="0" fontId="2" fillId="0" borderId="1" xfId="14" applyFont="1" applyFill="1" applyBorder="1" applyAlignment="1" applyProtection="1">
      <alignment horizontal="centerContinuous"/>
    </xf>
    <xf numFmtId="3" fontId="2" fillId="0" borderId="1" xfId="14" applyNumberFormat="1" applyFont="1" applyFill="1" applyBorder="1" applyAlignment="1" applyProtection="1">
      <alignment horizontal="right"/>
    </xf>
    <xf numFmtId="165" fontId="2" fillId="0" borderId="1" xfId="14" applyNumberFormat="1" applyFont="1" applyFill="1" applyBorder="1" applyAlignment="1" applyProtection="1">
      <alignment horizontal="right"/>
    </xf>
    <xf numFmtId="0" fontId="2" fillId="0" borderId="0" xfId="14" applyFont="1" applyFill="1" applyAlignment="1" applyProtection="1">
      <alignment horizontal="left"/>
    </xf>
    <xf numFmtId="3" fontId="2" fillId="0" borderId="0" xfId="14" applyNumberFormat="1" applyFont="1" applyFill="1" applyAlignment="1" applyProtection="1">
      <alignment horizontal="right"/>
    </xf>
    <xf numFmtId="165" fontId="2" fillId="0" borderId="0" xfId="14" applyNumberFormat="1" applyFont="1" applyFill="1" applyAlignment="1" applyProtection="1">
      <alignment horizontal="right"/>
    </xf>
    <xf numFmtId="0" fontId="10" fillId="0" borderId="0" xfId="14" applyFont="1" applyFill="1" applyAlignment="1" applyProtection="1">
      <alignment horizontal="left" vertical="center"/>
    </xf>
    <xf numFmtId="3" fontId="11" fillId="0" borderId="0" xfId="14" applyNumberFormat="1" applyFont="1" applyFill="1" applyAlignment="1" applyProtection="1">
      <alignment vertical="center"/>
    </xf>
    <xf numFmtId="165" fontId="11" fillId="0" borderId="0" xfId="14" applyNumberFormat="1" applyFont="1" applyFill="1" applyAlignment="1" applyProtection="1">
      <alignment vertical="center"/>
    </xf>
    <xf numFmtId="0" fontId="11" fillId="0" borderId="0" xfId="14" applyFont="1" applyFill="1" applyAlignment="1" applyProtection="1">
      <alignment vertical="center"/>
    </xf>
    <xf numFmtId="3" fontId="10" fillId="0" borderId="0" xfId="14" applyNumberFormat="1" applyFont="1" applyFill="1" applyAlignment="1" applyProtection="1">
      <alignment vertical="center"/>
    </xf>
    <xf numFmtId="165" fontId="10" fillId="0" borderId="0" xfId="14" applyNumberFormat="1" applyFont="1" applyFill="1" applyAlignment="1" applyProtection="1">
      <alignment vertical="center"/>
    </xf>
    <xf numFmtId="0" fontId="11" fillId="0" borderId="0" xfId="14" applyFont="1" applyFill="1" applyAlignment="1" applyProtection="1">
      <alignment horizontal="left" vertical="center"/>
    </xf>
    <xf numFmtId="165" fontId="11" fillId="0" borderId="0" xfId="14" applyNumberFormat="1" applyFont="1" applyFill="1" applyAlignment="1" applyProtection="1">
      <alignment horizontal="right" vertical="center"/>
    </xf>
    <xf numFmtId="3" fontId="11" fillId="0" borderId="0" xfId="14" applyNumberFormat="1" applyFont="1" applyFill="1" applyAlignment="1" applyProtection="1">
      <alignment horizontal="right" vertical="center"/>
    </xf>
    <xf numFmtId="0" fontId="11" fillId="4" borderId="0" xfId="14" applyFont="1" applyFill="1" applyAlignment="1" applyProtection="1">
      <alignment horizontal="left" vertical="center"/>
    </xf>
    <xf numFmtId="3" fontId="11" fillId="4" borderId="0" xfId="14" applyNumberFormat="1" applyFont="1" applyFill="1" applyAlignment="1" applyProtection="1">
      <alignment vertical="center"/>
    </xf>
    <xf numFmtId="165" fontId="11" fillId="4" borderId="0" xfId="14" applyNumberFormat="1" applyFont="1" applyFill="1" applyAlignment="1" applyProtection="1">
      <alignment vertical="center"/>
    </xf>
    <xf numFmtId="165" fontId="11" fillId="4" borderId="0" xfId="14" applyNumberFormat="1" applyFont="1" applyFill="1" applyAlignment="1" applyProtection="1">
      <alignment horizontal="right" vertical="center"/>
    </xf>
    <xf numFmtId="3" fontId="11" fillId="4" borderId="0" xfId="14" applyNumberFormat="1" applyFont="1" applyFill="1" applyAlignment="1" applyProtection="1">
      <alignment horizontal="right" vertical="center"/>
    </xf>
    <xf numFmtId="0" fontId="11" fillId="4" borderId="0" xfId="14" applyFont="1" applyFill="1" applyAlignment="1" applyProtection="1">
      <alignment vertical="center"/>
    </xf>
    <xf numFmtId="169" fontId="10" fillId="0" borderId="0" xfId="14" applyNumberFormat="1" applyFont="1" applyFill="1" applyAlignment="1" applyProtection="1">
      <alignment vertical="center"/>
    </xf>
    <xf numFmtId="169" fontId="11" fillId="0" borderId="0" xfId="14" applyNumberFormat="1" applyFont="1" applyFill="1" applyAlignment="1" applyProtection="1">
      <alignment vertical="center"/>
    </xf>
    <xf numFmtId="169" fontId="11" fillId="0" borderId="0" xfId="14" applyNumberFormat="1" applyFont="1" applyFill="1" applyAlignment="1" applyProtection="1">
      <alignment horizontal="right" vertical="center"/>
    </xf>
    <xf numFmtId="169" fontId="11" fillId="4" borderId="0" xfId="14" applyNumberFormat="1" applyFont="1" applyFill="1" applyAlignment="1" applyProtection="1">
      <alignment vertical="center"/>
    </xf>
    <xf numFmtId="169" fontId="11" fillId="4" borderId="0" xfId="14" applyNumberFormat="1" applyFont="1" applyFill="1" applyAlignment="1" applyProtection="1">
      <alignment horizontal="right" vertical="center"/>
    </xf>
    <xf numFmtId="0" fontId="11" fillId="0" borderId="0" xfId="14" applyFont="1" applyFill="1" applyBorder="1" applyAlignment="1" applyProtection="1">
      <alignment vertical="center"/>
    </xf>
    <xf numFmtId="3" fontId="11" fillId="0" borderId="0" xfId="14" applyNumberFormat="1" applyFont="1" applyFill="1" applyAlignment="1" applyProtection="1">
      <alignment horizontal="left" vertical="center"/>
    </xf>
    <xf numFmtId="165" fontId="11" fillId="0" borderId="0" xfId="14" applyNumberFormat="1" applyFont="1" applyFill="1" applyAlignment="1" applyProtection="1">
      <alignment horizontal="left" vertical="center"/>
    </xf>
    <xf numFmtId="165" fontId="11" fillId="4" borderId="0" xfId="14" applyNumberFormat="1" applyFont="1" applyFill="1" applyAlignment="1" applyProtection="1">
      <alignment horizontal="left" vertical="center"/>
    </xf>
    <xf numFmtId="3" fontId="11" fillId="4" borderId="0" xfId="14" applyNumberFormat="1" applyFont="1" applyFill="1" applyAlignment="1" applyProtection="1">
      <alignment horizontal="left" vertical="center"/>
    </xf>
    <xf numFmtId="0" fontId="10" fillId="0" borderId="0" xfId="14" applyNumberFormat="1" applyFont="1" applyFill="1" applyAlignment="1" applyProtection="1">
      <alignment horizontal="left" vertical="center"/>
    </xf>
    <xf numFmtId="169" fontId="10" fillId="0" borderId="0" xfId="14" applyNumberFormat="1" applyFont="1" applyFill="1" applyAlignment="1" applyProtection="1">
      <alignment horizontal="left" vertical="center"/>
    </xf>
    <xf numFmtId="0" fontId="11" fillId="0" borderId="0" xfId="14" applyFont="1" applyFill="1" applyAlignment="1" applyProtection="1">
      <alignment horizontal="right" vertical="center"/>
    </xf>
    <xf numFmtId="0" fontId="2" fillId="0" borderId="1" xfId="14" applyFont="1" applyFill="1" applyBorder="1" applyProtection="1"/>
    <xf numFmtId="0" fontId="2" fillId="0" borderId="0" xfId="14" applyFont="1" applyFill="1" applyBorder="1" applyProtection="1"/>
    <xf numFmtId="3" fontId="2" fillId="0" borderId="0" xfId="14" applyNumberFormat="1" applyFont="1" applyFill="1" applyBorder="1" applyProtection="1"/>
    <xf numFmtId="165" fontId="2" fillId="0" borderId="0" xfId="14" applyNumberFormat="1" applyFont="1" applyFill="1" applyBorder="1" applyProtection="1"/>
    <xf numFmtId="0" fontId="9" fillId="0" borderId="0" xfId="14" applyFont="1" applyFill="1" applyAlignment="1" applyProtection="1">
      <alignment horizontal="left" vertical="center"/>
    </xf>
    <xf numFmtId="3" fontId="9" fillId="0" borderId="0" xfId="14" applyNumberFormat="1" applyFont="1" applyFill="1" applyBorder="1" applyAlignment="1" applyProtection="1">
      <alignment vertical="center"/>
    </xf>
    <xf numFmtId="165" fontId="9" fillId="0" borderId="0" xfId="14" applyNumberFormat="1" applyFont="1" applyFill="1" applyBorder="1" applyAlignment="1" applyProtection="1">
      <alignment vertical="center"/>
    </xf>
    <xf numFmtId="0" fontId="9" fillId="0" borderId="0" xfId="14" applyFont="1" applyFill="1" applyBorder="1" applyAlignment="1" applyProtection="1">
      <alignment vertical="center"/>
    </xf>
    <xf numFmtId="0" fontId="9" fillId="0" borderId="0" xfId="14" applyNumberFormat="1" applyFont="1" applyFill="1" applyAlignment="1" applyProtection="1">
      <alignment horizontal="left" vertical="center"/>
    </xf>
    <xf numFmtId="3" fontId="9" fillId="0" borderId="0" xfId="14" applyNumberFormat="1" applyFont="1" applyFill="1" applyAlignment="1" applyProtection="1">
      <alignment vertical="center"/>
    </xf>
    <xf numFmtId="165" fontId="9" fillId="0" borderId="0" xfId="14" applyNumberFormat="1" applyFont="1" applyFill="1" applyAlignment="1" applyProtection="1">
      <alignment vertical="center"/>
    </xf>
    <xf numFmtId="0" fontId="9" fillId="0" borderId="0" xfId="14" applyFont="1" applyFill="1" applyAlignment="1" applyProtection="1">
      <alignment vertical="center"/>
    </xf>
    <xf numFmtId="0" fontId="17" fillId="0" borderId="0" xfId="14" applyFont="1" applyFill="1" applyAlignment="1" applyProtection="1">
      <alignment horizontal="left"/>
    </xf>
    <xf numFmtId="165" fontId="9" fillId="0" borderId="0" xfId="14" applyNumberFormat="1" applyFont="1" applyFill="1" applyBorder="1" applyAlignment="1" applyProtection="1">
      <alignment horizontal="right"/>
    </xf>
    <xf numFmtId="0" fontId="9" fillId="0" borderId="0" xfId="10" applyFont="1" applyBorder="1" applyAlignment="1" applyProtection="1">
      <alignment horizontal="right" vertical="center"/>
    </xf>
    <xf numFmtId="0" fontId="3" fillId="0" borderId="0" xfId="15" applyFont="1" applyBorder="1" applyAlignment="1" applyProtection="1"/>
    <xf numFmtId="0" fontId="7" fillId="0" borderId="0" xfId="15" applyFont="1" applyBorder="1" applyAlignment="1" applyProtection="1"/>
    <xf numFmtId="0" fontId="8" fillId="0" borderId="0" xfId="15" applyFont="1" applyFill="1" applyAlignment="1" applyProtection="1">
      <alignment vertical="top"/>
    </xf>
    <xf numFmtId="0" fontId="8" fillId="0" borderId="0" xfId="15" applyFont="1" applyBorder="1" applyAlignment="1" applyProtection="1">
      <alignment horizontal="right"/>
    </xf>
    <xf numFmtId="0" fontId="8" fillId="0" borderId="0" xfId="15" applyFont="1" applyBorder="1" applyAlignment="1" applyProtection="1"/>
    <xf numFmtId="0" fontId="11" fillId="0" borderId="0" xfId="15" applyFont="1" applyBorder="1" applyAlignment="1" applyProtection="1">
      <alignment horizontal="right"/>
    </xf>
    <xf numFmtId="0" fontId="3" fillId="0" borderId="0" xfId="15" applyFont="1" applyBorder="1" applyAlignment="1" applyProtection="1">
      <alignment horizontal="left"/>
    </xf>
    <xf numFmtId="0" fontId="2" fillId="0" borderId="1" xfId="15" applyFont="1" applyBorder="1" applyAlignment="1" applyProtection="1">
      <alignment vertical="center"/>
    </xf>
    <xf numFmtId="0" fontId="2" fillId="0" borderId="1" xfId="15" applyFont="1" applyFill="1" applyBorder="1" applyAlignment="1" applyProtection="1">
      <alignment vertical="center"/>
    </xf>
    <xf numFmtId="0" fontId="2" fillId="0" borderId="0" xfId="15" applyFont="1" applyFill="1" applyBorder="1" applyAlignment="1" applyProtection="1">
      <alignment vertical="center"/>
    </xf>
    <xf numFmtId="0" fontId="2" fillId="0" borderId="0" xfId="15" applyFont="1" applyFill="1" applyAlignment="1" applyProtection="1">
      <alignment vertical="center"/>
    </xf>
    <xf numFmtId="0" fontId="2" fillId="0" borderId="0" xfId="15" applyFont="1" applyBorder="1" applyAlignment="1" applyProtection="1">
      <alignment vertical="center"/>
    </xf>
    <xf numFmtId="0" fontId="9" fillId="0" borderId="0" xfId="15" applyFont="1" applyBorder="1" applyAlignment="1" applyProtection="1">
      <alignment horizontal="right" vertical="top" wrapText="1"/>
    </xf>
    <xf numFmtId="0" fontId="9" fillId="0" borderId="1" xfId="15" applyFont="1" applyBorder="1" applyAlignment="1" applyProtection="1">
      <alignment horizontal="centerContinuous" vertical="top"/>
    </xf>
    <xf numFmtId="0" fontId="9" fillId="0" borderId="0" xfId="15" applyFont="1" applyFill="1" applyAlignment="1" applyProtection="1">
      <alignment horizontal="right" vertical="center"/>
    </xf>
    <xf numFmtId="0" fontId="9" fillId="0" borderId="0" xfId="15" applyFont="1" applyFill="1" applyAlignment="1" applyProtection="1">
      <alignment vertical="center"/>
    </xf>
    <xf numFmtId="0" fontId="10" fillId="0" borderId="0" xfId="15" applyFont="1" applyAlignment="1" applyProtection="1"/>
    <xf numFmtId="170" fontId="10" fillId="0" borderId="0" xfId="15" applyNumberFormat="1" applyFont="1" applyAlignment="1" applyProtection="1"/>
    <xf numFmtId="170" fontId="10" fillId="0" borderId="0" xfId="15" applyNumberFormat="1" applyFont="1" applyFill="1" applyAlignment="1" applyProtection="1">
      <alignment vertical="center"/>
    </xf>
    <xf numFmtId="0" fontId="10" fillId="0" borderId="0" xfId="15" applyFont="1" applyFill="1" applyAlignment="1" applyProtection="1">
      <alignment vertical="center"/>
    </xf>
    <xf numFmtId="0" fontId="11" fillId="0" borderId="0" xfId="15" applyFont="1" applyBorder="1" applyAlignment="1" applyProtection="1"/>
    <xf numFmtId="170" fontId="11" fillId="0" borderId="0" xfId="15" applyNumberFormat="1" applyFont="1" applyAlignment="1" applyProtection="1">
      <alignment horizontal="right"/>
    </xf>
    <xf numFmtId="170" fontId="11" fillId="0" borderId="0" xfId="15" applyNumberFormat="1" applyFont="1" applyAlignment="1" applyProtection="1"/>
    <xf numFmtId="3" fontId="11" fillId="0" borderId="0" xfId="15" applyNumberFormat="1" applyFont="1" applyFill="1" applyAlignment="1" applyProtection="1">
      <alignment vertical="center"/>
    </xf>
    <xf numFmtId="3" fontId="11" fillId="0" borderId="0" xfId="15" applyNumberFormat="1" applyFont="1" applyFill="1" applyAlignment="1" applyProtection="1"/>
    <xf numFmtId="170" fontId="11" fillId="0" borderId="0" xfId="15" applyNumberFormat="1" applyFont="1" applyFill="1" applyAlignment="1" applyProtection="1"/>
    <xf numFmtId="3" fontId="11" fillId="0" borderId="0" xfId="15" applyNumberFormat="1" applyFont="1" applyFill="1" applyAlignment="1" applyProtection="1">
      <alignment horizontal="right"/>
    </xf>
    <xf numFmtId="0" fontId="11" fillId="0" borderId="0" xfId="15" applyFont="1" applyFill="1" applyAlignment="1" applyProtection="1">
      <alignment vertical="center"/>
    </xf>
    <xf numFmtId="0" fontId="11" fillId="4" borderId="0" xfId="15" applyFont="1" applyFill="1" applyBorder="1" applyAlignment="1" applyProtection="1"/>
    <xf numFmtId="170" fontId="11" fillId="4" borderId="0" xfId="15" applyNumberFormat="1" applyFont="1" applyFill="1" applyAlignment="1" applyProtection="1">
      <alignment horizontal="right"/>
    </xf>
    <xf numFmtId="170" fontId="11" fillId="4" borderId="0" xfId="15" applyNumberFormat="1" applyFont="1" applyFill="1" applyAlignment="1" applyProtection="1"/>
    <xf numFmtId="3" fontId="11" fillId="4" borderId="0" xfId="15" applyNumberFormat="1" applyFont="1" applyFill="1" applyAlignment="1" applyProtection="1">
      <alignment vertical="center"/>
    </xf>
    <xf numFmtId="3" fontId="11" fillId="4" borderId="0" xfId="15" applyNumberFormat="1" applyFont="1" applyFill="1" applyAlignment="1" applyProtection="1"/>
    <xf numFmtId="0" fontId="11" fillId="0" borderId="0" xfId="15" applyFont="1" applyFill="1" applyBorder="1" applyAlignment="1" applyProtection="1"/>
    <xf numFmtId="0" fontId="11" fillId="5" borderId="0" xfId="15" applyFont="1" applyFill="1" applyBorder="1" applyAlignment="1" applyProtection="1"/>
    <xf numFmtId="170" fontId="11" fillId="0" borderId="0" xfId="15" applyNumberFormat="1" applyFont="1" applyFill="1" applyAlignment="1" applyProtection="1">
      <alignment horizontal="right"/>
    </xf>
    <xf numFmtId="170" fontId="11" fillId="5" borderId="0" xfId="15" applyNumberFormat="1" applyFont="1" applyFill="1" applyAlignment="1" applyProtection="1">
      <alignment horizontal="right"/>
    </xf>
    <xf numFmtId="170" fontId="11" fillId="5" borderId="0" xfId="15" applyNumberFormat="1" applyFont="1" applyFill="1" applyAlignment="1" applyProtection="1"/>
    <xf numFmtId="3" fontId="11" fillId="5" borderId="0" xfId="15" applyNumberFormat="1" applyFont="1" applyFill="1" applyAlignment="1" applyProtection="1">
      <alignment vertical="center"/>
    </xf>
    <xf numFmtId="3" fontId="11" fillId="5" borderId="0" xfId="15" applyNumberFormat="1" applyFont="1" applyFill="1" applyAlignment="1" applyProtection="1"/>
    <xf numFmtId="0" fontId="9" fillId="0" borderId="0" xfId="15" applyFont="1" applyBorder="1" applyAlignment="1" applyProtection="1">
      <alignment vertical="center"/>
    </xf>
    <xf numFmtId="0" fontId="9" fillId="0" borderId="0" xfId="15" applyFont="1" applyAlignment="1" applyProtection="1">
      <alignment vertical="center"/>
    </xf>
    <xf numFmtId="0" fontId="9" fillId="0" borderId="0" xfId="16" applyFont="1" applyBorder="1" applyAlignment="1" applyProtection="1">
      <alignment vertical="center"/>
    </xf>
    <xf numFmtId="0" fontId="2" fillId="0" borderId="0" xfId="15" applyFont="1" applyAlignment="1" applyProtection="1">
      <alignment vertical="center"/>
    </xf>
    <xf numFmtId="0" fontId="3" fillId="0" borderId="0" xfId="14" applyFont="1" applyAlignment="1" applyProtection="1"/>
    <xf numFmtId="0" fontId="7" fillId="0" borderId="0" xfId="14" applyFont="1" applyAlignment="1" applyProtection="1">
      <alignment horizontal="right" vertical="top"/>
    </xf>
    <xf numFmtId="165" fontId="8" fillId="0" borderId="0" xfId="14" applyNumberFormat="1" applyFont="1" applyAlignment="1" applyProtection="1">
      <alignment horizontal="right" vertical="top"/>
    </xf>
    <xf numFmtId="165" fontId="11" fillId="0" borderId="0" xfId="14" applyNumberFormat="1" applyFont="1" applyAlignment="1" applyProtection="1">
      <alignment horizontal="right" vertical="top"/>
    </xf>
    <xf numFmtId="0" fontId="6" fillId="0" borderId="0" xfId="14" applyProtection="1"/>
    <xf numFmtId="0" fontId="5" fillId="0" borderId="0" xfId="7" applyFont="1" applyAlignment="1" applyProtection="1">
      <alignment horizontal="right" vertical="top"/>
    </xf>
    <xf numFmtId="0" fontId="5" fillId="0" borderId="0" xfId="2" applyFont="1" applyAlignment="1" applyProtection="1">
      <alignment horizontal="right" vertical="center"/>
    </xf>
    <xf numFmtId="0" fontId="7" fillId="0" borderId="0" xfId="14" applyFont="1" applyAlignment="1" applyProtection="1">
      <alignment vertical="top"/>
    </xf>
    <xf numFmtId="0" fontId="3" fillId="0" borderId="0" xfId="14" applyFont="1" applyAlignment="1" applyProtection="1">
      <alignment horizontal="left" vertical="center"/>
    </xf>
    <xf numFmtId="0" fontId="2" fillId="0" borderId="0" xfId="14" applyFont="1" applyAlignment="1" applyProtection="1">
      <alignment vertical="top"/>
    </xf>
    <xf numFmtId="0" fontId="2" fillId="0" borderId="0" xfId="14" applyFont="1" applyProtection="1"/>
    <xf numFmtId="0" fontId="2" fillId="0" borderId="1" xfId="14" applyFont="1" applyBorder="1" applyProtection="1"/>
    <xf numFmtId="0" fontId="2" fillId="0" borderId="2" xfId="14" applyFont="1" applyBorder="1" applyProtection="1"/>
    <xf numFmtId="0" fontId="2" fillId="0" borderId="0" xfId="14" applyFont="1" applyBorder="1" applyProtection="1"/>
    <xf numFmtId="0" fontId="9" fillId="0" borderId="0" xfId="14" applyNumberFormat="1" applyFont="1" applyAlignment="1" applyProtection="1">
      <alignment vertical="center"/>
    </xf>
    <xf numFmtId="0" fontId="9" fillId="0" borderId="0" xfId="14" applyFont="1" applyAlignment="1" applyProtection="1">
      <alignment horizontal="right" vertical="center"/>
    </xf>
    <xf numFmtId="0" fontId="9" fillId="0" borderId="0" xfId="14" applyFont="1" applyProtection="1"/>
    <xf numFmtId="0" fontId="10" fillId="0" borderId="0" xfId="14" applyFont="1" applyAlignment="1" applyProtection="1">
      <alignment vertical="center"/>
    </xf>
    <xf numFmtId="0" fontId="11" fillId="0" borderId="0" xfId="14" applyFont="1" applyAlignment="1" applyProtection="1">
      <alignment vertical="center"/>
    </xf>
    <xf numFmtId="165" fontId="11" fillId="0" borderId="0" xfId="14" applyNumberFormat="1" applyFont="1" applyAlignment="1" applyProtection="1">
      <alignment horizontal="right" vertical="center"/>
    </xf>
    <xf numFmtId="165" fontId="11" fillId="0" borderId="0" xfId="14" applyNumberFormat="1" applyFont="1" applyAlignment="1" applyProtection="1">
      <alignment vertical="center"/>
    </xf>
    <xf numFmtId="165" fontId="11" fillId="4" borderId="0" xfId="14" applyNumberFormat="1" applyFont="1" applyFill="1" applyBorder="1" applyAlignment="1" applyProtection="1">
      <alignment vertical="center"/>
    </xf>
    <xf numFmtId="0" fontId="11" fillId="0" borderId="0" xfId="14" applyFont="1" applyBorder="1" applyAlignment="1" applyProtection="1">
      <alignment vertical="center"/>
    </xf>
    <xf numFmtId="165" fontId="11" fillId="0" borderId="0" xfId="14" applyNumberFormat="1" applyFont="1" applyBorder="1" applyAlignment="1" applyProtection="1">
      <alignment vertical="center"/>
    </xf>
    <xf numFmtId="0" fontId="10" fillId="0" borderId="0" xfId="14" applyFont="1" applyBorder="1" applyAlignment="1" applyProtection="1">
      <alignment vertical="center"/>
    </xf>
    <xf numFmtId="0" fontId="20" fillId="0" borderId="1" xfId="14" applyFont="1" applyBorder="1" applyProtection="1"/>
    <xf numFmtId="0" fontId="20" fillId="0" borderId="0" xfId="14" applyFont="1" applyProtection="1"/>
    <xf numFmtId="0" fontId="9" fillId="0" borderId="0" xfId="14" applyFont="1" applyAlignment="1" applyProtection="1">
      <alignment vertical="center"/>
    </xf>
    <xf numFmtId="0" fontId="21" fillId="0" borderId="0" xfId="14" applyFont="1" applyProtection="1"/>
    <xf numFmtId="0" fontId="2" fillId="0" borderId="0" xfId="14" applyFont="1" applyAlignment="1" applyProtection="1">
      <alignment horizontal="right"/>
    </xf>
    <xf numFmtId="171" fontId="2" fillId="0" borderId="0" xfId="14" applyNumberFormat="1" applyFont="1" applyProtection="1"/>
    <xf numFmtId="165" fontId="2" fillId="0" borderId="0" xfId="14" applyNumberFormat="1" applyFont="1" applyProtection="1"/>
    <xf numFmtId="165" fontId="2" fillId="0" borderId="0" xfId="14" applyNumberFormat="1" applyFont="1" applyBorder="1" applyProtection="1"/>
    <xf numFmtId="3" fontId="2" fillId="0" borderId="0" xfId="14" applyNumberFormat="1" applyFont="1" applyBorder="1" applyProtection="1"/>
    <xf numFmtId="0" fontId="8" fillId="0" borderId="0" xfId="14" applyFont="1" applyAlignment="1" applyProtection="1">
      <alignment vertical="top"/>
    </xf>
    <xf numFmtId="0" fontId="7" fillId="0" borderId="0" xfId="14" quotePrefix="1" applyFont="1" applyAlignment="1" applyProtection="1">
      <alignment horizontal="left" vertical="top"/>
    </xf>
    <xf numFmtId="0" fontId="8" fillId="0" borderId="0" xfId="14" applyNumberFormat="1" applyFont="1" applyAlignment="1" applyProtection="1">
      <alignment horizontal="right" vertical="top"/>
    </xf>
    <xf numFmtId="0" fontId="2" fillId="0" borderId="2" xfId="14" applyFont="1" applyBorder="1" applyAlignment="1" applyProtection="1">
      <alignment horizontal="right"/>
    </xf>
    <xf numFmtId="0" fontId="9" fillId="0" borderId="1" xfId="14" applyFont="1" applyBorder="1" applyAlignment="1" applyProtection="1">
      <alignment horizontal="centerContinuous"/>
    </xf>
    <xf numFmtId="0" fontId="9" fillId="0" borderId="0" xfId="14" applyFont="1" applyAlignment="1" applyProtection="1">
      <alignment horizontal="left"/>
    </xf>
    <xf numFmtId="0" fontId="9" fillId="0" borderId="0" xfId="14" applyFont="1" applyAlignment="1" applyProtection="1">
      <alignment horizontal="left" vertical="center" wrapText="1"/>
    </xf>
    <xf numFmtId="0" fontId="9" fillId="0" borderId="0" xfId="14" applyFont="1" applyBorder="1" applyAlignment="1" applyProtection="1">
      <alignment horizontal="centerContinuous"/>
    </xf>
    <xf numFmtId="0" fontId="9" fillId="0" borderId="2" xfId="14" applyFont="1" applyBorder="1" applyAlignment="1" applyProtection="1">
      <alignment horizontal="centerContinuous"/>
    </xf>
    <xf numFmtId="0" fontId="9" fillId="0" borderId="0" xfId="14" applyFont="1" applyBorder="1" applyAlignment="1" applyProtection="1">
      <alignment horizontal="center" wrapText="1"/>
    </xf>
    <xf numFmtId="0" fontId="9" fillId="0" borderId="0" xfId="14" applyFont="1" applyBorder="1" applyAlignment="1" applyProtection="1">
      <alignment horizontal="left"/>
    </xf>
    <xf numFmtId="0" fontId="9" fillId="0" borderId="0" xfId="14" applyNumberFormat="1" applyFont="1" applyAlignment="1" applyProtection="1">
      <alignment horizontal="right"/>
    </xf>
    <xf numFmtId="0" fontId="9" fillId="0" borderId="1" xfId="14" applyFont="1" applyBorder="1" applyAlignment="1" applyProtection="1">
      <alignment horizontal="centerContinuous" vertical="top"/>
    </xf>
    <xf numFmtId="0" fontId="9" fillId="0" borderId="0" xfId="14" applyFont="1" applyAlignment="1" applyProtection="1">
      <alignment horizontal="right"/>
    </xf>
    <xf numFmtId="0" fontId="9" fillId="0" borderId="0" xfId="14" applyFont="1" applyBorder="1" applyAlignment="1" applyProtection="1">
      <alignment horizontal="right" wrapText="1"/>
    </xf>
    <xf numFmtId="0" fontId="9" fillId="0" borderId="2" xfId="14" applyFont="1" applyBorder="1" applyAlignment="1" applyProtection="1">
      <alignment horizontal="centerContinuous" vertical="top"/>
    </xf>
    <xf numFmtId="0" fontId="9" fillId="0" borderId="0" xfId="14" applyFont="1" applyBorder="1" applyAlignment="1" applyProtection="1">
      <alignment horizontal="centerContinuous" vertical="top"/>
    </xf>
    <xf numFmtId="0" fontId="9" fillId="0" borderId="0" xfId="14" applyFont="1" applyBorder="1" applyAlignment="1" applyProtection="1">
      <alignment horizontal="right" vertical="top"/>
    </xf>
    <xf numFmtId="0" fontId="9" fillId="0" borderId="0" xfId="14" applyFont="1" applyAlignment="1" applyProtection="1">
      <alignment horizontal="right" wrapText="1"/>
    </xf>
    <xf numFmtId="0" fontId="9" fillId="0" borderId="0" xfId="14" applyFont="1" applyBorder="1" applyAlignment="1" applyProtection="1">
      <alignment horizontal="right"/>
    </xf>
    <xf numFmtId="0" fontId="9" fillId="0" borderId="0" xfId="14" applyNumberFormat="1" applyFont="1" applyBorder="1" applyAlignment="1" applyProtection="1">
      <alignment horizontal="right" vertical="center" wrapText="1"/>
    </xf>
    <xf numFmtId="0" fontId="9" fillId="0" borderId="0" xfId="14" applyFont="1" applyAlignment="1" applyProtection="1">
      <alignment horizontal="right" vertical="center" wrapText="1"/>
    </xf>
    <xf numFmtId="0" fontId="9" fillId="0" borderId="0" xfId="14" applyFont="1" applyBorder="1" applyProtection="1"/>
    <xf numFmtId="0" fontId="2" fillId="0" borderId="1" xfId="14" applyFont="1" applyBorder="1" applyAlignment="1" applyProtection="1">
      <alignment horizontal="right"/>
    </xf>
    <xf numFmtId="0" fontId="10" fillId="0" borderId="0" xfId="14" quotePrefix="1" applyFont="1" applyAlignment="1" applyProtection="1">
      <alignment horizontal="left" vertical="center"/>
    </xf>
    <xf numFmtId="0" fontId="10" fillId="0" borderId="0" xfId="14" applyFont="1" applyAlignment="1" applyProtection="1">
      <alignment horizontal="right" vertical="center"/>
    </xf>
    <xf numFmtId="0" fontId="11" fillId="0" borderId="0" xfId="14" applyFont="1" applyAlignment="1" applyProtection="1">
      <alignment horizontal="right" vertical="center"/>
    </xf>
    <xf numFmtId="0" fontId="11" fillId="4" borderId="0" xfId="14" applyFont="1" applyFill="1" applyAlignment="1" applyProtection="1">
      <alignment horizontal="right" vertical="center"/>
    </xf>
    <xf numFmtId="3" fontId="11" fillId="0" borderId="0" xfId="14" applyNumberFormat="1" applyFont="1" applyAlignment="1" applyProtection="1">
      <alignment vertical="center"/>
    </xf>
    <xf numFmtId="3" fontId="11" fillId="0" borderId="0" xfId="14" applyNumberFormat="1" applyFont="1" applyAlignment="1" applyProtection="1">
      <alignment horizontal="right" vertical="center"/>
    </xf>
    <xf numFmtId="165" fontId="2" fillId="0" borderId="0" xfId="14" applyNumberFormat="1" applyFont="1" applyAlignment="1" applyProtection="1">
      <alignment horizontal="right"/>
    </xf>
    <xf numFmtId="165" fontId="10" fillId="0" borderId="0" xfId="14" applyNumberFormat="1" applyFont="1" applyAlignment="1" applyProtection="1">
      <alignment vertical="center"/>
    </xf>
    <xf numFmtId="165" fontId="10" fillId="0" borderId="0" xfId="14" quotePrefix="1" applyNumberFormat="1" applyFont="1" applyAlignment="1" applyProtection="1">
      <alignment horizontal="left" vertical="center"/>
    </xf>
    <xf numFmtId="165" fontId="10" fillId="0" borderId="0" xfId="14" applyNumberFormat="1" applyFont="1" applyBorder="1" applyAlignment="1" applyProtection="1">
      <alignment vertical="center"/>
    </xf>
    <xf numFmtId="165" fontId="11" fillId="0" borderId="0" xfId="14" applyNumberFormat="1" applyFont="1" applyBorder="1" applyAlignment="1" applyProtection="1">
      <alignment horizontal="right" vertical="center"/>
    </xf>
    <xf numFmtId="0" fontId="11" fillId="4" borderId="0" xfId="14" applyFont="1" applyFill="1" applyBorder="1" applyAlignment="1" applyProtection="1">
      <alignment vertical="center"/>
    </xf>
    <xf numFmtId="165" fontId="11" fillId="4" borderId="0" xfId="14" applyNumberFormat="1" applyFont="1" applyFill="1" applyBorder="1" applyAlignment="1" applyProtection="1">
      <alignment horizontal="right" vertical="center"/>
    </xf>
    <xf numFmtId="0" fontId="10" fillId="0" borderId="0" xfId="14" applyFont="1" applyAlignment="1" applyProtection="1">
      <alignment horizontal="left" vertical="center"/>
    </xf>
    <xf numFmtId="3" fontId="10" fillId="0" borderId="0" xfId="14" applyNumberFormat="1" applyFont="1" applyAlignment="1" applyProtection="1">
      <alignment vertical="center"/>
    </xf>
    <xf numFmtId="3" fontId="10" fillId="0" borderId="0" xfId="14" applyNumberFormat="1" applyFont="1" applyBorder="1" applyAlignment="1" applyProtection="1">
      <alignment vertical="center"/>
    </xf>
    <xf numFmtId="3" fontId="11" fillId="0" borderId="0" xfId="14" applyNumberFormat="1" applyFont="1" applyBorder="1" applyAlignment="1" applyProtection="1">
      <alignment vertical="center"/>
    </xf>
    <xf numFmtId="3" fontId="11" fillId="4" borderId="0" xfId="14" applyNumberFormat="1" applyFont="1" applyFill="1" applyBorder="1" applyAlignment="1" applyProtection="1">
      <alignment vertical="center"/>
    </xf>
    <xf numFmtId="165" fontId="11" fillId="0" borderId="0" xfId="14" applyNumberFormat="1" applyFont="1" applyFill="1" applyBorder="1" applyAlignment="1" applyProtection="1">
      <alignment vertical="center"/>
    </xf>
    <xf numFmtId="0" fontId="9" fillId="0" borderId="0" xfId="14" applyNumberFormat="1" applyFont="1" applyAlignment="1" applyProtection="1"/>
    <xf numFmtId="0" fontId="5" fillId="0" borderId="0" xfId="2" applyFont="1" applyBorder="1" applyAlignment="1" applyProtection="1">
      <alignment horizontal="right"/>
    </xf>
    <xf numFmtId="0" fontId="19" fillId="0" borderId="0" xfId="0" applyFont="1" applyProtection="1"/>
    <xf numFmtId="0" fontId="9" fillId="0" borderId="0" xfId="15" applyFont="1" applyFill="1" applyAlignment="1" applyProtection="1">
      <alignment horizontal="right" vertical="top" wrapText="1"/>
    </xf>
    <xf numFmtId="0" fontId="9" fillId="0" borderId="3" xfId="15" applyFont="1" applyBorder="1" applyAlignment="1" applyProtection="1">
      <alignment horizontal="center" vertical="top" wrapText="1"/>
    </xf>
    <xf numFmtId="0" fontId="9" fillId="0" borderId="2" xfId="15" applyFont="1" applyBorder="1" applyAlignment="1" applyProtection="1">
      <alignment horizontal="right" vertical="top" wrapText="1"/>
    </xf>
    <xf numFmtId="0" fontId="9" fillId="0" borderId="0" xfId="15" applyFont="1" applyBorder="1" applyAlignment="1" applyProtection="1">
      <alignment horizontal="right" vertical="top" wrapText="1"/>
    </xf>
    <xf numFmtId="0" fontId="9" fillId="0" borderId="0" xfId="15" applyNumberFormat="1" applyFont="1" applyBorder="1" applyAlignment="1" applyProtection="1">
      <alignment horizontal="left" vertical="center" wrapText="1"/>
    </xf>
    <xf numFmtId="0" fontId="9" fillId="0" borderId="0" xfId="15" applyFont="1" applyBorder="1" applyAlignment="1" applyProtection="1">
      <alignment horizontal="left" vertical="center" wrapText="1"/>
    </xf>
    <xf numFmtId="0" fontId="9" fillId="0" borderId="0" xfId="15" applyFont="1" applyFill="1" applyBorder="1" applyAlignment="1" applyProtection="1">
      <alignment horizontal="right" vertical="top" wrapText="1"/>
    </xf>
    <xf numFmtId="0" fontId="5" fillId="0" borderId="0" xfId="2" applyFont="1" applyAlignment="1" applyProtection="1">
      <alignment horizontal="right" vertical="top"/>
    </xf>
    <xf numFmtId="0" fontId="9" fillId="0" borderId="0" xfId="14" applyNumberFormat="1" applyFont="1" applyFill="1" applyAlignment="1" applyProtection="1">
      <alignment horizontal="left" vertical="center" wrapText="1"/>
    </xf>
    <xf numFmtId="0" fontId="9" fillId="0" borderId="0" xfId="14" applyFont="1" applyFill="1" applyAlignment="1" applyProtection="1">
      <alignment horizontal="left" vertical="center" wrapText="1"/>
    </xf>
    <xf numFmtId="0" fontId="9" fillId="0" borderId="0" xfId="14" applyFont="1" applyFill="1" applyBorder="1" applyAlignment="1" applyProtection="1">
      <alignment horizontal="center" wrapText="1"/>
    </xf>
    <xf numFmtId="0" fontId="9" fillId="0" borderId="1" xfId="14" applyFont="1" applyFill="1" applyBorder="1" applyAlignment="1" applyProtection="1">
      <alignment horizontal="center" wrapText="1"/>
    </xf>
    <xf numFmtId="165" fontId="9" fillId="0" borderId="0" xfId="14" applyNumberFormat="1" applyFont="1" applyFill="1" applyBorder="1" applyAlignment="1" applyProtection="1">
      <alignment horizontal="center" wrapText="1"/>
    </xf>
    <xf numFmtId="165" fontId="9" fillId="0" borderId="1" xfId="14" applyNumberFormat="1" applyFont="1" applyFill="1" applyBorder="1" applyAlignment="1" applyProtection="1">
      <alignment horizontal="center" wrapText="1"/>
    </xf>
    <xf numFmtId="165" fontId="9" fillId="0" borderId="0" xfId="14" applyNumberFormat="1" applyFont="1" applyFill="1" applyBorder="1" applyAlignment="1" applyProtection="1">
      <alignment horizontal="right" wrapText="1"/>
    </xf>
    <xf numFmtId="165" fontId="9" fillId="0" borderId="0" xfId="14" applyNumberFormat="1" applyFont="1" applyFill="1" applyBorder="1" applyAlignment="1" applyProtection="1">
      <alignment horizontal="right"/>
    </xf>
    <xf numFmtId="0" fontId="9" fillId="0" borderId="0" xfId="10" applyNumberFormat="1" applyFont="1" applyAlignment="1" applyProtection="1">
      <alignment vertical="center"/>
    </xf>
    <xf numFmtId="0" fontId="9" fillId="0" borderId="0" xfId="10" applyFont="1" applyBorder="1" applyAlignment="1" applyProtection="1">
      <alignment horizontal="right" vertical="center" wrapText="1"/>
    </xf>
    <xf numFmtId="0" fontId="9" fillId="0" borderId="0" xfId="10" applyFont="1" applyBorder="1" applyAlignment="1" applyProtection="1">
      <alignment horizontal="right" vertical="center"/>
    </xf>
    <xf numFmtId="165" fontId="10" fillId="0" borderId="0" xfId="14" applyNumberFormat="1" applyFont="1" applyAlignment="1" applyProtection="1">
      <alignment vertical="center"/>
    </xf>
    <xf numFmtId="0" fontId="9" fillId="0" borderId="0" xfId="14" applyNumberFormat="1" applyFont="1" applyBorder="1" applyAlignment="1" applyProtection="1">
      <alignment horizontal="right" vertical="top" wrapText="1"/>
    </xf>
    <xf numFmtId="0" fontId="9" fillId="0" borderId="0" xfId="14" applyFont="1" applyBorder="1" applyAlignment="1" applyProtection="1">
      <alignment horizontal="right" vertical="top" wrapText="1"/>
    </xf>
    <xf numFmtId="0" fontId="9" fillId="0" borderId="0" xfId="14" applyFont="1" applyAlignment="1" applyProtection="1">
      <alignment horizontal="right" vertical="top" wrapText="1"/>
    </xf>
    <xf numFmtId="0" fontId="9" fillId="0" borderId="0" xfId="14" quotePrefix="1" applyFont="1" applyBorder="1" applyAlignment="1" applyProtection="1">
      <alignment horizontal="right" vertical="top" wrapText="1"/>
    </xf>
    <xf numFmtId="0" fontId="9" fillId="0" borderId="0" xfId="14" applyNumberFormat="1" applyFont="1" applyBorder="1" applyAlignment="1" applyProtection="1">
      <alignment horizontal="right" vertical="center" wrapText="1"/>
    </xf>
    <xf numFmtId="0" fontId="9" fillId="0" borderId="0" xfId="14" applyFont="1" applyAlignment="1" applyProtection="1">
      <alignment horizontal="right" vertical="center" wrapText="1"/>
    </xf>
    <xf numFmtId="0" fontId="9" fillId="0" borderId="0" xfId="14" applyNumberFormat="1" applyFont="1" applyAlignment="1" applyProtection="1">
      <alignment horizontal="left" vertical="center" wrapText="1"/>
    </xf>
    <xf numFmtId="0" fontId="9" fillId="0" borderId="0" xfId="14" applyFont="1" applyAlignment="1" applyProtection="1">
      <alignment horizontal="left" vertical="center" wrapText="1"/>
    </xf>
    <xf numFmtId="0" fontId="9" fillId="0" borderId="1" xfId="14" applyFont="1" applyBorder="1" applyAlignment="1" applyProtection="1">
      <alignment horizontal="center" wrapText="1"/>
    </xf>
    <xf numFmtId="0" fontId="9" fillId="0" borderId="0" xfId="14" applyFont="1" applyAlignment="1" applyProtection="1">
      <alignment vertical="top" wrapText="1"/>
    </xf>
  </cellXfs>
  <cellStyles count="17">
    <cellStyle name="Hipervínculo" xfId="2" builtinId="8"/>
    <cellStyle name="Hipervínculo 2 2 2" xfId="7"/>
    <cellStyle name="Hipervínculo 3 2 2" xfId="5"/>
    <cellStyle name="Normal" xfId="0" builtinId="0"/>
    <cellStyle name="Normal 10 2" xfId="16"/>
    <cellStyle name="Normal 12 2" xfId="15"/>
    <cellStyle name="Normal 2" xfId="1"/>
    <cellStyle name="Normal 3 3 2 2 2 2" xfId="11"/>
    <cellStyle name="Normal 3 45" xfId="14"/>
    <cellStyle name="Normal 5 2 2" xfId="3"/>
    <cellStyle name="Normal 5 3" xfId="8"/>
    <cellStyle name="Normal 7 2 2 2 2 2" xfId="12"/>
    <cellStyle name="Normal_A0310_Cap13" xfId="9"/>
    <cellStyle name="Normal_C12" xfId="10"/>
    <cellStyle name="Normal_Cap08" xfId="13"/>
    <cellStyle name="Normal_Cap12" xfId="4"/>
    <cellStyle name="Normal_eim_aepef_1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90</xdr:row>
      <xdr:rowOff>76200</xdr:rowOff>
    </xdr:from>
    <xdr:to>
      <xdr:col>1</xdr:col>
      <xdr:colOff>0</xdr:colOff>
      <xdr:row>92</xdr:row>
      <xdr:rowOff>19050</xdr:rowOff>
    </xdr:to>
    <xdr:sp macro="" textlink="">
      <xdr:nvSpPr>
        <xdr:cNvPr id="2" name="Texto 17"/>
        <xdr:cNvSpPr txBox="1">
          <a:spLocks noChangeArrowheads="1"/>
        </xdr:cNvSpPr>
      </xdr:nvSpPr>
      <xdr:spPr bwMode="auto">
        <a:xfrm>
          <a:off x="133350" y="2562225"/>
          <a:ext cx="10382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0" i="0" strike="noStrike">
              <a:solidFill>
                <a:srgbClr val="000000"/>
              </a:solidFill>
              <a:latin typeface="Helv"/>
            </a:rPr>
            <a:t>FUENTE: Cuadro 2.2.8</a:t>
          </a:r>
        </a:p>
      </xdr:txBody>
    </xdr:sp>
    <xdr:clientData/>
  </xdr:twoCellAnchor>
  <xdr:twoCellAnchor>
    <xdr:from>
      <xdr:col>1</xdr:col>
      <xdr:colOff>0</xdr:colOff>
      <xdr:row>73</xdr:row>
      <xdr:rowOff>28575</xdr:rowOff>
    </xdr:from>
    <xdr:to>
      <xdr:col>1</xdr:col>
      <xdr:colOff>0</xdr:colOff>
      <xdr:row>74</xdr:row>
      <xdr:rowOff>104775</xdr:rowOff>
    </xdr:to>
    <xdr:sp macro="" textlink="">
      <xdr:nvSpPr>
        <xdr:cNvPr id="3" name="Texto 29"/>
        <xdr:cNvSpPr txBox="1">
          <a:spLocks noChangeArrowheads="1"/>
        </xdr:cNvSpPr>
      </xdr:nvSpPr>
      <xdr:spPr bwMode="auto">
        <a:xfrm>
          <a:off x="1171575" y="2562225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100" b="1" i="0" strike="noStrike">
              <a:solidFill>
                <a:srgbClr val="000000"/>
              </a:solidFill>
              <a:latin typeface="Helv"/>
            </a:rPr>
            <a:t>1996 P/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inegi.org.mx/sistemas/bie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negi.org.mx/sistemas/bie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showGridLines="0" showRowColHeaders="0" tabSelected="1" zoomScale="130" zoomScaleNormal="130" workbookViewId="0">
      <pane ySplit="2" topLeftCell="A3" activePane="bottomLeft" state="frozen"/>
      <selection pane="bottomLeft"/>
    </sheetView>
  </sheetViews>
  <sheetFormatPr baseColWidth="10" defaultColWidth="0" defaultRowHeight="9" customHeight="1" zeroHeight="1"/>
  <cols>
    <col min="1" max="1" width="5.7109375" style="1" customWidth="1"/>
    <col min="2" max="2" width="70.7109375" style="2" customWidth="1"/>
    <col min="3" max="16384" width="11.42578125" style="3" hidden="1"/>
  </cols>
  <sheetData>
    <row r="1" spans="1:2"/>
    <row r="2" spans="1:2" ht="12.75">
      <c r="A2" s="4" t="s">
        <v>0</v>
      </c>
    </row>
    <row r="3" spans="1:2" ht="12.75">
      <c r="A3" s="4"/>
    </row>
    <row r="4" spans="1:2" ht="36">
      <c r="A4" s="5" t="s">
        <v>199</v>
      </c>
      <c r="B4" s="6" t="s">
        <v>203</v>
      </c>
    </row>
    <row r="5" spans="1:2" ht="45">
      <c r="A5" s="5" t="s">
        <v>200</v>
      </c>
      <c r="B5" s="6" t="s">
        <v>204</v>
      </c>
    </row>
    <row r="6" spans="1:2" ht="36">
      <c r="A6" s="5" t="s">
        <v>201</v>
      </c>
      <c r="B6" s="6" t="s">
        <v>205</v>
      </c>
    </row>
    <row r="7" spans="1:2" ht="36">
      <c r="A7" s="5" t="s">
        <v>202</v>
      </c>
      <c r="B7" s="6" t="s">
        <v>206</v>
      </c>
    </row>
    <row r="8" spans="1:2" ht="27">
      <c r="A8" s="5" t="s">
        <v>108</v>
      </c>
      <c r="B8" s="6" t="s">
        <v>109</v>
      </c>
    </row>
    <row r="9" spans="1:2" ht="45">
      <c r="A9" s="5" t="s">
        <v>74</v>
      </c>
      <c r="B9" s="6" t="s">
        <v>75</v>
      </c>
    </row>
    <row r="10" spans="1:2" ht="36">
      <c r="A10" s="5" t="s">
        <v>1</v>
      </c>
      <c r="B10" s="6" t="s">
        <v>60</v>
      </c>
    </row>
    <row r="11" spans="1:2" ht="36">
      <c r="A11" s="5" t="s">
        <v>207</v>
      </c>
      <c r="B11" s="6" t="s">
        <v>209</v>
      </c>
    </row>
    <row r="12" spans="1:2" ht="36">
      <c r="A12" s="5" t="s">
        <v>208</v>
      </c>
      <c r="B12" s="6" t="s">
        <v>210</v>
      </c>
    </row>
    <row r="13" spans="1:2" ht="9" hidden="1" customHeight="1"/>
    <row r="14" spans="1:2" ht="9" hidden="1" customHeight="1"/>
    <row r="15" spans="1:2" ht="9" hidden="1" customHeight="1"/>
    <row r="16" spans="1:2" ht="9" hidden="1" customHeight="1"/>
    <row r="17" spans="2:2" s="1" customFormat="1" ht="9" hidden="1" customHeight="1">
      <c r="B17" s="2"/>
    </row>
    <row r="18" spans="2:2" s="1" customFormat="1" ht="9" hidden="1" customHeight="1">
      <c r="B18" s="2"/>
    </row>
    <row r="19" spans="2:2" s="1" customFormat="1" ht="9" hidden="1" customHeight="1">
      <c r="B19" s="2"/>
    </row>
    <row r="20" spans="2:2" s="1" customFormat="1" ht="9" hidden="1" customHeight="1">
      <c r="B20" s="2"/>
    </row>
    <row r="21" spans="2:2" s="1" customFormat="1" ht="9" hidden="1" customHeight="1">
      <c r="B21" s="2"/>
    </row>
    <row r="22" spans="2:2" s="1" customFormat="1" ht="9" hidden="1" customHeight="1">
      <c r="B22" s="2"/>
    </row>
    <row r="23" spans="2:2" s="1" customFormat="1" ht="9" hidden="1" customHeight="1">
      <c r="B23" s="2"/>
    </row>
    <row r="24" spans="2:2" s="1" customFormat="1" ht="9" hidden="1" customHeight="1">
      <c r="B24" s="2"/>
    </row>
    <row r="25" spans="2:2" s="1" customFormat="1" ht="9" hidden="1" customHeight="1">
      <c r="B25" s="2"/>
    </row>
    <row r="26" spans="2:2" s="1" customFormat="1" ht="9" hidden="1" customHeight="1">
      <c r="B26" s="2"/>
    </row>
    <row r="27" spans="2:2" s="1" customFormat="1" ht="9" hidden="1" customHeight="1">
      <c r="B27" s="2"/>
    </row>
    <row r="28" spans="2:2" s="1" customFormat="1" ht="9" hidden="1" customHeight="1">
      <c r="B28" s="2"/>
    </row>
    <row r="29" spans="2:2" s="1" customFormat="1" ht="9" hidden="1" customHeight="1">
      <c r="B29" s="2"/>
    </row>
    <row r="30" spans="2:2" s="1" customFormat="1" ht="9" hidden="1" customHeight="1">
      <c r="B30" s="2"/>
    </row>
    <row r="31" spans="2:2" s="1" customFormat="1" ht="9" hidden="1" customHeight="1">
      <c r="B31" s="2"/>
    </row>
    <row r="32" spans="2:2" s="1" customFormat="1" ht="9" hidden="1" customHeight="1">
      <c r="B32" s="2"/>
    </row>
    <row r="33" spans="2:2" s="1" customFormat="1" ht="9" hidden="1" customHeight="1">
      <c r="B33" s="2"/>
    </row>
    <row r="34" spans="2:2" s="1" customFormat="1" ht="9" hidden="1" customHeight="1">
      <c r="B34" s="2"/>
    </row>
    <row r="35" spans="2:2" s="1" customFormat="1" ht="9" hidden="1" customHeight="1">
      <c r="B35" s="2"/>
    </row>
    <row r="36" spans="2:2" s="1" customFormat="1" ht="9" hidden="1" customHeight="1">
      <c r="B36" s="2"/>
    </row>
    <row r="37" spans="2:2" s="1" customFormat="1" ht="9" hidden="1" customHeight="1">
      <c r="B37" s="2"/>
    </row>
    <row r="38" spans="2:2" s="1" customFormat="1" ht="9" hidden="1" customHeight="1">
      <c r="B38" s="2"/>
    </row>
    <row r="39" spans="2:2" ht="9" hidden="1" customHeight="1"/>
    <row r="40" spans="2:2" ht="9" hidden="1" customHeight="1"/>
    <row r="41" spans="2:2" ht="9" hidden="1" customHeight="1"/>
    <row r="42" spans="2:2" ht="9" hidden="1" customHeight="1"/>
    <row r="43" spans="2:2" ht="9" hidden="1" customHeight="1"/>
    <row r="44" spans="2:2" ht="9" hidden="1" customHeight="1"/>
    <row r="45" spans="2:2" ht="9" hidden="1" customHeight="1"/>
    <row r="46" spans="2:2" ht="9" hidden="1" customHeight="1"/>
  </sheetData>
  <sheetProtection sheet="1" objects="1" scenarios="1"/>
  <hyperlinks>
    <hyperlink ref="A4:B4" location="'11.1'!A1" display="11.1"/>
    <hyperlink ref="A9:B9" location="'11.6'!A1" display="11.6"/>
    <hyperlink ref="A5:B8" location="'11.5'!A1" display="11.5"/>
    <hyperlink ref="A5:B5" location="'11.2'!A1" display="11.2"/>
    <hyperlink ref="A6:B6" location="'11.3'!A1" display="11.3"/>
    <hyperlink ref="A7:B7" location="'11.4'!A1" display="11.4"/>
    <hyperlink ref="A10:B11" location="'11.8'!A1" display="11.8"/>
    <hyperlink ref="A11:B11" location="'11.8'!A1" display="11.8"/>
    <hyperlink ref="A12:B12" location="'11.9'!A1" display="11.9"/>
  </hyperlinks>
  <printOptions horizontalCentered="1" verticalCentered="1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6"/>
  <sheetViews>
    <sheetView showGridLines="0" showRowColHeaders="0" zoomScale="130" zoomScaleNormal="130" workbookViewId="0">
      <pane xSplit="1" ySplit="13" topLeftCell="B14" activePane="bottomRight" state="frozen"/>
      <selection activeCell="W1" sqref="W1"/>
      <selection pane="topRight" activeCell="W1" sqref="W1"/>
      <selection pane="bottomLeft" activeCell="W1" sqref="W1"/>
      <selection pane="bottomRight"/>
    </sheetView>
  </sheetViews>
  <sheetFormatPr baseColWidth="10" defaultColWidth="0" defaultRowHeight="9" customHeight="1" zeroHeight="1"/>
  <cols>
    <col min="1" max="1" width="16.28515625" style="203" customWidth="1"/>
    <col min="2" max="2" width="6" style="203" customWidth="1"/>
    <col min="3" max="3" width="0.7109375" style="203" customWidth="1"/>
    <col min="4" max="4" width="6" style="203" customWidth="1"/>
    <col min="5" max="6" width="6.28515625" style="203" customWidth="1"/>
    <col min="7" max="7" width="5.140625" style="203" customWidth="1"/>
    <col min="8" max="8" width="6.7109375" style="203" customWidth="1"/>
    <col min="9" max="9" width="4.85546875" style="203" customWidth="1"/>
    <col min="10" max="10" width="1" style="203" customWidth="1"/>
    <col min="11" max="11" width="6.5703125" style="203" customWidth="1"/>
    <col min="12" max="12" width="5.140625" style="203" customWidth="1"/>
    <col min="13" max="13" width="1.7109375" style="203" customWidth="1"/>
    <col min="14" max="14" width="5.5703125" style="203" customWidth="1"/>
    <col min="15" max="15" width="5.28515625" style="203" customWidth="1"/>
    <col min="16" max="16" width="6" style="203" customWidth="1"/>
    <col min="17" max="17" width="0.7109375" style="203" customWidth="1"/>
    <col min="18" max="18" width="5.140625" style="203" customWidth="1"/>
    <col min="19" max="19" width="5.5703125" style="203" customWidth="1"/>
    <col min="20" max="20" width="0.85546875" style="203" customWidth="1"/>
    <col min="21" max="16384" width="11.42578125" style="203" hidden="1"/>
  </cols>
  <sheetData>
    <row r="1" spans="1:19" s="227" customFormat="1" ht="12" customHeight="1">
      <c r="A1" s="193" t="s">
        <v>165</v>
      </c>
      <c r="B1" s="200"/>
      <c r="C1" s="200"/>
      <c r="D1" s="200"/>
      <c r="E1" s="200"/>
      <c r="F1" s="200"/>
      <c r="G1" s="200"/>
      <c r="H1" s="200"/>
      <c r="S1" s="198" t="s">
        <v>166</v>
      </c>
    </row>
    <row r="2" spans="1:19" s="227" customFormat="1" ht="12" customHeight="1">
      <c r="A2" s="201" t="s">
        <v>155</v>
      </c>
      <c r="B2" s="228"/>
      <c r="C2" s="228"/>
      <c r="D2" s="228"/>
      <c r="E2" s="228"/>
      <c r="F2" s="228"/>
      <c r="G2" s="228"/>
      <c r="H2" s="228"/>
      <c r="I2" s="228"/>
      <c r="J2" s="229"/>
    </row>
    <row r="3" spans="1:19" s="227" customFormat="1" ht="12" customHeight="1">
      <c r="A3" s="202" t="s">
        <v>156</v>
      </c>
    </row>
    <row r="4" spans="1:19" ht="3" customHeight="1">
      <c r="A4" s="206"/>
      <c r="B4" s="206"/>
      <c r="C4" s="206"/>
      <c r="D4" s="206"/>
      <c r="E4" s="206"/>
      <c r="F4" s="206"/>
      <c r="G4" s="206"/>
      <c r="H4" s="206"/>
      <c r="I4" s="206"/>
      <c r="J4" s="204"/>
      <c r="K4" s="204"/>
      <c r="L4" s="204"/>
      <c r="M4" s="204"/>
      <c r="N4" s="204"/>
      <c r="O4" s="204"/>
      <c r="P4" s="204"/>
      <c r="Q4" s="204"/>
      <c r="R4" s="204"/>
      <c r="S4" s="204"/>
    </row>
    <row r="5" spans="1:19" ht="3" customHeight="1">
      <c r="A5" s="230"/>
      <c r="B5" s="230"/>
      <c r="C5" s="230"/>
      <c r="D5" s="230"/>
      <c r="E5" s="230"/>
      <c r="F5" s="230"/>
      <c r="G5" s="230"/>
      <c r="H5" s="230"/>
      <c r="I5" s="230"/>
      <c r="J5" s="206"/>
      <c r="K5" s="206"/>
      <c r="L5" s="206"/>
      <c r="M5" s="206"/>
      <c r="N5" s="206"/>
      <c r="O5" s="206"/>
      <c r="P5" s="206"/>
      <c r="Q5" s="206"/>
      <c r="R5" s="206"/>
      <c r="S5" s="206"/>
    </row>
    <row r="6" spans="1:19" s="209" customFormat="1" ht="8.25" customHeight="1">
      <c r="A6" s="299" t="s">
        <v>82</v>
      </c>
      <c r="B6" s="231" t="s">
        <v>167</v>
      </c>
      <c r="C6" s="231"/>
      <c r="D6" s="231"/>
      <c r="E6" s="231"/>
      <c r="F6" s="231"/>
      <c r="G6" s="231"/>
      <c r="H6" s="231"/>
      <c r="I6" s="231"/>
      <c r="J6" s="233"/>
      <c r="K6" s="301" t="s">
        <v>168</v>
      </c>
      <c r="L6" s="301"/>
      <c r="M6" s="301"/>
      <c r="N6" s="301"/>
      <c r="O6" s="301"/>
      <c r="P6" s="301"/>
      <c r="Q6" s="232"/>
      <c r="R6" s="301" t="s">
        <v>169</v>
      </c>
      <c r="S6" s="301"/>
    </row>
    <row r="7" spans="1:19" s="209" customFormat="1" ht="2.1" customHeight="1">
      <c r="A7" s="300"/>
      <c r="B7" s="234"/>
      <c r="C7" s="235"/>
      <c r="D7" s="235"/>
      <c r="E7" s="235"/>
      <c r="F7" s="235"/>
      <c r="G7" s="235"/>
      <c r="H7" s="235"/>
      <c r="I7" s="235"/>
      <c r="J7" s="233"/>
      <c r="K7" s="236"/>
      <c r="L7" s="236"/>
      <c r="M7" s="236"/>
      <c r="N7" s="236"/>
      <c r="O7" s="236"/>
      <c r="P7" s="236"/>
      <c r="Q7" s="237"/>
      <c r="R7" s="236"/>
      <c r="S7" s="236"/>
    </row>
    <row r="8" spans="1:19" s="209" customFormat="1" ht="9.6" customHeight="1">
      <c r="A8" s="300"/>
      <c r="B8" s="238" t="s">
        <v>170</v>
      </c>
      <c r="C8" s="232"/>
      <c r="D8" s="239" t="s">
        <v>171</v>
      </c>
      <c r="E8" s="239"/>
      <c r="F8" s="239"/>
      <c r="G8" s="239"/>
      <c r="H8" s="239"/>
      <c r="I8" s="239"/>
      <c r="J8" s="233"/>
      <c r="K8" s="240" t="s">
        <v>172</v>
      </c>
      <c r="L8" s="294" t="s">
        <v>173</v>
      </c>
      <c r="M8" s="241"/>
      <c r="N8" s="301" t="s">
        <v>174</v>
      </c>
      <c r="O8" s="301"/>
      <c r="P8" s="294" t="s">
        <v>175</v>
      </c>
      <c r="Q8" s="232"/>
      <c r="R8" s="294" t="s">
        <v>176</v>
      </c>
      <c r="S8" s="293" t="s">
        <v>177</v>
      </c>
    </row>
    <row r="9" spans="1:19" s="209" customFormat="1" ht="2.1" customHeight="1">
      <c r="A9" s="300"/>
      <c r="B9" s="240"/>
      <c r="C9" s="232"/>
      <c r="D9" s="242"/>
      <c r="E9" s="242"/>
      <c r="F9" s="242"/>
      <c r="G9" s="242"/>
      <c r="H9" s="242"/>
      <c r="I9" s="243"/>
      <c r="J9" s="233"/>
      <c r="K9" s="240"/>
      <c r="L9" s="294"/>
      <c r="M9" s="241"/>
      <c r="N9" s="236"/>
      <c r="O9" s="236"/>
      <c r="P9" s="294"/>
      <c r="Q9" s="232"/>
      <c r="R9" s="294"/>
      <c r="S9" s="294"/>
    </row>
    <row r="10" spans="1:19" s="209" customFormat="1" ht="9" customHeight="1">
      <c r="A10" s="300"/>
      <c r="B10" s="240"/>
      <c r="C10" s="232"/>
      <c r="D10" s="293" t="s">
        <v>178</v>
      </c>
      <c r="E10" s="293" t="s">
        <v>179</v>
      </c>
      <c r="F10" s="293" t="s">
        <v>180</v>
      </c>
      <c r="G10" s="294" t="s">
        <v>181</v>
      </c>
      <c r="H10" s="294" t="s">
        <v>182</v>
      </c>
      <c r="I10" s="244" t="s">
        <v>183</v>
      </c>
      <c r="J10" s="233"/>
      <c r="L10" s="294"/>
      <c r="M10" s="245"/>
      <c r="N10" s="297" t="s">
        <v>184</v>
      </c>
      <c r="O10" s="297" t="s">
        <v>185</v>
      </c>
      <c r="P10" s="294"/>
      <c r="R10" s="302"/>
      <c r="S10" s="302"/>
    </row>
    <row r="11" spans="1:19" s="209" customFormat="1" ht="9" customHeight="1">
      <c r="A11" s="300"/>
      <c r="B11" s="240"/>
      <c r="C11" s="232"/>
      <c r="D11" s="294"/>
      <c r="E11" s="294"/>
      <c r="F11" s="294"/>
      <c r="G11" s="296"/>
      <c r="H11" s="294"/>
      <c r="I11" s="244"/>
      <c r="J11" s="233"/>
      <c r="L11" s="245"/>
      <c r="M11" s="245"/>
      <c r="N11" s="297"/>
      <c r="O11" s="298"/>
      <c r="P11" s="294"/>
      <c r="S11" s="294"/>
    </row>
    <row r="12" spans="1:19" s="249" customFormat="1" ht="8.25" customHeight="1">
      <c r="A12" s="300"/>
      <c r="B12" s="246"/>
      <c r="C12" s="246"/>
      <c r="D12" s="294"/>
      <c r="E12" s="294"/>
      <c r="F12" s="295"/>
      <c r="G12" s="295"/>
      <c r="H12" s="295"/>
      <c r="I12" s="244"/>
      <c r="J12" s="233"/>
      <c r="K12" s="209"/>
      <c r="L12" s="245"/>
      <c r="M12" s="245"/>
      <c r="N12" s="247"/>
      <c r="O12" s="248"/>
      <c r="P12" s="294"/>
      <c r="Q12" s="209"/>
      <c r="R12" s="209"/>
      <c r="S12" s="294"/>
    </row>
    <row r="13" spans="1:19" ht="3" customHeight="1">
      <c r="A13" s="250"/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</row>
    <row r="14" spans="1:19" ht="3" customHeight="1"/>
    <row r="15" spans="1:19" s="211" customFormat="1" ht="9" customHeight="1">
      <c r="A15" s="251" t="s">
        <v>186</v>
      </c>
      <c r="B15" s="251"/>
      <c r="C15" s="251"/>
      <c r="D15" s="251"/>
      <c r="E15" s="251"/>
      <c r="F15" s="251"/>
      <c r="G15" s="251"/>
      <c r="H15" s="251"/>
      <c r="I15" s="251"/>
      <c r="J15" s="212"/>
      <c r="K15" s="212"/>
      <c r="L15" s="212"/>
      <c r="M15" s="212"/>
    </row>
    <row r="16" spans="1:19" s="211" customFormat="1" ht="9" customHeight="1">
      <c r="A16" s="210" t="s">
        <v>69</v>
      </c>
      <c r="B16" s="258">
        <f>SUM(B18:B49)</f>
        <v>472461</v>
      </c>
      <c r="C16" s="210"/>
      <c r="D16" s="258">
        <f t="shared" ref="D16:I16" si="0">SUM(D18:D49)</f>
        <v>835195</v>
      </c>
      <c r="E16" s="258">
        <f t="shared" si="0"/>
        <v>825062</v>
      </c>
      <c r="F16" s="258">
        <f t="shared" si="0"/>
        <v>344117</v>
      </c>
      <c r="G16" s="258">
        <f t="shared" si="0"/>
        <v>19621</v>
      </c>
      <c r="H16" s="258">
        <f t="shared" si="0"/>
        <v>48949</v>
      </c>
      <c r="I16" s="258">
        <f t="shared" si="0"/>
        <v>0</v>
      </c>
      <c r="J16" s="212"/>
      <c r="K16" s="258">
        <f>SUM(K18:K49)</f>
        <v>577066</v>
      </c>
      <c r="L16" s="258">
        <f>SUM(L18:L49)</f>
        <v>170572</v>
      </c>
      <c r="M16" s="258"/>
      <c r="N16" s="258">
        <f>SUM(N18:N49)</f>
        <v>356059</v>
      </c>
      <c r="O16" s="258">
        <f>SUM(O18:O49)</f>
        <v>246800</v>
      </c>
      <c r="P16" s="258">
        <f>SUM(P18:P49)</f>
        <v>1461569</v>
      </c>
      <c r="Q16" s="258"/>
      <c r="R16" s="258">
        <f>SUM(R18:R49)</f>
        <v>89708</v>
      </c>
      <c r="S16" s="258">
        <f>SUM(S18:S49)</f>
        <v>179090</v>
      </c>
    </row>
    <row r="17" spans="1:19" s="211" customFormat="1" ht="3" customHeight="1">
      <c r="A17" s="210"/>
      <c r="B17" s="258"/>
      <c r="C17" s="210"/>
      <c r="D17" s="258"/>
      <c r="E17" s="258"/>
      <c r="F17" s="258"/>
      <c r="G17" s="258"/>
      <c r="H17" s="258"/>
      <c r="I17" s="252"/>
      <c r="J17" s="212"/>
      <c r="K17" s="258"/>
      <c r="L17" s="258"/>
      <c r="M17" s="258"/>
      <c r="N17" s="258"/>
      <c r="O17" s="258"/>
      <c r="P17" s="258"/>
      <c r="Q17" s="258"/>
      <c r="R17" s="258"/>
      <c r="S17" s="258"/>
    </row>
    <row r="18" spans="1:19" s="211" customFormat="1" ht="9" customHeight="1">
      <c r="A18" s="211" t="s">
        <v>12</v>
      </c>
      <c r="B18" s="213">
        <v>0</v>
      </c>
      <c r="D18" s="213">
        <v>300</v>
      </c>
      <c r="E18" s="213">
        <v>7897</v>
      </c>
      <c r="F18" s="213">
        <v>2898</v>
      </c>
      <c r="G18" s="213">
        <v>80</v>
      </c>
      <c r="H18" s="213">
        <v>0</v>
      </c>
      <c r="I18" s="253">
        <v>0</v>
      </c>
      <c r="J18" s="213"/>
      <c r="K18" s="213">
        <v>1030</v>
      </c>
      <c r="L18" s="213">
        <v>296</v>
      </c>
      <c r="M18" s="213"/>
      <c r="N18" s="213">
        <v>5604</v>
      </c>
      <c r="O18" s="213">
        <v>807</v>
      </c>
      <c r="P18" s="213">
        <v>6084</v>
      </c>
      <c r="Q18" s="213"/>
      <c r="R18" s="213">
        <v>0</v>
      </c>
      <c r="S18" s="213">
        <v>1725</v>
      </c>
    </row>
    <row r="19" spans="1:19" s="211" customFormat="1" ht="9" customHeight="1">
      <c r="A19" s="211" t="s">
        <v>13</v>
      </c>
      <c r="B19" s="213">
        <v>1300</v>
      </c>
      <c r="D19" s="213">
        <v>14122</v>
      </c>
      <c r="E19" s="213">
        <v>460</v>
      </c>
      <c r="F19" s="213">
        <v>7288</v>
      </c>
      <c r="G19" s="213">
        <v>10</v>
      </c>
      <c r="H19" s="213">
        <v>0</v>
      </c>
      <c r="I19" s="253">
        <v>0</v>
      </c>
      <c r="J19" s="213"/>
      <c r="K19" s="213">
        <v>6138</v>
      </c>
      <c r="L19" s="213">
        <v>3776</v>
      </c>
      <c r="M19" s="213"/>
      <c r="N19" s="213">
        <v>15057</v>
      </c>
      <c r="O19" s="213">
        <v>9657</v>
      </c>
      <c r="P19" s="213">
        <v>94352</v>
      </c>
      <c r="Q19" s="213"/>
      <c r="R19" s="213">
        <v>0</v>
      </c>
      <c r="S19" s="213">
        <v>3271</v>
      </c>
    </row>
    <row r="20" spans="1:19" s="211" customFormat="1" ht="9" customHeight="1">
      <c r="A20" s="211" t="s">
        <v>14</v>
      </c>
      <c r="B20" s="213">
        <v>0</v>
      </c>
      <c r="D20" s="213">
        <v>0</v>
      </c>
      <c r="E20" s="213">
        <v>0</v>
      </c>
      <c r="F20" s="213">
        <v>841</v>
      </c>
      <c r="G20" s="213">
        <v>0</v>
      </c>
      <c r="H20" s="213">
        <v>0</v>
      </c>
      <c r="I20" s="253">
        <v>0</v>
      </c>
      <c r="J20" s="213"/>
      <c r="K20" s="213">
        <v>808</v>
      </c>
      <c r="L20" s="213">
        <v>160</v>
      </c>
      <c r="M20" s="213"/>
      <c r="N20" s="213">
        <v>950</v>
      </c>
      <c r="O20" s="213">
        <v>350</v>
      </c>
      <c r="P20" s="213">
        <v>5130</v>
      </c>
      <c r="Q20" s="213"/>
      <c r="R20" s="213">
        <v>0</v>
      </c>
      <c r="S20" s="213">
        <v>0</v>
      </c>
    </row>
    <row r="21" spans="1:19" s="211" customFormat="1" ht="9" customHeight="1">
      <c r="A21" s="120" t="s">
        <v>15</v>
      </c>
      <c r="B21" s="117">
        <v>0</v>
      </c>
      <c r="C21" s="120"/>
      <c r="D21" s="117">
        <v>0</v>
      </c>
      <c r="E21" s="117">
        <v>0</v>
      </c>
      <c r="F21" s="117">
        <v>1269</v>
      </c>
      <c r="G21" s="117">
        <v>0</v>
      </c>
      <c r="H21" s="117">
        <v>0</v>
      </c>
      <c r="I21" s="254">
        <v>0</v>
      </c>
      <c r="J21" s="117"/>
      <c r="K21" s="117">
        <v>179</v>
      </c>
      <c r="L21" s="117">
        <v>0</v>
      </c>
      <c r="M21" s="117"/>
      <c r="N21" s="117">
        <v>276</v>
      </c>
      <c r="O21" s="117">
        <v>0</v>
      </c>
      <c r="P21" s="117">
        <v>5693</v>
      </c>
      <c r="Q21" s="117"/>
      <c r="R21" s="117">
        <v>0</v>
      </c>
      <c r="S21" s="117">
        <v>5595</v>
      </c>
    </row>
    <row r="22" spans="1:19" s="211" customFormat="1" ht="9" customHeight="1">
      <c r="A22" s="211" t="s">
        <v>16</v>
      </c>
      <c r="B22" s="213">
        <v>97268</v>
      </c>
      <c r="D22" s="213">
        <v>25979</v>
      </c>
      <c r="E22" s="213">
        <v>39787</v>
      </c>
      <c r="F22" s="213">
        <v>3150</v>
      </c>
      <c r="G22" s="213">
        <v>20</v>
      </c>
      <c r="H22" s="213">
        <v>3623</v>
      </c>
      <c r="I22" s="253">
        <v>0</v>
      </c>
      <c r="J22" s="213"/>
      <c r="K22" s="213">
        <v>813</v>
      </c>
      <c r="L22" s="213">
        <v>1569</v>
      </c>
      <c r="M22" s="213"/>
      <c r="N22" s="213">
        <v>13319</v>
      </c>
      <c r="O22" s="213">
        <v>14457</v>
      </c>
      <c r="P22" s="213">
        <v>31956</v>
      </c>
      <c r="Q22" s="213"/>
      <c r="R22" s="213">
        <v>425</v>
      </c>
      <c r="S22" s="213">
        <v>1610</v>
      </c>
    </row>
    <row r="23" spans="1:19" s="211" customFormat="1" ht="9" customHeight="1">
      <c r="A23" s="211" t="s">
        <v>17</v>
      </c>
      <c r="B23" s="213">
        <v>0</v>
      </c>
      <c r="D23" s="213">
        <v>0</v>
      </c>
      <c r="E23" s="213">
        <v>0</v>
      </c>
      <c r="F23" s="213">
        <v>1118</v>
      </c>
      <c r="G23" s="213">
        <v>0</v>
      </c>
      <c r="H23" s="213">
        <v>0</v>
      </c>
      <c r="I23" s="253">
        <v>0</v>
      </c>
      <c r="J23" s="213"/>
      <c r="K23" s="213">
        <v>580</v>
      </c>
      <c r="L23" s="213">
        <v>0</v>
      </c>
      <c r="M23" s="213"/>
      <c r="N23" s="213">
        <v>256</v>
      </c>
      <c r="O23" s="213">
        <v>5</v>
      </c>
      <c r="P23" s="213">
        <v>4243</v>
      </c>
      <c r="Q23" s="213"/>
      <c r="R23" s="213">
        <v>0</v>
      </c>
      <c r="S23" s="213">
        <v>76</v>
      </c>
    </row>
    <row r="24" spans="1:19" s="211" customFormat="1" ht="9" customHeight="1">
      <c r="A24" s="211" t="s">
        <v>18</v>
      </c>
      <c r="B24" s="213">
        <v>0</v>
      </c>
      <c r="D24" s="213">
        <v>0</v>
      </c>
      <c r="E24" s="213">
        <v>0</v>
      </c>
      <c r="F24" s="213">
        <v>8027</v>
      </c>
      <c r="G24" s="213">
        <v>0</v>
      </c>
      <c r="H24" s="213">
        <v>0</v>
      </c>
      <c r="I24" s="253">
        <v>0</v>
      </c>
      <c r="J24" s="213"/>
      <c r="K24" s="213">
        <v>3670</v>
      </c>
      <c r="L24" s="213">
        <v>29</v>
      </c>
      <c r="M24" s="213"/>
      <c r="N24" s="213">
        <v>1339</v>
      </c>
      <c r="O24" s="213">
        <v>169</v>
      </c>
      <c r="P24" s="213">
        <v>22877</v>
      </c>
      <c r="Q24" s="213"/>
      <c r="R24" s="213">
        <v>342</v>
      </c>
      <c r="S24" s="213">
        <v>1210</v>
      </c>
    </row>
    <row r="25" spans="1:19" s="211" customFormat="1" ht="9" customHeight="1">
      <c r="A25" s="120" t="s">
        <v>19</v>
      </c>
      <c r="B25" s="117">
        <v>2225</v>
      </c>
      <c r="C25" s="120"/>
      <c r="D25" s="117">
        <v>1144</v>
      </c>
      <c r="E25" s="117">
        <v>0</v>
      </c>
      <c r="F25" s="117">
        <v>17345</v>
      </c>
      <c r="G25" s="117">
        <v>51</v>
      </c>
      <c r="H25" s="117">
        <v>0</v>
      </c>
      <c r="I25" s="254">
        <v>0</v>
      </c>
      <c r="J25" s="117"/>
      <c r="K25" s="117">
        <v>1349</v>
      </c>
      <c r="L25" s="117">
        <v>0</v>
      </c>
      <c r="M25" s="117"/>
      <c r="N25" s="117">
        <v>3982</v>
      </c>
      <c r="O25" s="117">
        <v>3504</v>
      </c>
      <c r="P25" s="117">
        <v>17473</v>
      </c>
      <c r="Q25" s="117"/>
      <c r="R25" s="117">
        <v>0</v>
      </c>
      <c r="S25" s="117">
        <v>2256</v>
      </c>
    </row>
    <row r="26" spans="1:19" s="211" customFormat="1" ht="9" customHeight="1">
      <c r="A26" s="211" t="s">
        <v>187</v>
      </c>
      <c r="B26" s="213">
        <v>16409</v>
      </c>
      <c r="D26" s="213">
        <v>27106</v>
      </c>
      <c r="E26" s="213">
        <v>84699</v>
      </c>
      <c r="F26" s="213">
        <v>25333</v>
      </c>
      <c r="G26" s="213">
        <v>1962</v>
      </c>
      <c r="H26" s="213">
        <v>9576</v>
      </c>
      <c r="I26" s="253">
        <v>0</v>
      </c>
      <c r="J26" s="213"/>
      <c r="K26" s="213">
        <v>131273</v>
      </c>
      <c r="L26" s="213">
        <v>5143</v>
      </c>
      <c r="M26" s="213"/>
      <c r="N26" s="213">
        <v>54972</v>
      </c>
      <c r="O26" s="213">
        <v>11862</v>
      </c>
      <c r="P26" s="213">
        <v>296433</v>
      </c>
      <c r="Q26" s="213"/>
      <c r="R26" s="213">
        <v>15477</v>
      </c>
      <c r="S26" s="213">
        <v>31384</v>
      </c>
    </row>
    <row r="27" spans="1:19" s="211" customFormat="1" ht="9" customHeight="1">
      <c r="A27" s="211" t="s">
        <v>21</v>
      </c>
      <c r="B27" s="213">
        <v>11431</v>
      </c>
      <c r="D27" s="213">
        <v>4200</v>
      </c>
      <c r="E27" s="213">
        <v>183</v>
      </c>
      <c r="F27" s="213">
        <v>3172</v>
      </c>
      <c r="G27" s="213">
        <v>0</v>
      </c>
      <c r="H27" s="213">
        <v>0</v>
      </c>
      <c r="I27" s="253">
        <v>0</v>
      </c>
      <c r="J27" s="213"/>
      <c r="K27" s="213">
        <v>833</v>
      </c>
      <c r="L27" s="213">
        <v>49</v>
      </c>
      <c r="M27" s="213"/>
      <c r="N27" s="213">
        <v>1769</v>
      </c>
      <c r="O27" s="213">
        <v>140</v>
      </c>
      <c r="P27" s="213">
        <v>2944</v>
      </c>
      <c r="Q27" s="213"/>
      <c r="R27" s="213">
        <v>0</v>
      </c>
      <c r="S27" s="213">
        <v>3049</v>
      </c>
    </row>
    <row r="28" spans="1:19" s="211" customFormat="1" ht="9" customHeight="1">
      <c r="A28" s="211" t="s">
        <v>22</v>
      </c>
      <c r="B28" s="213">
        <v>2731</v>
      </c>
      <c r="D28" s="213">
        <v>3708</v>
      </c>
      <c r="E28" s="213">
        <v>9706</v>
      </c>
      <c r="F28" s="213">
        <v>7167</v>
      </c>
      <c r="G28" s="213">
        <v>454</v>
      </c>
      <c r="H28" s="213">
        <v>110</v>
      </c>
      <c r="I28" s="253">
        <v>0</v>
      </c>
      <c r="J28" s="213"/>
      <c r="K28" s="213">
        <v>52198</v>
      </c>
      <c r="L28" s="213">
        <v>1262</v>
      </c>
      <c r="M28" s="213"/>
      <c r="N28" s="213">
        <v>4489</v>
      </c>
      <c r="O28" s="213">
        <v>436</v>
      </c>
      <c r="P28" s="213">
        <v>15278</v>
      </c>
      <c r="Q28" s="213"/>
      <c r="R28" s="213">
        <v>0</v>
      </c>
      <c r="S28" s="213">
        <v>1839</v>
      </c>
    </row>
    <row r="29" spans="1:19" s="211" customFormat="1" ht="9" customHeight="1">
      <c r="A29" s="120" t="s">
        <v>23</v>
      </c>
      <c r="B29" s="117">
        <v>0</v>
      </c>
      <c r="C29" s="120"/>
      <c r="D29" s="117">
        <v>0</v>
      </c>
      <c r="E29" s="117">
        <v>0</v>
      </c>
      <c r="F29" s="117">
        <v>1704</v>
      </c>
      <c r="G29" s="117">
        <v>0</v>
      </c>
      <c r="H29" s="117">
        <v>0</v>
      </c>
      <c r="I29" s="254">
        <v>0</v>
      </c>
      <c r="J29" s="117"/>
      <c r="K29" s="117">
        <v>5481</v>
      </c>
      <c r="L29" s="117">
        <v>364</v>
      </c>
      <c r="M29" s="117"/>
      <c r="N29" s="117">
        <v>1909</v>
      </c>
      <c r="O29" s="117">
        <v>0</v>
      </c>
      <c r="P29" s="117">
        <v>41592</v>
      </c>
      <c r="Q29" s="117"/>
      <c r="R29" s="117">
        <v>0</v>
      </c>
      <c r="S29" s="117">
        <v>431</v>
      </c>
    </row>
    <row r="30" spans="1:19" s="211" customFormat="1" ht="9" customHeight="1">
      <c r="A30" s="211" t="s">
        <v>24</v>
      </c>
      <c r="B30" s="213">
        <v>582</v>
      </c>
      <c r="D30" s="213">
        <v>1968</v>
      </c>
      <c r="E30" s="213">
        <v>0</v>
      </c>
      <c r="F30" s="213">
        <v>1453</v>
      </c>
      <c r="G30" s="213">
        <v>0</v>
      </c>
      <c r="H30" s="213">
        <v>0</v>
      </c>
      <c r="I30" s="253">
        <v>0</v>
      </c>
      <c r="J30" s="213"/>
      <c r="K30" s="213">
        <v>12113</v>
      </c>
      <c r="L30" s="213">
        <v>67</v>
      </c>
      <c r="M30" s="213"/>
      <c r="N30" s="213">
        <v>2851</v>
      </c>
      <c r="O30" s="213">
        <v>126</v>
      </c>
      <c r="P30" s="213">
        <v>11892</v>
      </c>
      <c r="Q30" s="213"/>
      <c r="R30" s="213">
        <v>361</v>
      </c>
      <c r="S30" s="213">
        <v>439</v>
      </c>
    </row>
    <row r="31" spans="1:19" s="211" customFormat="1" ht="9" customHeight="1">
      <c r="A31" s="211" t="s">
        <v>25</v>
      </c>
      <c r="B31" s="213">
        <v>20664</v>
      </c>
      <c r="D31" s="213">
        <v>15327</v>
      </c>
      <c r="E31" s="213">
        <v>10991</v>
      </c>
      <c r="F31" s="213">
        <v>13954</v>
      </c>
      <c r="G31" s="213">
        <v>969</v>
      </c>
      <c r="H31" s="213">
        <v>800</v>
      </c>
      <c r="I31" s="253">
        <v>0</v>
      </c>
      <c r="J31" s="213"/>
      <c r="K31" s="213">
        <v>24405</v>
      </c>
      <c r="L31" s="213">
        <v>77013</v>
      </c>
      <c r="M31" s="213"/>
      <c r="N31" s="213">
        <v>21823</v>
      </c>
      <c r="O31" s="213">
        <v>85745</v>
      </c>
      <c r="P31" s="213">
        <v>73124</v>
      </c>
      <c r="Q31" s="213"/>
      <c r="R31" s="213">
        <v>0</v>
      </c>
      <c r="S31" s="213">
        <v>22025</v>
      </c>
    </row>
    <row r="32" spans="1:19" s="211" customFormat="1" ht="9" customHeight="1">
      <c r="A32" s="211" t="s">
        <v>26</v>
      </c>
      <c r="B32" s="213">
        <v>35462</v>
      </c>
      <c r="D32" s="213">
        <v>42898</v>
      </c>
      <c r="E32" s="213">
        <v>87554</v>
      </c>
      <c r="F32" s="213">
        <v>6168</v>
      </c>
      <c r="G32" s="213">
        <v>7091</v>
      </c>
      <c r="H32" s="213">
        <v>29160</v>
      </c>
      <c r="I32" s="253">
        <v>0</v>
      </c>
      <c r="J32" s="213"/>
      <c r="K32" s="213">
        <v>106033</v>
      </c>
      <c r="L32" s="213">
        <v>43496</v>
      </c>
      <c r="M32" s="213"/>
      <c r="N32" s="213">
        <v>145146</v>
      </c>
      <c r="O32" s="213">
        <v>52383</v>
      </c>
      <c r="P32" s="213">
        <v>76362</v>
      </c>
      <c r="Q32" s="213"/>
      <c r="R32" s="213">
        <v>1105</v>
      </c>
      <c r="S32" s="213">
        <v>8499</v>
      </c>
    </row>
    <row r="33" spans="1:19" s="211" customFormat="1" ht="9" customHeight="1">
      <c r="A33" s="120" t="s">
        <v>27</v>
      </c>
      <c r="B33" s="117">
        <v>10422</v>
      </c>
      <c r="C33" s="120"/>
      <c r="D33" s="117">
        <v>0</v>
      </c>
      <c r="E33" s="117">
        <v>2469</v>
      </c>
      <c r="F33" s="117">
        <v>4527</v>
      </c>
      <c r="G33" s="117">
        <v>0</v>
      </c>
      <c r="H33" s="117">
        <v>0</v>
      </c>
      <c r="I33" s="254">
        <v>0</v>
      </c>
      <c r="J33" s="117"/>
      <c r="K33" s="117">
        <v>29936</v>
      </c>
      <c r="L33" s="117">
        <v>42</v>
      </c>
      <c r="M33" s="117"/>
      <c r="N33" s="117">
        <v>3307</v>
      </c>
      <c r="O33" s="117">
        <v>212</v>
      </c>
      <c r="P33" s="117">
        <v>35279</v>
      </c>
      <c r="Q33" s="117"/>
      <c r="R33" s="117">
        <v>247</v>
      </c>
      <c r="S33" s="117">
        <v>2395</v>
      </c>
    </row>
    <row r="34" spans="1:19" s="211" customFormat="1" ht="9" customHeight="1">
      <c r="A34" s="211" t="s">
        <v>28</v>
      </c>
      <c r="B34" s="213">
        <v>0</v>
      </c>
      <c r="D34" s="213">
        <v>0</v>
      </c>
      <c r="E34" s="213">
        <v>0</v>
      </c>
      <c r="F34" s="213">
        <v>981</v>
      </c>
      <c r="G34" s="213">
        <v>0</v>
      </c>
      <c r="H34" s="213">
        <v>0</v>
      </c>
      <c r="I34" s="253">
        <v>0</v>
      </c>
      <c r="J34" s="213"/>
      <c r="K34" s="213">
        <v>5644</v>
      </c>
      <c r="L34" s="213">
        <v>398</v>
      </c>
      <c r="M34" s="213"/>
      <c r="N34" s="213">
        <v>2508</v>
      </c>
      <c r="O34" s="213">
        <v>114</v>
      </c>
      <c r="P34" s="213">
        <v>19077</v>
      </c>
      <c r="Q34" s="213"/>
      <c r="R34" s="213">
        <v>0</v>
      </c>
      <c r="S34" s="213">
        <v>710</v>
      </c>
    </row>
    <row r="35" spans="1:19" s="211" customFormat="1" ht="9" customHeight="1">
      <c r="A35" s="211" t="s">
        <v>29</v>
      </c>
      <c r="B35" s="213">
        <v>0</v>
      </c>
      <c r="D35" s="213">
        <v>0</v>
      </c>
      <c r="E35" s="213">
        <v>0</v>
      </c>
      <c r="F35" s="213">
        <v>1628</v>
      </c>
      <c r="G35" s="213">
        <v>0</v>
      </c>
      <c r="H35" s="213">
        <v>0</v>
      </c>
      <c r="I35" s="253">
        <v>0</v>
      </c>
      <c r="J35" s="213"/>
      <c r="K35" s="213">
        <v>152</v>
      </c>
      <c r="L35" s="213">
        <v>0</v>
      </c>
      <c r="M35" s="213"/>
      <c r="N35" s="213">
        <v>1048</v>
      </c>
      <c r="O35" s="213">
        <v>0</v>
      </c>
      <c r="P35" s="213">
        <v>5308</v>
      </c>
      <c r="Q35" s="213"/>
      <c r="R35" s="213">
        <v>0</v>
      </c>
      <c r="S35" s="213">
        <v>0</v>
      </c>
    </row>
    <row r="36" spans="1:19" s="211" customFormat="1" ht="9" customHeight="1">
      <c r="A36" s="211" t="s">
        <v>30</v>
      </c>
      <c r="B36" s="213">
        <v>266545</v>
      </c>
      <c r="D36" s="213">
        <v>674312</v>
      </c>
      <c r="E36" s="213">
        <v>537967</v>
      </c>
      <c r="F36" s="213">
        <v>163312</v>
      </c>
      <c r="G36" s="213">
        <v>1821</v>
      </c>
      <c r="H36" s="213">
        <v>5680</v>
      </c>
      <c r="I36" s="253">
        <v>0</v>
      </c>
      <c r="J36" s="213"/>
      <c r="K36" s="213">
        <v>54806</v>
      </c>
      <c r="L36" s="213">
        <v>26121</v>
      </c>
      <c r="M36" s="213"/>
      <c r="N36" s="213">
        <v>34893</v>
      </c>
      <c r="O36" s="213">
        <v>59729</v>
      </c>
      <c r="P36" s="213">
        <v>101852</v>
      </c>
      <c r="Q36" s="213"/>
      <c r="R36" s="213">
        <v>0</v>
      </c>
      <c r="S36" s="213">
        <v>66628</v>
      </c>
    </row>
    <row r="37" spans="1:19" s="211" customFormat="1" ht="9" customHeight="1">
      <c r="A37" s="120" t="s">
        <v>31</v>
      </c>
      <c r="B37" s="117">
        <v>0</v>
      </c>
      <c r="C37" s="120"/>
      <c r="D37" s="117">
        <v>0</v>
      </c>
      <c r="E37" s="117">
        <v>0</v>
      </c>
      <c r="F37" s="117">
        <v>3503</v>
      </c>
      <c r="G37" s="117">
        <v>0</v>
      </c>
      <c r="H37" s="117">
        <v>0</v>
      </c>
      <c r="I37" s="254">
        <v>0</v>
      </c>
      <c r="J37" s="117"/>
      <c r="K37" s="117">
        <v>3847</v>
      </c>
      <c r="L37" s="117">
        <v>204</v>
      </c>
      <c r="M37" s="117"/>
      <c r="N37" s="117">
        <v>924</v>
      </c>
      <c r="O37" s="117">
        <v>170</v>
      </c>
      <c r="P37" s="117">
        <v>40450</v>
      </c>
      <c r="Q37" s="117"/>
      <c r="R37" s="117">
        <v>1165</v>
      </c>
      <c r="S37" s="117">
        <v>1342</v>
      </c>
    </row>
    <row r="38" spans="1:19" s="211" customFormat="1" ht="9" customHeight="1">
      <c r="A38" s="211" t="s">
        <v>32</v>
      </c>
      <c r="B38" s="213">
        <v>0</v>
      </c>
      <c r="D38" s="213">
        <v>0</v>
      </c>
      <c r="E38" s="213">
        <v>1263</v>
      </c>
      <c r="F38" s="213">
        <v>10698</v>
      </c>
      <c r="G38" s="213">
        <v>283</v>
      </c>
      <c r="H38" s="213">
        <v>0</v>
      </c>
      <c r="I38" s="253">
        <v>0</v>
      </c>
      <c r="J38" s="213"/>
      <c r="K38" s="213">
        <v>24736</v>
      </c>
      <c r="L38" s="213">
        <v>4019</v>
      </c>
      <c r="M38" s="213"/>
      <c r="N38" s="213">
        <v>4492</v>
      </c>
      <c r="O38" s="213">
        <v>1615</v>
      </c>
      <c r="P38" s="213">
        <v>66293</v>
      </c>
      <c r="Q38" s="213"/>
      <c r="R38" s="213">
        <v>397</v>
      </c>
      <c r="S38" s="213">
        <v>4624</v>
      </c>
    </row>
    <row r="39" spans="1:19" s="211" customFormat="1" ht="9" customHeight="1">
      <c r="A39" s="211" t="s">
        <v>33</v>
      </c>
      <c r="B39" s="213">
        <v>2196</v>
      </c>
      <c r="D39" s="213">
        <v>829</v>
      </c>
      <c r="E39" s="213">
        <v>8976</v>
      </c>
      <c r="F39" s="213">
        <v>9629</v>
      </c>
      <c r="G39" s="213">
        <v>2883</v>
      </c>
      <c r="H39" s="213">
        <v>0</v>
      </c>
      <c r="I39" s="253">
        <v>0</v>
      </c>
      <c r="J39" s="213"/>
      <c r="K39" s="213">
        <v>24930</v>
      </c>
      <c r="L39" s="213">
        <v>2432</v>
      </c>
      <c r="M39" s="213"/>
      <c r="N39" s="213">
        <v>3623</v>
      </c>
      <c r="O39" s="213">
        <v>695</v>
      </c>
      <c r="P39" s="213">
        <v>16679</v>
      </c>
      <c r="Q39" s="213"/>
      <c r="R39" s="213">
        <v>0</v>
      </c>
      <c r="S39" s="213">
        <v>2318</v>
      </c>
    </row>
    <row r="40" spans="1:19" s="211" customFormat="1" ht="9" customHeight="1">
      <c r="A40" s="211" t="s">
        <v>34</v>
      </c>
      <c r="B40" s="213">
        <v>0</v>
      </c>
      <c r="D40" s="213">
        <v>0</v>
      </c>
      <c r="E40" s="213">
        <v>0</v>
      </c>
      <c r="F40" s="213">
        <v>1215</v>
      </c>
      <c r="G40" s="213">
        <v>0</v>
      </c>
      <c r="H40" s="213">
        <v>0</v>
      </c>
      <c r="I40" s="253">
        <v>0</v>
      </c>
      <c r="J40" s="213"/>
      <c r="K40" s="213">
        <v>499</v>
      </c>
      <c r="L40" s="213">
        <v>0</v>
      </c>
      <c r="M40" s="213"/>
      <c r="N40" s="213">
        <v>316</v>
      </c>
      <c r="O40" s="213">
        <v>0</v>
      </c>
      <c r="P40" s="213">
        <v>16948</v>
      </c>
      <c r="Q40" s="213"/>
      <c r="R40" s="213">
        <v>0</v>
      </c>
      <c r="S40" s="213">
        <v>299</v>
      </c>
    </row>
    <row r="41" spans="1:19" s="211" customFormat="1" ht="9" customHeight="1">
      <c r="A41" s="120" t="s">
        <v>35</v>
      </c>
      <c r="B41" s="117">
        <v>3416</v>
      </c>
      <c r="C41" s="120"/>
      <c r="D41" s="117">
        <v>22961</v>
      </c>
      <c r="E41" s="117">
        <v>28936</v>
      </c>
      <c r="F41" s="117">
        <v>5445</v>
      </c>
      <c r="G41" s="117">
        <v>3755</v>
      </c>
      <c r="H41" s="117">
        <v>0</v>
      </c>
      <c r="I41" s="254">
        <v>0</v>
      </c>
      <c r="J41" s="117"/>
      <c r="K41" s="117">
        <v>57817</v>
      </c>
      <c r="L41" s="117">
        <v>219</v>
      </c>
      <c r="M41" s="117"/>
      <c r="N41" s="117">
        <v>8894</v>
      </c>
      <c r="O41" s="117">
        <v>300</v>
      </c>
      <c r="P41" s="117">
        <v>275880</v>
      </c>
      <c r="Q41" s="117"/>
      <c r="R41" s="117">
        <v>0</v>
      </c>
      <c r="S41" s="117">
        <v>2898</v>
      </c>
    </row>
    <row r="42" spans="1:19" s="211" customFormat="1" ht="9" customHeight="1">
      <c r="A42" s="211" t="s">
        <v>36</v>
      </c>
      <c r="B42" s="213">
        <v>0</v>
      </c>
      <c r="D42" s="213">
        <v>341</v>
      </c>
      <c r="E42" s="213">
        <v>38</v>
      </c>
      <c r="F42" s="213">
        <v>4691</v>
      </c>
      <c r="G42" s="213">
        <v>0</v>
      </c>
      <c r="H42" s="213">
        <v>0</v>
      </c>
      <c r="I42" s="253">
        <v>0</v>
      </c>
      <c r="J42" s="213"/>
      <c r="K42" s="213">
        <v>1992</v>
      </c>
      <c r="L42" s="213">
        <v>266</v>
      </c>
      <c r="M42" s="213"/>
      <c r="N42" s="213">
        <v>5316</v>
      </c>
      <c r="O42" s="213">
        <v>970</v>
      </c>
      <c r="P42" s="213">
        <v>49235</v>
      </c>
      <c r="Q42" s="213"/>
      <c r="R42" s="213">
        <v>0</v>
      </c>
      <c r="S42" s="213">
        <v>931</v>
      </c>
    </row>
    <row r="43" spans="1:19" s="211" customFormat="1" ht="9" customHeight="1">
      <c r="A43" s="211" t="s">
        <v>37</v>
      </c>
      <c r="B43" s="213">
        <v>0</v>
      </c>
      <c r="D43" s="213">
        <v>0</v>
      </c>
      <c r="E43" s="213">
        <v>0</v>
      </c>
      <c r="F43" s="213">
        <v>7972</v>
      </c>
      <c r="G43" s="213">
        <v>0</v>
      </c>
      <c r="H43" s="213">
        <v>0</v>
      </c>
      <c r="I43" s="253">
        <v>0</v>
      </c>
      <c r="J43" s="213"/>
      <c r="K43" s="213">
        <v>708</v>
      </c>
      <c r="L43" s="213">
        <v>56</v>
      </c>
      <c r="M43" s="213"/>
      <c r="N43" s="213">
        <v>2249</v>
      </c>
      <c r="O43" s="213">
        <v>755</v>
      </c>
      <c r="P43" s="213">
        <v>7447</v>
      </c>
      <c r="Q43" s="213"/>
      <c r="R43" s="213">
        <v>0</v>
      </c>
      <c r="S43" s="213">
        <v>1049</v>
      </c>
    </row>
    <row r="44" spans="1:19" s="211" customFormat="1" ht="9" customHeight="1">
      <c r="A44" s="211" t="s">
        <v>38</v>
      </c>
      <c r="B44" s="213">
        <v>0</v>
      </c>
      <c r="D44" s="213">
        <v>0</v>
      </c>
      <c r="E44" s="213">
        <v>0</v>
      </c>
      <c r="F44" s="213">
        <v>8350</v>
      </c>
      <c r="G44" s="213">
        <v>35</v>
      </c>
      <c r="H44" s="213">
        <v>0</v>
      </c>
      <c r="I44" s="253">
        <v>0</v>
      </c>
      <c r="J44" s="213"/>
      <c r="K44" s="213">
        <v>723</v>
      </c>
      <c r="L44" s="213">
        <v>0</v>
      </c>
      <c r="M44" s="213"/>
      <c r="N44" s="213">
        <v>1139</v>
      </c>
      <c r="O44" s="213">
        <v>100</v>
      </c>
      <c r="P44" s="213">
        <v>10509</v>
      </c>
      <c r="Q44" s="213"/>
      <c r="R44" s="213">
        <v>50184</v>
      </c>
      <c r="S44" s="213">
        <v>941</v>
      </c>
    </row>
    <row r="45" spans="1:19" s="211" customFormat="1" ht="9" customHeight="1">
      <c r="A45" s="120" t="s">
        <v>39</v>
      </c>
      <c r="B45" s="117">
        <v>1575</v>
      </c>
      <c r="C45" s="120"/>
      <c r="D45" s="117">
        <v>0</v>
      </c>
      <c r="E45" s="117">
        <v>2139</v>
      </c>
      <c r="F45" s="117">
        <v>6456</v>
      </c>
      <c r="G45" s="117">
        <v>120</v>
      </c>
      <c r="H45" s="117">
        <v>0</v>
      </c>
      <c r="I45" s="254">
        <v>0</v>
      </c>
      <c r="J45" s="117"/>
      <c r="K45" s="117">
        <v>552</v>
      </c>
      <c r="L45" s="117">
        <v>42</v>
      </c>
      <c r="M45" s="117"/>
      <c r="N45" s="117">
        <v>1356</v>
      </c>
      <c r="O45" s="117">
        <v>15</v>
      </c>
      <c r="P45" s="117">
        <v>25319</v>
      </c>
      <c r="Q45" s="117"/>
      <c r="R45" s="117">
        <v>5675</v>
      </c>
      <c r="S45" s="117">
        <v>4577</v>
      </c>
    </row>
    <row r="46" spans="1:19" s="211" customFormat="1" ht="9" customHeight="1">
      <c r="A46" s="211" t="s">
        <v>40</v>
      </c>
      <c r="B46" s="213">
        <v>0</v>
      </c>
      <c r="D46" s="213">
        <v>0</v>
      </c>
      <c r="E46" s="213">
        <v>0</v>
      </c>
      <c r="F46" s="213">
        <v>980</v>
      </c>
      <c r="G46" s="213">
        <v>8</v>
      </c>
      <c r="H46" s="213">
        <v>0</v>
      </c>
      <c r="I46" s="253">
        <v>0</v>
      </c>
      <c r="J46" s="213"/>
      <c r="K46" s="213">
        <v>7356</v>
      </c>
      <c r="L46" s="213">
        <v>71</v>
      </c>
      <c r="M46" s="213"/>
      <c r="N46" s="213">
        <v>644</v>
      </c>
      <c r="O46" s="213">
        <v>320</v>
      </c>
      <c r="P46" s="213">
        <v>10221</v>
      </c>
      <c r="Q46" s="213"/>
      <c r="R46" s="213">
        <v>0</v>
      </c>
      <c r="S46" s="213">
        <v>184</v>
      </c>
    </row>
    <row r="47" spans="1:19" s="211" customFormat="1" ht="9" customHeight="1">
      <c r="A47" s="211" t="s">
        <v>41</v>
      </c>
      <c r="B47" s="213">
        <v>235</v>
      </c>
      <c r="D47" s="213">
        <v>0</v>
      </c>
      <c r="E47" s="213">
        <v>1997</v>
      </c>
      <c r="F47" s="213">
        <v>8579</v>
      </c>
      <c r="G47" s="213">
        <v>5</v>
      </c>
      <c r="H47" s="213">
        <v>0</v>
      </c>
      <c r="I47" s="253">
        <v>0</v>
      </c>
      <c r="J47" s="213"/>
      <c r="K47" s="213">
        <v>13250</v>
      </c>
      <c r="L47" s="213">
        <v>3478</v>
      </c>
      <c r="M47" s="213"/>
      <c r="N47" s="213">
        <v>8181</v>
      </c>
      <c r="O47" s="213">
        <v>1516</v>
      </c>
      <c r="P47" s="213">
        <v>46186</v>
      </c>
      <c r="Q47" s="213"/>
      <c r="R47" s="213">
        <v>14330</v>
      </c>
      <c r="S47" s="213">
        <v>5823</v>
      </c>
    </row>
    <row r="48" spans="1:19" s="211" customFormat="1" ht="9" customHeight="1">
      <c r="A48" s="211" t="s">
        <v>42</v>
      </c>
      <c r="B48" s="213">
        <v>0</v>
      </c>
      <c r="D48" s="213">
        <v>0</v>
      </c>
      <c r="E48" s="213">
        <v>0</v>
      </c>
      <c r="F48" s="213">
        <v>3550</v>
      </c>
      <c r="G48" s="213">
        <v>64</v>
      </c>
      <c r="H48" s="213">
        <v>0</v>
      </c>
      <c r="I48" s="253">
        <v>0</v>
      </c>
      <c r="J48" s="213"/>
      <c r="K48" s="213">
        <v>2382</v>
      </c>
      <c r="L48" s="213">
        <v>0</v>
      </c>
      <c r="M48" s="213"/>
      <c r="N48" s="213">
        <v>2497</v>
      </c>
      <c r="O48" s="213">
        <v>100</v>
      </c>
      <c r="P48" s="213">
        <v>20040</v>
      </c>
      <c r="Q48" s="213"/>
      <c r="R48" s="213">
        <v>0</v>
      </c>
      <c r="S48" s="213">
        <v>622</v>
      </c>
    </row>
    <row r="49" spans="1:19" s="211" customFormat="1" ht="9" customHeight="1">
      <c r="A49" s="120" t="s">
        <v>43</v>
      </c>
      <c r="B49" s="117">
        <v>0</v>
      </c>
      <c r="C49" s="120"/>
      <c r="D49" s="117">
        <v>0</v>
      </c>
      <c r="E49" s="117">
        <v>0</v>
      </c>
      <c r="F49" s="117">
        <v>1714</v>
      </c>
      <c r="G49" s="117">
        <v>10</v>
      </c>
      <c r="H49" s="117">
        <v>0</v>
      </c>
      <c r="I49" s="254">
        <v>0</v>
      </c>
      <c r="J49" s="117"/>
      <c r="K49" s="117">
        <v>833</v>
      </c>
      <c r="L49" s="117">
        <v>0</v>
      </c>
      <c r="M49" s="117"/>
      <c r="N49" s="117">
        <v>930</v>
      </c>
      <c r="O49" s="117">
        <v>548</v>
      </c>
      <c r="P49" s="117">
        <v>9413</v>
      </c>
      <c r="Q49" s="117"/>
      <c r="R49" s="117">
        <v>0</v>
      </c>
      <c r="S49" s="117">
        <v>340</v>
      </c>
    </row>
    <row r="50" spans="1:19" s="211" customFormat="1" ht="9" customHeight="1">
      <c r="B50" s="213"/>
      <c r="D50" s="213"/>
      <c r="E50" s="213"/>
      <c r="F50" s="213"/>
      <c r="G50" s="213"/>
      <c r="H50" s="213"/>
      <c r="J50" s="212"/>
      <c r="K50" s="258"/>
      <c r="L50" s="258"/>
      <c r="M50" s="258"/>
      <c r="N50" s="258"/>
      <c r="O50" s="258"/>
      <c r="P50" s="258"/>
      <c r="Q50" s="258"/>
      <c r="R50" s="258"/>
      <c r="S50" s="258"/>
    </row>
    <row r="51" spans="1:19" s="211" customFormat="1" ht="9" customHeight="1">
      <c r="A51" s="251" t="s">
        <v>188</v>
      </c>
      <c r="C51" s="251"/>
      <c r="D51" s="210"/>
      <c r="E51" s="210"/>
      <c r="F51" s="210"/>
      <c r="G51" s="210"/>
      <c r="H51" s="210"/>
      <c r="I51" s="251"/>
      <c r="J51" s="212"/>
      <c r="K51" s="258"/>
      <c r="L51" s="258"/>
      <c r="M51" s="258"/>
      <c r="N51" s="258"/>
      <c r="O51" s="258"/>
      <c r="P51" s="258"/>
      <c r="Q51" s="258"/>
      <c r="R51" s="258"/>
      <c r="S51" s="258"/>
    </row>
    <row r="52" spans="1:19" s="211" customFormat="1" ht="9" customHeight="1">
      <c r="A52" s="210" t="s">
        <v>69</v>
      </c>
      <c r="B52" s="258">
        <f>SUM(B54:B85)</f>
        <v>1112162</v>
      </c>
      <c r="C52" s="210"/>
      <c r="D52" s="258">
        <f t="shared" ref="D52:I52" si="1">SUM(D54:D85)</f>
        <v>878460</v>
      </c>
      <c r="E52" s="258">
        <f t="shared" si="1"/>
        <v>971486</v>
      </c>
      <c r="F52" s="258">
        <f t="shared" si="1"/>
        <v>348800</v>
      </c>
      <c r="G52" s="258">
        <f t="shared" si="1"/>
        <v>28836</v>
      </c>
      <c r="H52" s="258">
        <f t="shared" si="1"/>
        <v>95788</v>
      </c>
      <c r="I52" s="258">
        <f t="shared" si="1"/>
        <v>4941</v>
      </c>
      <c r="J52" s="212"/>
      <c r="K52" s="258">
        <f>SUM(K54:K85)</f>
        <v>678610</v>
      </c>
      <c r="L52" s="258">
        <f>SUM(L54:L85)</f>
        <v>271812</v>
      </c>
      <c r="M52" s="258"/>
      <c r="N52" s="258">
        <f>SUM(N54:N85)</f>
        <v>441992</v>
      </c>
      <c r="O52" s="258">
        <f>SUM(O54:O85)</f>
        <v>305488</v>
      </c>
      <c r="P52" s="258">
        <f>SUM(P54:P85)</f>
        <v>1758444</v>
      </c>
      <c r="Q52" s="258"/>
      <c r="R52" s="258">
        <f>SUM(R54:R85)</f>
        <v>163817</v>
      </c>
      <c r="S52" s="258">
        <f>SUM(S54:S85)</f>
        <v>237057</v>
      </c>
    </row>
    <row r="53" spans="1:19" s="211" customFormat="1" ht="3" customHeight="1">
      <c r="A53" s="210"/>
      <c r="B53" s="258"/>
      <c r="C53" s="210"/>
      <c r="D53" s="258"/>
      <c r="E53" s="258"/>
      <c r="F53" s="258"/>
      <c r="G53" s="258"/>
      <c r="H53" s="258"/>
      <c r="I53" s="258"/>
      <c r="J53" s="212"/>
      <c r="K53" s="258"/>
      <c r="L53" s="258"/>
      <c r="M53" s="258"/>
      <c r="N53" s="258"/>
      <c r="O53" s="258"/>
      <c r="P53" s="258"/>
      <c r="Q53" s="258"/>
      <c r="R53" s="258"/>
      <c r="S53" s="258"/>
    </row>
    <row r="54" spans="1:19" s="211" customFormat="1" ht="9" customHeight="1">
      <c r="A54" s="211" t="s">
        <v>12</v>
      </c>
      <c r="B54" s="213">
        <v>0</v>
      </c>
      <c r="D54" s="213">
        <v>1465</v>
      </c>
      <c r="E54" s="213">
        <v>3170</v>
      </c>
      <c r="F54" s="213">
        <v>2388</v>
      </c>
      <c r="G54" s="213">
        <v>140</v>
      </c>
      <c r="H54" s="213">
        <v>0</v>
      </c>
      <c r="I54" s="253">
        <v>0</v>
      </c>
      <c r="J54" s="213"/>
      <c r="K54" s="213">
        <v>2238</v>
      </c>
      <c r="L54" s="213">
        <v>5339</v>
      </c>
      <c r="M54" s="213"/>
      <c r="N54" s="213">
        <v>6914</v>
      </c>
      <c r="O54" s="213">
        <v>4279</v>
      </c>
      <c r="P54" s="213">
        <v>8897</v>
      </c>
      <c r="Q54" s="213"/>
      <c r="R54" s="213">
        <v>0</v>
      </c>
      <c r="S54" s="213">
        <v>1552</v>
      </c>
    </row>
    <row r="55" spans="1:19" s="211" customFormat="1" ht="9" customHeight="1">
      <c r="A55" s="211" t="s">
        <v>13</v>
      </c>
      <c r="B55" s="213">
        <v>1815</v>
      </c>
      <c r="D55" s="213">
        <v>3247</v>
      </c>
      <c r="E55" s="213">
        <v>1645</v>
      </c>
      <c r="F55" s="213">
        <v>10518</v>
      </c>
      <c r="G55" s="213">
        <v>105</v>
      </c>
      <c r="H55" s="213">
        <v>102</v>
      </c>
      <c r="I55" s="253">
        <v>0</v>
      </c>
      <c r="J55" s="213"/>
      <c r="K55" s="213">
        <v>6039</v>
      </c>
      <c r="L55" s="213">
        <v>201</v>
      </c>
      <c r="M55" s="213"/>
      <c r="N55" s="213">
        <v>20763</v>
      </c>
      <c r="O55" s="213">
        <v>1618</v>
      </c>
      <c r="P55" s="213">
        <v>79522</v>
      </c>
      <c r="Q55" s="213"/>
      <c r="R55" s="213">
        <v>873</v>
      </c>
      <c r="S55" s="213">
        <v>5842</v>
      </c>
    </row>
    <row r="56" spans="1:19" s="211" customFormat="1" ht="9" customHeight="1">
      <c r="A56" s="211" t="s">
        <v>14</v>
      </c>
      <c r="B56" s="213">
        <v>0</v>
      </c>
      <c r="D56" s="213">
        <v>0</v>
      </c>
      <c r="E56" s="213">
        <v>0</v>
      </c>
      <c r="F56" s="213">
        <v>1199</v>
      </c>
      <c r="G56" s="213">
        <v>0</v>
      </c>
      <c r="H56" s="213">
        <v>0</v>
      </c>
      <c r="I56" s="253">
        <v>0</v>
      </c>
      <c r="J56" s="213"/>
      <c r="K56" s="213">
        <v>1698</v>
      </c>
      <c r="L56" s="213">
        <v>192</v>
      </c>
      <c r="M56" s="213"/>
      <c r="N56" s="213">
        <v>2729</v>
      </c>
      <c r="O56" s="213">
        <v>456</v>
      </c>
      <c r="P56" s="213">
        <v>10907</v>
      </c>
      <c r="Q56" s="213"/>
      <c r="R56" s="213">
        <v>122</v>
      </c>
      <c r="S56" s="213">
        <v>68</v>
      </c>
    </row>
    <row r="57" spans="1:19" s="211" customFormat="1" ht="9" customHeight="1">
      <c r="A57" s="120" t="s">
        <v>15</v>
      </c>
      <c r="B57" s="117">
        <v>0</v>
      </c>
      <c r="C57" s="120"/>
      <c r="D57" s="117">
        <v>0</v>
      </c>
      <c r="E57" s="117">
        <v>0</v>
      </c>
      <c r="F57" s="117">
        <v>888</v>
      </c>
      <c r="G57" s="117">
        <v>0</v>
      </c>
      <c r="H57" s="117">
        <v>0</v>
      </c>
      <c r="I57" s="254">
        <v>0</v>
      </c>
      <c r="J57" s="117"/>
      <c r="K57" s="117">
        <v>209</v>
      </c>
      <c r="L57" s="117">
        <v>1</v>
      </c>
      <c r="M57" s="117"/>
      <c r="N57" s="117">
        <v>280</v>
      </c>
      <c r="O57" s="117">
        <v>0</v>
      </c>
      <c r="P57" s="117">
        <v>3675</v>
      </c>
      <c r="Q57" s="117"/>
      <c r="R57" s="117">
        <v>2705</v>
      </c>
      <c r="S57" s="117">
        <v>43931</v>
      </c>
    </row>
    <row r="58" spans="1:19" s="211" customFormat="1" ht="9" customHeight="1">
      <c r="A58" s="211" t="s">
        <v>16</v>
      </c>
      <c r="B58" s="213">
        <v>130943</v>
      </c>
      <c r="D58" s="213">
        <v>42129</v>
      </c>
      <c r="E58" s="213">
        <v>42700</v>
      </c>
      <c r="F58" s="213">
        <v>4927</v>
      </c>
      <c r="G58" s="213">
        <v>25</v>
      </c>
      <c r="H58" s="213">
        <v>791</v>
      </c>
      <c r="I58" s="253">
        <v>0</v>
      </c>
      <c r="J58" s="213"/>
      <c r="K58" s="213">
        <v>359</v>
      </c>
      <c r="L58" s="213">
        <v>2180</v>
      </c>
      <c r="M58" s="213"/>
      <c r="N58" s="213">
        <v>13781</v>
      </c>
      <c r="O58" s="213">
        <v>14344</v>
      </c>
      <c r="P58" s="213">
        <v>28743</v>
      </c>
      <c r="Q58" s="213"/>
      <c r="R58" s="213">
        <v>60</v>
      </c>
      <c r="S58" s="213">
        <v>6358</v>
      </c>
    </row>
    <row r="59" spans="1:19" s="211" customFormat="1" ht="9" customHeight="1">
      <c r="A59" s="211" t="s">
        <v>17</v>
      </c>
      <c r="B59" s="213">
        <v>0</v>
      </c>
      <c r="D59" s="213">
        <v>0</v>
      </c>
      <c r="E59" s="213">
        <v>0</v>
      </c>
      <c r="F59" s="213">
        <v>310</v>
      </c>
      <c r="G59" s="213">
        <v>0</v>
      </c>
      <c r="H59" s="213">
        <v>0</v>
      </c>
      <c r="I59" s="253">
        <v>0</v>
      </c>
      <c r="J59" s="213"/>
      <c r="K59" s="213">
        <v>1212</v>
      </c>
      <c r="L59" s="213">
        <v>0</v>
      </c>
      <c r="M59" s="213"/>
      <c r="N59" s="213">
        <v>391</v>
      </c>
      <c r="O59" s="213">
        <v>230</v>
      </c>
      <c r="P59" s="213">
        <v>5273</v>
      </c>
      <c r="Q59" s="213"/>
      <c r="R59" s="213">
        <v>0</v>
      </c>
      <c r="S59" s="213">
        <v>66</v>
      </c>
    </row>
    <row r="60" spans="1:19" s="211" customFormat="1" ht="9" customHeight="1">
      <c r="A60" s="211" t="s">
        <v>18</v>
      </c>
      <c r="B60" s="213">
        <v>0</v>
      </c>
      <c r="D60" s="213">
        <v>0</v>
      </c>
      <c r="E60" s="213">
        <v>0</v>
      </c>
      <c r="F60" s="213">
        <v>11809</v>
      </c>
      <c r="G60" s="213">
        <v>0</v>
      </c>
      <c r="H60" s="213">
        <v>0</v>
      </c>
      <c r="I60" s="253">
        <v>0</v>
      </c>
      <c r="J60" s="213"/>
      <c r="K60" s="213">
        <v>4051</v>
      </c>
      <c r="L60" s="213">
        <v>0</v>
      </c>
      <c r="M60" s="213"/>
      <c r="N60" s="213">
        <v>1690</v>
      </c>
      <c r="O60" s="213">
        <v>0</v>
      </c>
      <c r="P60" s="213">
        <v>28623</v>
      </c>
      <c r="Q60" s="213"/>
      <c r="R60" s="213">
        <v>8585</v>
      </c>
      <c r="S60" s="213">
        <v>8688</v>
      </c>
    </row>
    <row r="61" spans="1:19" s="211" customFormat="1" ht="9" customHeight="1">
      <c r="A61" s="120" t="s">
        <v>19</v>
      </c>
      <c r="B61" s="117">
        <v>2067</v>
      </c>
      <c r="C61" s="120"/>
      <c r="D61" s="117">
        <v>1990</v>
      </c>
      <c r="E61" s="117">
        <v>0</v>
      </c>
      <c r="F61" s="117">
        <v>19823</v>
      </c>
      <c r="G61" s="117">
        <v>80</v>
      </c>
      <c r="H61" s="117">
        <v>0</v>
      </c>
      <c r="I61" s="254">
        <v>0</v>
      </c>
      <c r="J61" s="117"/>
      <c r="K61" s="117">
        <v>861</v>
      </c>
      <c r="L61" s="117">
        <v>0</v>
      </c>
      <c r="M61" s="117"/>
      <c r="N61" s="117">
        <v>4419</v>
      </c>
      <c r="O61" s="117">
        <v>4858</v>
      </c>
      <c r="P61" s="117">
        <v>22490</v>
      </c>
      <c r="Q61" s="117"/>
      <c r="R61" s="117">
        <v>0</v>
      </c>
      <c r="S61" s="117">
        <v>3021</v>
      </c>
    </row>
    <row r="62" spans="1:19" s="211" customFormat="1" ht="9" customHeight="1">
      <c r="A62" s="211" t="s">
        <v>187</v>
      </c>
      <c r="B62" s="213">
        <v>37287</v>
      </c>
      <c r="D62" s="213">
        <v>32510</v>
      </c>
      <c r="E62" s="213">
        <v>96245</v>
      </c>
      <c r="F62" s="213">
        <v>40429</v>
      </c>
      <c r="G62" s="213">
        <v>2400</v>
      </c>
      <c r="H62" s="213">
        <v>12586</v>
      </c>
      <c r="I62" s="255">
        <v>1106</v>
      </c>
      <c r="J62" s="213"/>
      <c r="K62" s="213">
        <v>144739</v>
      </c>
      <c r="L62" s="213">
        <v>10650</v>
      </c>
      <c r="M62" s="213"/>
      <c r="N62" s="213">
        <v>72230</v>
      </c>
      <c r="O62" s="213">
        <v>25883</v>
      </c>
      <c r="P62" s="213">
        <v>256873</v>
      </c>
      <c r="Q62" s="213"/>
      <c r="R62" s="213">
        <v>12847</v>
      </c>
      <c r="S62" s="213">
        <v>39293</v>
      </c>
    </row>
    <row r="63" spans="1:19" s="211" customFormat="1" ht="9" customHeight="1">
      <c r="A63" s="211" t="s">
        <v>21</v>
      </c>
      <c r="B63" s="213">
        <v>31334</v>
      </c>
      <c r="D63" s="213">
        <v>5220</v>
      </c>
      <c r="E63" s="213">
        <v>44</v>
      </c>
      <c r="F63" s="213">
        <v>3647</v>
      </c>
      <c r="G63" s="213">
        <v>0</v>
      </c>
      <c r="H63" s="213">
        <v>0</v>
      </c>
      <c r="I63" s="256">
        <v>0</v>
      </c>
      <c r="J63" s="213"/>
      <c r="K63" s="213">
        <v>618</v>
      </c>
      <c r="L63" s="213">
        <v>58</v>
      </c>
      <c r="M63" s="213"/>
      <c r="N63" s="213">
        <v>1870</v>
      </c>
      <c r="O63" s="213">
        <v>695</v>
      </c>
      <c r="P63" s="213">
        <v>1847</v>
      </c>
      <c r="Q63" s="213"/>
      <c r="R63" s="213">
        <v>424</v>
      </c>
      <c r="S63" s="213">
        <v>1477</v>
      </c>
    </row>
    <row r="64" spans="1:19" s="211" customFormat="1" ht="9" customHeight="1">
      <c r="A64" s="211" t="s">
        <v>22</v>
      </c>
      <c r="B64" s="213">
        <v>4099</v>
      </c>
      <c r="D64" s="213">
        <v>4927</v>
      </c>
      <c r="E64" s="213">
        <v>12873</v>
      </c>
      <c r="F64" s="213">
        <v>13251</v>
      </c>
      <c r="G64" s="213">
        <v>500</v>
      </c>
      <c r="H64" s="213">
        <v>1285</v>
      </c>
      <c r="I64" s="256">
        <v>0</v>
      </c>
      <c r="J64" s="213"/>
      <c r="K64" s="213">
        <v>70581</v>
      </c>
      <c r="L64" s="213">
        <v>2452</v>
      </c>
      <c r="M64" s="213"/>
      <c r="N64" s="213">
        <v>4500</v>
      </c>
      <c r="O64" s="213">
        <v>1226</v>
      </c>
      <c r="P64" s="213">
        <v>18227</v>
      </c>
      <c r="Q64" s="213"/>
      <c r="R64" s="213">
        <v>3524</v>
      </c>
      <c r="S64" s="213">
        <v>3412</v>
      </c>
    </row>
    <row r="65" spans="1:19" s="211" customFormat="1" ht="9" customHeight="1">
      <c r="A65" s="120" t="s">
        <v>23</v>
      </c>
      <c r="B65" s="117">
        <v>0</v>
      </c>
      <c r="C65" s="120"/>
      <c r="D65" s="117">
        <v>0</v>
      </c>
      <c r="E65" s="117">
        <v>0</v>
      </c>
      <c r="F65" s="117">
        <v>1067</v>
      </c>
      <c r="G65" s="117">
        <v>0</v>
      </c>
      <c r="H65" s="117">
        <v>0</v>
      </c>
      <c r="I65" s="119">
        <v>0</v>
      </c>
      <c r="J65" s="117"/>
      <c r="K65" s="117">
        <v>4211</v>
      </c>
      <c r="L65" s="117">
        <v>170</v>
      </c>
      <c r="M65" s="117"/>
      <c r="N65" s="117">
        <v>2077</v>
      </c>
      <c r="O65" s="117">
        <v>0</v>
      </c>
      <c r="P65" s="117">
        <v>40859</v>
      </c>
      <c r="Q65" s="117"/>
      <c r="R65" s="117">
        <v>0</v>
      </c>
      <c r="S65" s="117">
        <v>572</v>
      </c>
    </row>
    <row r="66" spans="1:19" s="211" customFormat="1" ht="9" customHeight="1">
      <c r="A66" s="211" t="s">
        <v>24</v>
      </c>
      <c r="B66" s="213">
        <v>1455</v>
      </c>
      <c r="D66" s="213">
        <v>3280</v>
      </c>
      <c r="E66" s="213">
        <v>21</v>
      </c>
      <c r="F66" s="213">
        <v>1909</v>
      </c>
      <c r="G66" s="213">
        <v>0</v>
      </c>
      <c r="H66" s="213">
        <v>0</v>
      </c>
      <c r="I66" s="256">
        <v>0</v>
      </c>
      <c r="J66" s="213"/>
      <c r="K66" s="213">
        <v>15998</v>
      </c>
      <c r="L66" s="213">
        <v>31</v>
      </c>
      <c r="M66" s="213"/>
      <c r="N66" s="213">
        <v>2154</v>
      </c>
      <c r="O66" s="213">
        <v>163</v>
      </c>
      <c r="P66" s="213">
        <v>10739</v>
      </c>
      <c r="Q66" s="213"/>
      <c r="R66" s="213">
        <v>1108</v>
      </c>
      <c r="S66" s="213">
        <v>999</v>
      </c>
    </row>
    <row r="67" spans="1:19" s="211" customFormat="1" ht="9" customHeight="1">
      <c r="A67" s="211" t="s">
        <v>25</v>
      </c>
      <c r="B67" s="213">
        <v>34325</v>
      </c>
      <c r="D67" s="213">
        <v>13522</v>
      </c>
      <c r="E67" s="213">
        <v>11075</v>
      </c>
      <c r="F67" s="213">
        <v>14742</v>
      </c>
      <c r="G67" s="213">
        <v>1881</v>
      </c>
      <c r="H67" s="213">
        <v>1761</v>
      </c>
      <c r="I67" s="255">
        <v>9</v>
      </c>
      <c r="J67" s="213"/>
      <c r="K67" s="213">
        <v>32427</v>
      </c>
      <c r="L67" s="213">
        <v>108774</v>
      </c>
      <c r="M67" s="213"/>
      <c r="N67" s="213">
        <v>18992</v>
      </c>
      <c r="O67" s="213">
        <v>88442</v>
      </c>
      <c r="P67" s="213">
        <v>49404</v>
      </c>
      <c r="Q67" s="213"/>
      <c r="R67" s="213">
        <v>6617</v>
      </c>
      <c r="S67" s="213">
        <v>25095</v>
      </c>
    </row>
    <row r="68" spans="1:19" s="211" customFormat="1" ht="9" customHeight="1">
      <c r="A68" s="211" t="s">
        <v>26</v>
      </c>
      <c r="B68" s="213">
        <v>85635</v>
      </c>
      <c r="D68" s="213">
        <v>61633</v>
      </c>
      <c r="E68" s="213">
        <v>130274</v>
      </c>
      <c r="F68" s="213">
        <v>24623</v>
      </c>
      <c r="G68" s="213">
        <v>8398</v>
      </c>
      <c r="H68" s="213">
        <v>61539</v>
      </c>
      <c r="I68" s="255">
        <v>1821</v>
      </c>
      <c r="J68" s="213"/>
      <c r="K68" s="213">
        <v>119801</v>
      </c>
      <c r="L68" s="213">
        <v>78343</v>
      </c>
      <c r="M68" s="213"/>
      <c r="N68" s="213">
        <v>186212</v>
      </c>
      <c r="O68" s="213">
        <v>77271</v>
      </c>
      <c r="P68" s="213">
        <v>170019</v>
      </c>
      <c r="Q68" s="213"/>
      <c r="R68" s="213">
        <v>11557</v>
      </c>
      <c r="S68" s="213">
        <v>14746</v>
      </c>
    </row>
    <row r="69" spans="1:19" s="211" customFormat="1" ht="9" customHeight="1">
      <c r="A69" s="120" t="s">
        <v>27</v>
      </c>
      <c r="B69" s="117">
        <v>22014</v>
      </c>
      <c r="C69" s="120"/>
      <c r="D69" s="117">
        <v>0</v>
      </c>
      <c r="E69" s="117">
        <v>1752</v>
      </c>
      <c r="F69" s="117">
        <v>3584</v>
      </c>
      <c r="G69" s="117">
        <v>0</v>
      </c>
      <c r="H69" s="117">
        <v>0</v>
      </c>
      <c r="I69" s="119">
        <v>0</v>
      </c>
      <c r="J69" s="117"/>
      <c r="K69" s="117">
        <v>35943</v>
      </c>
      <c r="L69" s="117">
        <v>0</v>
      </c>
      <c r="M69" s="117"/>
      <c r="N69" s="117">
        <v>3499</v>
      </c>
      <c r="O69" s="117">
        <v>340</v>
      </c>
      <c r="P69" s="117">
        <v>44928</v>
      </c>
      <c r="Q69" s="117"/>
      <c r="R69" s="117">
        <v>183</v>
      </c>
      <c r="S69" s="117">
        <v>2429</v>
      </c>
    </row>
    <row r="70" spans="1:19" s="211" customFormat="1" ht="9" customHeight="1">
      <c r="A70" s="211" t="s">
        <v>28</v>
      </c>
      <c r="B70" s="213">
        <v>0</v>
      </c>
      <c r="D70" s="213">
        <v>0</v>
      </c>
      <c r="E70" s="213">
        <v>0</v>
      </c>
      <c r="F70" s="213">
        <v>325</v>
      </c>
      <c r="G70" s="213">
        <v>0</v>
      </c>
      <c r="H70" s="213">
        <v>0</v>
      </c>
      <c r="I70" s="256">
        <v>0</v>
      </c>
      <c r="J70" s="213"/>
      <c r="K70" s="213">
        <v>4227</v>
      </c>
      <c r="L70" s="213">
        <v>861</v>
      </c>
      <c r="M70" s="213"/>
      <c r="N70" s="213">
        <v>3587</v>
      </c>
      <c r="O70" s="213">
        <v>0</v>
      </c>
      <c r="P70" s="213">
        <v>22943</v>
      </c>
      <c r="Q70" s="213"/>
      <c r="R70" s="213">
        <v>140</v>
      </c>
      <c r="S70" s="213">
        <v>804</v>
      </c>
    </row>
    <row r="71" spans="1:19" s="211" customFormat="1" ht="9" customHeight="1">
      <c r="A71" s="211" t="s">
        <v>29</v>
      </c>
      <c r="B71" s="213">
        <v>0</v>
      </c>
      <c r="D71" s="213">
        <v>0</v>
      </c>
      <c r="E71" s="213">
        <v>0</v>
      </c>
      <c r="F71" s="213">
        <v>1065</v>
      </c>
      <c r="G71" s="213">
        <v>0</v>
      </c>
      <c r="H71" s="213">
        <v>0</v>
      </c>
      <c r="I71" s="255">
        <v>1675</v>
      </c>
      <c r="J71" s="213"/>
      <c r="K71" s="213">
        <v>278</v>
      </c>
      <c r="L71" s="213">
        <v>452</v>
      </c>
      <c r="M71" s="213"/>
      <c r="N71" s="213">
        <v>1469</v>
      </c>
      <c r="O71" s="213">
        <v>119</v>
      </c>
      <c r="P71" s="213">
        <v>5567</v>
      </c>
      <c r="Q71" s="213"/>
      <c r="R71" s="213">
        <v>0</v>
      </c>
      <c r="S71" s="213">
        <v>1</v>
      </c>
    </row>
    <row r="72" spans="1:19" s="211" customFormat="1" ht="9" customHeight="1">
      <c r="A72" s="211" t="s">
        <v>30</v>
      </c>
      <c r="B72" s="213">
        <v>727654</v>
      </c>
      <c r="D72" s="213">
        <v>667982</v>
      </c>
      <c r="E72" s="213">
        <v>597990</v>
      </c>
      <c r="F72" s="213">
        <v>96293</v>
      </c>
      <c r="G72" s="213">
        <v>2152</v>
      </c>
      <c r="H72" s="213">
        <v>9620</v>
      </c>
      <c r="I72" s="256">
        <v>0</v>
      </c>
      <c r="J72" s="213"/>
      <c r="K72" s="213">
        <v>65414</v>
      </c>
      <c r="L72" s="213">
        <v>39478</v>
      </c>
      <c r="M72" s="213"/>
      <c r="N72" s="213">
        <v>43549</v>
      </c>
      <c r="O72" s="213">
        <v>78030</v>
      </c>
      <c r="P72" s="213">
        <v>126443</v>
      </c>
      <c r="Q72" s="213"/>
      <c r="R72" s="213">
        <v>12833</v>
      </c>
      <c r="S72" s="213">
        <v>51175</v>
      </c>
    </row>
    <row r="73" spans="1:19" s="211" customFormat="1" ht="9" customHeight="1">
      <c r="A73" s="120" t="s">
        <v>31</v>
      </c>
      <c r="B73" s="117">
        <v>0</v>
      </c>
      <c r="C73" s="120"/>
      <c r="D73" s="117">
        <v>0</v>
      </c>
      <c r="E73" s="117">
        <v>0</v>
      </c>
      <c r="F73" s="117">
        <v>4312</v>
      </c>
      <c r="G73" s="117">
        <v>0</v>
      </c>
      <c r="H73" s="117">
        <v>0</v>
      </c>
      <c r="I73" s="254">
        <v>0</v>
      </c>
      <c r="J73" s="117"/>
      <c r="K73" s="117">
        <v>4757</v>
      </c>
      <c r="L73" s="117">
        <v>125</v>
      </c>
      <c r="M73" s="117"/>
      <c r="N73" s="117">
        <v>1245</v>
      </c>
      <c r="O73" s="117">
        <v>164</v>
      </c>
      <c r="P73" s="117">
        <v>32388</v>
      </c>
      <c r="Q73" s="117"/>
      <c r="R73" s="117">
        <v>223</v>
      </c>
      <c r="S73" s="117">
        <v>1813</v>
      </c>
    </row>
    <row r="74" spans="1:19" s="211" customFormat="1" ht="9" customHeight="1">
      <c r="A74" s="211" t="s">
        <v>32</v>
      </c>
      <c r="B74" s="213">
        <v>0</v>
      </c>
      <c r="D74" s="213">
        <v>0</v>
      </c>
      <c r="E74" s="213">
        <v>2288</v>
      </c>
      <c r="F74" s="213">
        <v>12902</v>
      </c>
      <c r="G74" s="213">
        <v>350</v>
      </c>
      <c r="H74" s="213">
        <v>0</v>
      </c>
      <c r="I74" s="253">
        <v>0</v>
      </c>
      <c r="J74" s="213"/>
      <c r="K74" s="213">
        <v>24921</v>
      </c>
      <c r="L74" s="213">
        <v>6030</v>
      </c>
      <c r="M74" s="213"/>
      <c r="N74" s="213">
        <v>5668</v>
      </c>
      <c r="O74" s="213">
        <v>843</v>
      </c>
      <c r="P74" s="213">
        <v>72875</v>
      </c>
      <c r="Q74" s="213"/>
      <c r="R74" s="213">
        <v>226</v>
      </c>
      <c r="S74" s="213">
        <v>4113</v>
      </c>
    </row>
    <row r="75" spans="1:19" s="211" customFormat="1" ht="9" customHeight="1">
      <c r="A75" s="211" t="s">
        <v>33</v>
      </c>
      <c r="B75" s="213">
        <v>114</v>
      </c>
      <c r="D75" s="213">
        <v>3841</v>
      </c>
      <c r="E75" s="213">
        <v>15692</v>
      </c>
      <c r="F75" s="213">
        <v>17244</v>
      </c>
      <c r="G75" s="213">
        <v>3200</v>
      </c>
      <c r="H75" s="213">
        <v>0</v>
      </c>
      <c r="I75" s="253">
        <v>0</v>
      </c>
      <c r="J75" s="213"/>
      <c r="K75" s="213">
        <v>27879</v>
      </c>
      <c r="L75" s="213">
        <v>4066</v>
      </c>
      <c r="M75" s="213"/>
      <c r="N75" s="213">
        <v>4035</v>
      </c>
      <c r="O75" s="213">
        <v>401</v>
      </c>
      <c r="P75" s="213">
        <v>13399</v>
      </c>
      <c r="Q75" s="213"/>
      <c r="R75" s="213">
        <v>530</v>
      </c>
      <c r="S75" s="213">
        <v>3519</v>
      </c>
    </row>
    <row r="76" spans="1:19" s="211" customFormat="1" ht="9" customHeight="1">
      <c r="A76" s="211" t="s">
        <v>34</v>
      </c>
      <c r="B76" s="213">
        <v>0</v>
      </c>
      <c r="D76" s="213">
        <v>0</v>
      </c>
      <c r="E76" s="213">
        <v>0</v>
      </c>
      <c r="F76" s="213">
        <v>837</v>
      </c>
      <c r="G76" s="213">
        <v>0</v>
      </c>
      <c r="H76" s="213">
        <v>0</v>
      </c>
      <c r="I76" s="253">
        <v>0</v>
      </c>
      <c r="J76" s="213"/>
      <c r="K76" s="213">
        <v>670</v>
      </c>
      <c r="L76" s="213">
        <v>0</v>
      </c>
      <c r="M76" s="213"/>
      <c r="N76" s="213">
        <v>320</v>
      </c>
      <c r="O76" s="213">
        <v>0</v>
      </c>
      <c r="P76" s="213">
        <v>14239</v>
      </c>
      <c r="Q76" s="213"/>
      <c r="R76" s="213">
        <v>0</v>
      </c>
      <c r="S76" s="213">
        <v>304</v>
      </c>
    </row>
    <row r="77" spans="1:19" s="211" customFormat="1" ht="9" customHeight="1">
      <c r="A77" s="120" t="s">
        <v>35</v>
      </c>
      <c r="B77" s="117">
        <v>2595</v>
      </c>
      <c r="C77" s="120"/>
      <c r="D77" s="117">
        <v>35832</v>
      </c>
      <c r="E77" s="117">
        <v>42163</v>
      </c>
      <c r="F77" s="117">
        <v>19927</v>
      </c>
      <c r="G77" s="117">
        <v>9371</v>
      </c>
      <c r="H77" s="117">
        <v>0</v>
      </c>
      <c r="I77" s="254">
        <v>0</v>
      </c>
      <c r="J77" s="117"/>
      <c r="K77" s="117">
        <v>80532</v>
      </c>
      <c r="L77" s="117">
        <v>584</v>
      </c>
      <c r="M77" s="117"/>
      <c r="N77" s="117">
        <v>11591</v>
      </c>
      <c r="O77" s="117">
        <v>307</v>
      </c>
      <c r="P77" s="117">
        <v>485258</v>
      </c>
      <c r="Q77" s="117"/>
      <c r="R77" s="117">
        <v>0</v>
      </c>
      <c r="S77" s="117">
        <v>2086</v>
      </c>
    </row>
    <row r="78" spans="1:19" s="211" customFormat="1" ht="9" customHeight="1">
      <c r="A78" s="211" t="s">
        <v>36</v>
      </c>
      <c r="B78" s="213">
        <v>663</v>
      </c>
      <c r="D78" s="213">
        <v>662</v>
      </c>
      <c r="E78" s="213">
        <v>266</v>
      </c>
      <c r="F78" s="213">
        <v>4755</v>
      </c>
      <c r="G78" s="213">
        <v>0</v>
      </c>
      <c r="H78" s="213">
        <v>6113</v>
      </c>
      <c r="I78" s="211">
        <v>42</v>
      </c>
      <c r="J78" s="213"/>
      <c r="K78" s="213">
        <v>1436</v>
      </c>
      <c r="L78" s="213">
        <v>254</v>
      </c>
      <c r="M78" s="213"/>
      <c r="N78" s="213">
        <v>4423</v>
      </c>
      <c r="O78" s="213">
        <v>1851</v>
      </c>
      <c r="P78" s="213">
        <v>27557</v>
      </c>
      <c r="Q78" s="213"/>
      <c r="R78" s="213">
        <v>284</v>
      </c>
      <c r="S78" s="213">
        <v>2003</v>
      </c>
    </row>
    <row r="79" spans="1:19" s="211" customFormat="1" ht="9" customHeight="1">
      <c r="A79" s="211" t="s">
        <v>37</v>
      </c>
      <c r="B79" s="213">
        <v>0</v>
      </c>
      <c r="D79" s="213">
        <v>0</v>
      </c>
      <c r="E79" s="213">
        <v>0</v>
      </c>
      <c r="F79" s="213">
        <v>5240</v>
      </c>
      <c r="G79" s="213">
        <v>0</v>
      </c>
      <c r="H79" s="213">
        <v>0</v>
      </c>
      <c r="I79" s="253">
        <v>0</v>
      </c>
      <c r="J79" s="213"/>
      <c r="K79" s="213">
        <v>1061</v>
      </c>
      <c r="L79" s="213">
        <v>201</v>
      </c>
      <c r="M79" s="213"/>
      <c r="N79" s="213">
        <v>5464</v>
      </c>
      <c r="O79" s="213">
        <v>1388</v>
      </c>
      <c r="P79" s="213">
        <v>31307</v>
      </c>
      <c r="Q79" s="213"/>
      <c r="R79" s="213">
        <v>162</v>
      </c>
      <c r="S79" s="213">
        <v>1418</v>
      </c>
    </row>
    <row r="80" spans="1:19" s="211" customFormat="1" ht="9" customHeight="1">
      <c r="A80" s="211" t="s">
        <v>38</v>
      </c>
      <c r="B80" s="213">
        <v>0</v>
      </c>
      <c r="D80" s="213">
        <v>0</v>
      </c>
      <c r="E80" s="213">
        <v>0</v>
      </c>
      <c r="F80" s="213">
        <v>4262</v>
      </c>
      <c r="G80" s="213">
        <v>50</v>
      </c>
      <c r="H80" s="213">
        <v>0</v>
      </c>
      <c r="I80" s="253">
        <v>0</v>
      </c>
      <c r="J80" s="213"/>
      <c r="K80" s="213">
        <v>887</v>
      </c>
      <c r="L80" s="213">
        <v>0</v>
      </c>
      <c r="M80" s="213"/>
      <c r="N80" s="213">
        <v>1631</v>
      </c>
      <c r="O80" s="213">
        <v>300</v>
      </c>
      <c r="P80" s="213">
        <v>21580</v>
      </c>
      <c r="Q80" s="213"/>
      <c r="R80" s="213">
        <v>59466</v>
      </c>
      <c r="S80" s="213">
        <v>575</v>
      </c>
    </row>
    <row r="81" spans="1:19" s="211" customFormat="1" ht="9" customHeight="1">
      <c r="A81" s="120" t="s">
        <v>39</v>
      </c>
      <c r="B81" s="117">
        <v>28378</v>
      </c>
      <c r="C81" s="120"/>
      <c r="D81" s="117">
        <v>220</v>
      </c>
      <c r="E81" s="117">
        <v>9868</v>
      </c>
      <c r="F81" s="117">
        <v>4707</v>
      </c>
      <c r="G81" s="117">
        <v>100</v>
      </c>
      <c r="H81" s="117">
        <v>1991</v>
      </c>
      <c r="I81" s="254">
        <v>0</v>
      </c>
      <c r="J81" s="117"/>
      <c r="K81" s="117">
        <v>23</v>
      </c>
      <c r="L81" s="117">
        <v>3</v>
      </c>
      <c r="M81" s="117"/>
      <c r="N81" s="117">
        <v>1672</v>
      </c>
      <c r="O81" s="117">
        <v>115</v>
      </c>
      <c r="P81" s="117">
        <v>31993</v>
      </c>
      <c r="Q81" s="117"/>
      <c r="R81" s="117">
        <v>16740</v>
      </c>
      <c r="S81" s="117">
        <v>6451</v>
      </c>
    </row>
    <row r="82" spans="1:19" s="211" customFormat="1" ht="9" customHeight="1">
      <c r="A82" s="211" t="s">
        <v>40</v>
      </c>
      <c r="B82" s="213">
        <v>0</v>
      </c>
      <c r="D82" s="213">
        <v>0</v>
      </c>
      <c r="E82" s="213">
        <v>0</v>
      </c>
      <c r="F82" s="213">
        <v>174</v>
      </c>
      <c r="G82" s="213">
        <v>0</v>
      </c>
      <c r="H82" s="213">
        <v>0</v>
      </c>
      <c r="I82" s="253">
        <v>0</v>
      </c>
      <c r="J82" s="213"/>
      <c r="K82" s="213">
        <v>7907</v>
      </c>
      <c r="L82" s="213">
        <v>84</v>
      </c>
      <c r="M82" s="213"/>
      <c r="N82" s="213">
        <v>577</v>
      </c>
      <c r="O82" s="213">
        <v>340</v>
      </c>
      <c r="P82" s="213">
        <v>11451</v>
      </c>
      <c r="Q82" s="213"/>
      <c r="R82" s="213">
        <v>0</v>
      </c>
      <c r="S82" s="213">
        <v>280</v>
      </c>
    </row>
    <row r="83" spans="1:19" s="211" customFormat="1" ht="9" customHeight="1">
      <c r="A83" s="211" t="s">
        <v>41</v>
      </c>
      <c r="B83" s="213">
        <v>1784</v>
      </c>
      <c r="D83" s="213">
        <v>0</v>
      </c>
      <c r="E83" s="213">
        <v>3420</v>
      </c>
      <c r="F83" s="213">
        <v>13992</v>
      </c>
      <c r="G83" s="213">
        <v>8</v>
      </c>
      <c r="H83" s="213">
        <v>0</v>
      </c>
      <c r="I83" s="253">
        <v>0</v>
      </c>
      <c r="J83" s="213"/>
      <c r="K83" s="213">
        <v>12770</v>
      </c>
      <c r="L83" s="213">
        <v>11276</v>
      </c>
      <c r="M83" s="213"/>
      <c r="N83" s="213">
        <v>10042</v>
      </c>
      <c r="O83" s="213">
        <v>1374</v>
      </c>
      <c r="P83" s="213">
        <v>49068</v>
      </c>
      <c r="Q83" s="213"/>
      <c r="R83" s="213">
        <v>24608</v>
      </c>
      <c r="S83" s="213">
        <v>2200</v>
      </c>
    </row>
    <row r="84" spans="1:19" s="211" customFormat="1" ht="9" customHeight="1">
      <c r="A84" s="211" t="s">
        <v>42</v>
      </c>
      <c r="B84" s="213">
        <v>0</v>
      </c>
      <c r="D84" s="213">
        <v>0</v>
      </c>
      <c r="E84" s="213">
        <v>0</v>
      </c>
      <c r="F84" s="213">
        <v>5145</v>
      </c>
      <c r="G84" s="213">
        <v>61</v>
      </c>
      <c r="H84" s="213">
        <v>0</v>
      </c>
      <c r="I84" s="253">
        <v>0</v>
      </c>
      <c r="J84" s="213"/>
      <c r="K84" s="213">
        <v>2752</v>
      </c>
      <c r="L84" s="213">
        <v>7</v>
      </c>
      <c r="M84" s="213"/>
      <c r="N84" s="213">
        <v>3101</v>
      </c>
      <c r="O84" s="213">
        <v>0</v>
      </c>
      <c r="P84" s="213">
        <v>18812</v>
      </c>
      <c r="Q84" s="213"/>
      <c r="R84" s="213">
        <v>0</v>
      </c>
      <c r="S84" s="213">
        <v>1863</v>
      </c>
    </row>
    <row r="85" spans="1:19" s="211" customFormat="1" ht="9" customHeight="1">
      <c r="A85" s="120" t="s">
        <v>43</v>
      </c>
      <c r="B85" s="117">
        <v>0</v>
      </c>
      <c r="C85" s="120"/>
      <c r="D85" s="117">
        <v>0</v>
      </c>
      <c r="E85" s="117">
        <v>0</v>
      </c>
      <c r="F85" s="117">
        <v>2506</v>
      </c>
      <c r="G85" s="117">
        <v>15</v>
      </c>
      <c r="H85" s="117">
        <v>0</v>
      </c>
      <c r="I85" s="120">
        <v>288</v>
      </c>
      <c r="J85" s="117"/>
      <c r="K85" s="117">
        <v>2111</v>
      </c>
      <c r="L85" s="117">
        <v>0</v>
      </c>
      <c r="M85" s="117"/>
      <c r="N85" s="117">
        <v>1117</v>
      </c>
      <c r="O85" s="117">
        <v>451</v>
      </c>
      <c r="P85" s="117">
        <v>12538</v>
      </c>
      <c r="Q85" s="117"/>
      <c r="R85" s="117">
        <v>0</v>
      </c>
      <c r="S85" s="117">
        <v>903</v>
      </c>
    </row>
    <row r="86" spans="1:19" s="211" customFormat="1" ht="9" customHeight="1">
      <c r="B86" s="213"/>
      <c r="D86" s="213"/>
      <c r="E86" s="213"/>
      <c r="F86" s="213"/>
      <c r="G86" s="213"/>
      <c r="H86" s="213"/>
      <c r="I86" s="253"/>
      <c r="J86" s="212"/>
      <c r="K86" s="212"/>
      <c r="L86" s="212"/>
      <c r="M86" s="212"/>
    </row>
    <row r="87" spans="1:19" s="211" customFormat="1" ht="9" customHeight="1">
      <c r="A87" s="251" t="s">
        <v>189</v>
      </c>
      <c r="B87" s="251"/>
      <c r="C87" s="251"/>
      <c r="D87" s="251"/>
      <c r="E87" s="251"/>
      <c r="F87" s="251"/>
      <c r="G87" s="251"/>
      <c r="H87" s="251"/>
      <c r="I87" s="251"/>
    </row>
    <row r="88" spans="1:19" s="211" customFormat="1" ht="9" customHeight="1">
      <c r="A88" s="210" t="s">
        <v>69</v>
      </c>
      <c r="B88" s="258">
        <f>SUM(B90:B121)</f>
        <v>884514</v>
      </c>
      <c r="C88" s="210"/>
      <c r="D88" s="258">
        <f t="shared" ref="D88:I88" si="2">SUM(D90:D121)</f>
        <v>1753200</v>
      </c>
      <c r="E88" s="258">
        <f t="shared" si="2"/>
        <v>1484772</v>
      </c>
      <c r="F88" s="258">
        <f t="shared" si="2"/>
        <v>361725</v>
      </c>
      <c r="G88" s="258">
        <f t="shared" si="2"/>
        <v>36684</v>
      </c>
      <c r="H88" s="258">
        <f t="shared" si="2"/>
        <v>92577</v>
      </c>
      <c r="I88" s="258">
        <f t="shared" si="2"/>
        <v>29155</v>
      </c>
      <c r="K88" s="258">
        <f>SUM(K90:K121)</f>
        <v>761573</v>
      </c>
      <c r="L88" s="258">
        <f>SUM(L90:L121)</f>
        <v>274301</v>
      </c>
      <c r="M88" s="258"/>
      <c r="N88" s="258">
        <f>SUM(N90:N121)</f>
        <v>434588</v>
      </c>
      <c r="O88" s="258">
        <f>SUM(O90:O121)</f>
        <v>316298</v>
      </c>
      <c r="P88" s="258">
        <f>SUM(P90:P121)</f>
        <v>1840708</v>
      </c>
      <c r="Q88" s="258"/>
      <c r="R88" s="258">
        <f>SUM(R90:R121)</f>
        <v>186197</v>
      </c>
      <c r="S88" s="258">
        <f>SUM(S90:S121)</f>
        <v>334247</v>
      </c>
    </row>
    <row r="89" spans="1:19" s="211" customFormat="1" ht="3" customHeight="1">
      <c r="A89" s="210"/>
      <c r="B89" s="258"/>
      <c r="C89" s="210"/>
      <c r="D89" s="258"/>
      <c r="E89" s="258"/>
      <c r="F89" s="258"/>
      <c r="G89" s="258"/>
      <c r="H89" s="258"/>
      <c r="I89" s="258"/>
      <c r="K89" s="258"/>
      <c r="L89" s="258"/>
      <c r="M89" s="258"/>
      <c r="N89" s="258"/>
      <c r="O89" s="258"/>
      <c r="P89" s="258"/>
      <c r="Q89" s="258"/>
      <c r="R89" s="258"/>
      <c r="S89" s="258"/>
    </row>
    <row r="90" spans="1:19" s="211" customFormat="1" ht="9" customHeight="1">
      <c r="A90" s="211" t="s">
        <v>12</v>
      </c>
      <c r="B90" s="213">
        <v>0</v>
      </c>
      <c r="D90" s="213">
        <v>1041</v>
      </c>
      <c r="E90" s="213">
        <v>4828</v>
      </c>
      <c r="F90" s="213">
        <v>2583</v>
      </c>
      <c r="G90" s="213">
        <v>200</v>
      </c>
      <c r="H90" s="213">
        <v>0</v>
      </c>
      <c r="I90" s="253">
        <v>0</v>
      </c>
      <c r="J90" s="213"/>
      <c r="K90" s="213">
        <v>2654</v>
      </c>
      <c r="L90" s="213">
        <v>645</v>
      </c>
      <c r="M90" s="213"/>
      <c r="N90" s="213">
        <v>4520</v>
      </c>
      <c r="O90" s="213">
        <v>715</v>
      </c>
      <c r="P90" s="213">
        <v>9300</v>
      </c>
      <c r="Q90" s="213"/>
      <c r="R90" s="213">
        <v>3980</v>
      </c>
      <c r="S90" s="213">
        <v>1921</v>
      </c>
    </row>
    <row r="91" spans="1:19" s="211" customFormat="1" ht="9" customHeight="1">
      <c r="A91" s="211" t="s">
        <v>13</v>
      </c>
      <c r="B91" s="213">
        <v>2453</v>
      </c>
      <c r="D91" s="213">
        <v>9308</v>
      </c>
      <c r="E91" s="213">
        <v>3156</v>
      </c>
      <c r="F91" s="213">
        <v>15565</v>
      </c>
      <c r="G91" s="213">
        <v>0</v>
      </c>
      <c r="H91" s="213">
        <v>1140</v>
      </c>
      <c r="I91" s="211">
        <v>135</v>
      </c>
      <c r="J91" s="213"/>
      <c r="K91" s="213">
        <v>5949</v>
      </c>
      <c r="L91" s="213">
        <v>1176</v>
      </c>
      <c r="M91" s="213"/>
      <c r="N91" s="213">
        <v>13338</v>
      </c>
      <c r="O91" s="213">
        <v>4308</v>
      </c>
      <c r="P91" s="213">
        <v>99516</v>
      </c>
      <c r="Q91" s="213"/>
      <c r="R91" s="213">
        <v>0</v>
      </c>
      <c r="S91" s="213">
        <v>10382</v>
      </c>
    </row>
    <row r="92" spans="1:19" s="211" customFormat="1" ht="9" customHeight="1">
      <c r="A92" s="211" t="s">
        <v>14</v>
      </c>
      <c r="B92" s="213">
        <v>0</v>
      </c>
      <c r="D92" s="213">
        <v>0</v>
      </c>
      <c r="E92" s="213">
        <v>0</v>
      </c>
      <c r="F92" s="213">
        <v>219</v>
      </c>
      <c r="G92" s="213">
        <v>0</v>
      </c>
      <c r="H92" s="213">
        <v>0</v>
      </c>
      <c r="I92" s="253">
        <v>0</v>
      </c>
      <c r="J92" s="213"/>
      <c r="K92" s="213">
        <v>1944</v>
      </c>
      <c r="L92" s="213">
        <v>439</v>
      </c>
      <c r="M92" s="213"/>
      <c r="N92" s="213">
        <v>1541</v>
      </c>
      <c r="O92" s="213">
        <v>326</v>
      </c>
      <c r="P92" s="213">
        <v>13412</v>
      </c>
      <c r="Q92" s="213"/>
      <c r="R92" s="213">
        <v>0</v>
      </c>
      <c r="S92" s="213">
        <v>84</v>
      </c>
    </row>
    <row r="93" spans="1:19" s="211" customFormat="1" ht="9" customHeight="1">
      <c r="A93" s="120" t="s">
        <v>15</v>
      </c>
      <c r="B93" s="117">
        <v>0</v>
      </c>
      <c r="C93" s="120"/>
      <c r="D93" s="117">
        <v>0</v>
      </c>
      <c r="E93" s="117">
        <v>0</v>
      </c>
      <c r="F93" s="117">
        <v>714</v>
      </c>
      <c r="G93" s="117">
        <v>0</v>
      </c>
      <c r="H93" s="117">
        <v>0</v>
      </c>
      <c r="I93" s="254">
        <v>0</v>
      </c>
      <c r="J93" s="117"/>
      <c r="K93" s="117">
        <v>185</v>
      </c>
      <c r="L93" s="117">
        <v>2</v>
      </c>
      <c r="M93" s="117"/>
      <c r="N93" s="117">
        <v>551</v>
      </c>
      <c r="O93" s="117">
        <v>0</v>
      </c>
      <c r="P93" s="117">
        <v>4306</v>
      </c>
      <c r="Q93" s="117"/>
      <c r="R93" s="117">
        <v>2161</v>
      </c>
      <c r="S93" s="117">
        <v>52692</v>
      </c>
    </row>
    <row r="94" spans="1:19" s="211" customFormat="1" ht="9" customHeight="1">
      <c r="A94" s="211" t="s">
        <v>16</v>
      </c>
      <c r="B94" s="213">
        <v>169733</v>
      </c>
      <c r="D94" s="213">
        <v>38466</v>
      </c>
      <c r="E94" s="213">
        <v>33728</v>
      </c>
      <c r="F94" s="213">
        <v>6087</v>
      </c>
      <c r="G94" s="213">
        <v>97</v>
      </c>
      <c r="H94" s="213">
        <v>987</v>
      </c>
      <c r="I94" s="253">
        <v>0</v>
      </c>
      <c r="J94" s="213"/>
      <c r="K94" s="213">
        <v>8094</v>
      </c>
      <c r="L94" s="213">
        <v>2401</v>
      </c>
      <c r="M94" s="213"/>
      <c r="N94" s="213">
        <v>13959</v>
      </c>
      <c r="O94" s="213">
        <v>12943</v>
      </c>
      <c r="P94" s="213">
        <v>25971</v>
      </c>
      <c r="Q94" s="213"/>
      <c r="R94" s="213">
        <v>0</v>
      </c>
      <c r="S94" s="213">
        <v>10696</v>
      </c>
    </row>
    <row r="95" spans="1:19" s="211" customFormat="1" ht="9" customHeight="1">
      <c r="A95" s="211" t="s">
        <v>17</v>
      </c>
      <c r="B95" s="213">
        <v>0</v>
      </c>
      <c r="D95" s="213">
        <v>0</v>
      </c>
      <c r="E95" s="213">
        <v>0</v>
      </c>
      <c r="F95" s="213">
        <v>323</v>
      </c>
      <c r="G95" s="213">
        <v>0</v>
      </c>
      <c r="H95" s="213">
        <v>0</v>
      </c>
      <c r="I95" s="253">
        <v>0</v>
      </c>
      <c r="J95" s="213"/>
      <c r="K95" s="213">
        <v>1343</v>
      </c>
      <c r="L95" s="213">
        <v>0</v>
      </c>
      <c r="M95" s="213"/>
      <c r="N95" s="213">
        <v>308</v>
      </c>
      <c r="O95" s="213">
        <v>253</v>
      </c>
      <c r="P95" s="213">
        <v>6574</v>
      </c>
      <c r="Q95" s="213"/>
      <c r="R95" s="213">
        <v>0</v>
      </c>
      <c r="S95" s="213">
        <v>77</v>
      </c>
    </row>
    <row r="96" spans="1:19" s="211" customFormat="1" ht="9" customHeight="1">
      <c r="A96" s="211" t="s">
        <v>18</v>
      </c>
      <c r="B96" s="213">
        <v>0</v>
      </c>
      <c r="D96" s="213">
        <v>0</v>
      </c>
      <c r="E96" s="213">
        <v>0</v>
      </c>
      <c r="F96" s="213">
        <v>10077</v>
      </c>
      <c r="G96" s="213">
        <v>0</v>
      </c>
      <c r="H96" s="213">
        <v>0</v>
      </c>
      <c r="I96" s="253">
        <v>0</v>
      </c>
      <c r="J96" s="213"/>
      <c r="K96" s="213">
        <v>4701</v>
      </c>
      <c r="L96" s="213">
        <v>0</v>
      </c>
      <c r="M96" s="213"/>
      <c r="N96" s="213">
        <v>1816</v>
      </c>
      <c r="O96" s="213">
        <v>0</v>
      </c>
      <c r="P96" s="213">
        <v>30214</v>
      </c>
      <c r="Q96" s="213"/>
      <c r="R96" s="213">
        <v>901</v>
      </c>
      <c r="S96" s="213">
        <v>23529</v>
      </c>
    </row>
    <row r="97" spans="1:19" s="211" customFormat="1" ht="9" customHeight="1">
      <c r="A97" s="120" t="s">
        <v>19</v>
      </c>
      <c r="B97" s="117">
        <v>1713</v>
      </c>
      <c r="C97" s="120"/>
      <c r="D97" s="117">
        <v>1988</v>
      </c>
      <c r="E97" s="117">
        <v>0</v>
      </c>
      <c r="F97" s="117">
        <v>22572</v>
      </c>
      <c r="G97" s="117">
        <v>90</v>
      </c>
      <c r="H97" s="117">
        <v>0</v>
      </c>
      <c r="I97" s="254">
        <v>0</v>
      </c>
      <c r="J97" s="117"/>
      <c r="K97" s="117">
        <v>242</v>
      </c>
      <c r="L97" s="117">
        <v>0</v>
      </c>
      <c r="M97" s="117"/>
      <c r="N97" s="117">
        <v>3771</v>
      </c>
      <c r="O97" s="117">
        <v>6319</v>
      </c>
      <c r="P97" s="117">
        <v>21799</v>
      </c>
      <c r="Q97" s="117"/>
      <c r="R97" s="117">
        <v>5</v>
      </c>
      <c r="S97" s="117">
        <v>4644</v>
      </c>
    </row>
    <row r="98" spans="1:19" s="211" customFormat="1" ht="9" customHeight="1">
      <c r="A98" s="211" t="s">
        <v>187</v>
      </c>
      <c r="B98" s="213">
        <v>54803</v>
      </c>
      <c r="D98" s="213">
        <v>76355</v>
      </c>
      <c r="E98" s="213">
        <v>145599</v>
      </c>
      <c r="F98" s="213">
        <v>34965</v>
      </c>
      <c r="G98" s="213">
        <v>3236</v>
      </c>
      <c r="H98" s="213">
        <v>11682</v>
      </c>
      <c r="I98" s="255">
        <v>3594</v>
      </c>
      <c r="J98" s="213"/>
      <c r="K98" s="213">
        <v>141247</v>
      </c>
      <c r="L98" s="213">
        <v>56068</v>
      </c>
      <c r="M98" s="213"/>
      <c r="N98" s="213">
        <v>195079</v>
      </c>
      <c r="O98" s="213">
        <v>63929</v>
      </c>
      <c r="P98" s="213">
        <v>243982</v>
      </c>
      <c r="Q98" s="213"/>
      <c r="R98" s="213">
        <v>57529</v>
      </c>
      <c r="S98" s="213">
        <v>50414</v>
      </c>
    </row>
    <row r="99" spans="1:19" s="211" customFormat="1" ht="9" customHeight="1">
      <c r="A99" s="211" t="s">
        <v>21</v>
      </c>
      <c r="B99" s="213">
        <v>31933</v>
      </c>
      <c r="D99" s="213">
        <v>3724</v>
      </c>
      <c r="E99" s="213">
        <v>1129</v>
      </c>
      <c r="F99" s="213">
        <v>5341</v>
      </c>
      <c r="G99" s="213">
        <v>0</v>
      </c>
      <c r="H99" s="213">
        <v>0</v>
      </c>
      <c r="I99" s="256">
        <v>0</v>
      </c>
      <c r="J99" s="213"/>
      <c r="K99" s="213">
        <v>213</v>
      </c>
      <c r="L99" s="213">
        <v>56</v>
      </c>
      <c r="M99" s="213"/>
      <c r="N99" s="213">
        <v>1358</v>
      </c>
      <c r="O99" s="213">
        <v>902</v>
      </c>
      <c r="P99" s="213">
        <v>2672</v>
      </c>
      <c r="Q99" s="213"/>
      <c r="R99" s="213">
        <v>122</v>
      </c>
      <c r="S99" s="213">
        <v>1994</v>
      </c>
    </row>
    <row r="100" spans="1:19" s="211" customFormat="1" ht="9" customHeight="1">
      <c r="A100" s="211" t="s">
        <v>22</v>
      </c>
      <c r="B100" s="213">
        <v>2900</v>
      </c>
      <c r="D100" s="213">
        <v>11207</v>
      </c>
      <c r="E100" s="213">
        <v>18194</v>
      </c>
      <c r="F100" s="213">
        <v>13732</v>
      </c>
      <c r="G100" s="213">
        <v>600</v>
      </c>
      <c r="H100" s="213">
        <v>125</v>
      </c>
      <c r="I100" s="256">
        <v>0</v>
      </c>
      <c r="J100" s="213"/>
      <c r="K100" s="213">
        <v>84537</v>
      </c>
      <c r="L100" s="213">
        <v>2924</v>
      </c>
      <c r="M100" s="213"/>
      <c r="N100" s="213">
        <v>3785</v>
      </c>
      <c r="O100" s="213">
        <v>1182</v>
      </c>
      <c r="P100" s="213">
        <v>19556</v>
      </c>
      <c r="Q100" s="213"/>
      <c r="R100" s="213">
        <v>633</v>
      </c>
      <c r="S100" s="213">
        <v>4190</v>
      </c>
    </row>
    <row r="101" spans="1:19" s="211" customFormat="1" ht="9" customHeight="1">
      <c r="A101" s="120" t="s">
        <v>23</v>
      </c>
      <c r="B101" s="117">
        <v>0</v>
      </c>
      <c r="C101" s="120"/>
      <c r="D101" s="117">
        <v>0</v>
      </c>
      <c r="E101" s="117">
        <v>0</v>
      </c>
      <c r="F101" s="117">
        <v>835</v>
      </c>
      <c r="G101" s="117">
        <v>0</v>
      </c>
      <c r="H101" s="117">
        <v>0</v>
      </c>
      <c r="I101" s="119">
        <v>0</v>
      </c>
      <c r="J101" s="117"/>
      <c r="K101" s="117">
        <v>4928</v>
      </c>
      <c r="L101" s="117">
        <v>389</v>
      </c>
      <c r="M101" s="117"/>
      <c r="N101" s="117">
        <v>1471</v>
      </c>
      <c r="O101" s="117">
        <v>0</v>
      </c>
      <c r="P101" s="117">
        <v>49884</v>
      </c>
      <c r="Q101" s="117"/>
      <c r="R101" s="117">
        <v>0</v>
      </c>
      <c r="S101" s="117">
        <v>831</v>
      </c>
    </row>
    <row r="102" spans="1:19" s="211" customFormat="1" ht="9" customHeight="1">
      <c r="A102" s="211" t="s">
        <v>24</v>
      </c>
      <c r="B102" s="213">
        <v>1064</v>
      </c>
      <c r="D102" s="213">
        <v>1294</v>
      </c>
      <c r="E102" s="213">
        <v>64</v>
      </c>
      <c r="F102" s="213">
        <v>1681</v>
      </c>
      <c r="G102" s="213">
        <v>0</v>
      </c>
      <c r="H102" s="213">
        <v>0</v>
      </c>
      <c r="I102" s="256">
        <v>0</v>
      </c>
      <c r="J102" s="213"/>
      <c r="K102" s="213">
        <v>15895</v>
      </c>
      <c r="L102" s="213">
        <v>30</v>
      </c>
      <c r="M102" s="213"/>
      <c r="N102" s="213">
        <v>1996</v>
      </c>
      <c r="O102" s="213">
        <v>352</v>
      </c>
      <c r="P102" s="213">
        <v>11819</v>
      </c>
      <c r="Q102" s="213"/>
      <c r="R102" s="213">
        <v>8</v>
      </c>
      <c r="S102" s="213">
        <v>1290</v>
      </c>
    </row>
    <row r="103" spans="1:19" s="211" customFormat="1" ht="9" customHeight="1">
      <c r="A103" s="211" t="s">
        <v>25</v>
      </c>
      <c r="B103" s="213">
        <v>37420</v>
      </c>
      <c r="D103" s="213">
        <v>24914</v>
      </c>
      <c r="E103" s="213">
        <v>16178</v>
      </c>
      <c r="F103" s="213">
        <v>17656</v>
      </c>
      <c r="G103" s="213">
        <v>2462</v>
      </c>
      <c r="H103" s="213">
        <v>1975</v>
      </c>
      <c r="I103" s="256">
        <v>0</v>
      </c>
      <c r="J103" s="213"/>
      <c r="K103" s="213">
        <v>21945</v>
      </c>
      <c r="L103" s="213">
        <v>117863</v>
      </c>
      <c r="M103" s="213"/>
      <c r="N103" s="213">
        <v>23325</v>
      </c>
      <c r="O103" s="213">
        <v>96550</v>
      </c>
      <c r="P103" s="213">
        <v>68950</v>
      </c>
      <c r="Q103" s="213"/>
      <c r="R103" s="213">
        <v>7919</v>
      </c>
      <c r="S103" s="213">
        <v>31814</v>
      </c>
    </row>
    <row r="104" spans="1:19" s="211" customFormat="1" ht="9" customHeight="1">
      <c r="A104" s="211" t="s">
        <v>26</v>
      </c>
      <c r="B104" s="213">
        <v>66900</v>
      </c>
      <c r="D104" s="213">
        <v>88212</v>
      </c>
      <c r="E104" s="213">
        <v>141271</v>
      </c>
      <c r="F104" s="213">
        <v>30606</v>
      </c>
      <c r="G104" s="213">
        <v>9596</v>
      </c>
      <c r="H104" s="213">
        <v>60737</v>
      </c>
      <c r="I104" s="255">
        <v>6999</v>
      </c>
      <c r="J104" s="213"/>
      <c r="K104" s="213">
        <v>203858</v>
      </c>
      <c r="L104" s="213">
        <v>29228</v>
      </c>
      <c r="M104" s="213"/>
      <c r="N104" s="213">
        <v>68014</v>
      </c>
      <c r="O104" s="213">
        <v>29065</v>
      </c>
      <c r="P104" s="213">
        <v>212288</v>
      </c>
      <c r="Q104" s="213"/>
      <c r="R104" s="213">
        <v>12516</v>
      </c>
      <c r="S104" s="213">
        <v>24662</v>
      </c>
    </row>
    <row r="105" spans="1:19" s="211" customFormat="1" ht="9" customHeight="1">
      <c r="A105" s="120" t="s">
        <v>27</v>
      </c>
      <c r="B105" s="117">
        <v>147972</v>
      </c>
      <c r="C105" s="120"/>
      <c r="D105" s="117">
        <v>0</v>
      </c>
      <c r="E105" s="117">
        <v>2751</v>
      </c>
      <c r="F105" s="117">
        <v>3659</v>
      </c>
      <c r="G105" s="117">
        <v>0</v>
      </c>
      <c r="H105" s="117">
        <v>0</v>
      </c>
      <c r="I105" s="119">
        <v>0</v>
      </c>
      <c r="J105" s="117"/>
      <c r="K105" s="117">
        <v>31890</v>
      </c>
      <c r="L105" s="117">
        <v>0</v>
      </c>
      <c r="M105" s="117"/>
      <c r="N105" s="117">
        <v>16939</v>
      </c>
      <c r="O105" s="117">
        <v>267</v>
      </c>
      <c r="P105" s="117">
        <v>45833</v>
      </c>
      <c r="Q105" s="117"/>
      <c r="R105" s="117">
        <v>14</v>
      </c>
      <c r="S105" s="117">
        <v>1882</v>
      </c>
    </row>
    <row r="106" spans="1:19" s="211" customFormat="1" ht="9" customHeight="1">
      <c r="A106" s="211" t="s">
        <v>28</v>
      </c>
      <c r="B106" s="213">
        <v>0</v>
      </c>
      <c r="D106" s="213">
        <v>0</v>
      </c>
      <c r="E106" s="213">
        <v>0</v>
      </c>
      <c r="F106" s="213">
        <v>184</v>
      </c>
      <c r="G106" s="213">
        <v>0</v>
      </c>
      <c r="H106" s="213">
        <v>0</v>
      </c>
      <c r="I106" s="256">
        <v>0</v>
      </c>
      <c r="J106" s="213"/>
      <c r="K106" s="213">
        <v>2901</v>
      </c>
      <c r="L106" s="213">
        <v>1968</v>
      </c>
      <c r="M106" s="213"/>
      <c r="N106" s="213">
        <v>3373</v>
      </c>
      <c r="O106" s="213">
        <v>0</v>
      </c>
      <c r="P106" s="213">
        <v>22262</v>
      </c>
      <c r="Q106" s="213"/>
      <c r="R106" s="213">
        <v>0</v>
      </c>
      <c r="S106" s="213">
        <v>816</v>
      </c>
    </row>
    <row r="107" spans="1:19" s="211" customFormat="1" ht="9" customHeight="1">
      <c r="A107" s="211" t="s">
        <v>29</v>
      </c>
      <c r="B107" s="213">
        <v>0</v>
      </c>
      <c r="D107" s="213">
        <v>0</v>
      </c>
      <c r="E107" s="213">
        <v>0</v>
      </c>
      <c r="F107" s="213">
        <v>394</v>
      </c>
      <c r="G107" s="213">
        <v>3406</v>
      </c>
      <c r="H107" s="213">
        <v>0</v>
      </c>
      <c r="I107" s="256">
        <v>0</v>
      </c>
      <c r="J107" s="213"/>
      <c r="K107" s="213">
        <v>281</v>
      </c>
      <c r="L107" s="213">
        <v>1033</v>
      </c>
      <c r="M107" s="213"/>
      <c r="N107" s="213">
        <v>1259</v>
      </c>
      <c r="O107" s="213">
        <v>98</v>
      </c>
      <c r="P107" s="213">
        <v>7247</v>
      </c>
      <c r="Q107" s="213"/>
      <c r="R107" s="213">
        <v>0</v>
      </c>
      <c r="S107" s="213">
        <v>1</v>
      </c>
    </row>
    <row r="108" spans="1:19" s="211" customFormat="1" ht="9" customHeight="1">
      <c r="A108" s="211" t="s">
        <v>30</v>
      </c>
      <c r="B108" s="213">
        <v>354949</v>
      </c>
      <c r="D108" s="213">
        <v>1442071</v>
      </c>
      <c r="E108" s="213">
        <v>1025729</v>
      </c>
      <c r="F108" s="213">
        <v>93278</v>
      </c>
      <c r="G108" s="213">
        <v>0</v>
      </c>
      <c r="H108" s="213">
        <v>9998</v>
      </c>
      <c r="I108" s="255">
        <v>14336</v>
      </c>
      <c r="J108" s="213"/>
      <c r="K108" s="213">
        <v>62881</v>
      </c>
      <c r="L108" s="213">
        <v>32610</v>
      </c>
      <c r="M108" s="213"/>
      <c r="N108" s="213">
        <v>32150</v>
      </c>
      <c r="O108" s="213">
        <v>93052</v>
      </c>
      <c r="P108" s="213">
        <v>134744</v>
      </c>
      <c r="Q108" s="213"/>
      <c r="R108" s="213">
        <v>19881</v>
      </c>
      <c r="S108" s="213">
        <v>61860</v>
      </c>
    </row>
    <row r="109" spans="1:19" s="211" customFormat="1" ht="9" customHeight="1">
      <c r="A109" s="120" t="s">
        <v>31</v>
      </c>
      <c r="B109" s="117">
        <v>0</v>
      </c>
      <c r="C109" s="120"/>
      <c r="D109" s="117">
        <v>0</v>
      </c>
      <c r="E109" s="117">
        <v>0</v>
      </c>
      <c r="F109" s="117">
        <v>4829</v>
      </c>
      <c r="G109" s="117">
        <v>674</v>
      </c>
      <c r="H109" s="117">
        <v>0</v>
      </c>
      <c r="I109" s="119">
        <v>0</v>
      </c>
      <c r="J109" s="117"/>
      <c r="K109" s="117">
        <v>5138</v>
      </c>
      <c r="L109" s="117">
        <v>286</v>
      </c>
      <c r="M109" s="117"/>
      <c r="N109" s="117">
        <v>1583</v>
      </c>
      <c r="O109" s="117">
        <v>184</v>
      </c>
      <c r="P109" s="117">
        <v>35982</v>
      </c>
      <c r="Q109" s="117"/>
      <c r="R109" s="117">
        <v>0</v>
      </c>
      <c r="S109" s="117">
        <v>2888</v>
      </c>
    </row>
    <row r="110" spans="1:19" s="211" customFormat="1" ht="9" customHeight="1">
      <c r="A110" s="211" t="s">
        <v>32</v>
      </c>
      <c r="B110" s="213">
        <v>226</v>
      </c>
      <c r="D110" s="213">
        <v>340</v>
      </c>
      <c r="E110" s="213">
        <v>3861</v>
      </c>
      <c r="F110" s="213">
        <v>13658</v>
      </c>
      <c r="G110" s="213">
        <v>3890</v>
      </c>
      <c r="H110" s="213">
        <v>0</v>
      </c>
      <c r="I110" s="256">
        <v>0</v>
      </c>
      <c r="J110" s="213"/>
      <c r="K110" s="213">
        <v>30223</v>
      </c>
      <c r="L110" s="213">
        <v>8352</v>
      </c>
      <c r="M110" s="213"/>
      <c r="N110" s="213">
        <v>4276</v>
      </c>
      <c r="O110" s="213">
        <v>815</v>
      </c>
      <c r="P110" s="213">
        <v>75740</v>
      </c>
      <c r="Q110" s="213"/>
      <c r="R110" s="213">
        <v>698</v>
      </c>
      <c r="S110" s="213">
        <v>6258</v>
      </c>
    </row>
    <row r="111" spans="1:19" s="211" customFormat="1" ht="9" customHeight="1">
      <c r="A111" s="211" t="s">
        <v>33</v>
      </c>
      <c r="B111" s="213">
        <v>3171</v>
      </c>
      <c r="D111" s="213">
        <v>3866</v>
      </c>
      <c r="E111" s="213">
        <v>18146</v>
      </c>
      <c r="F111" s="213">
        <v>24254</v>
      </c>
      <c r="G111" s="213">
        <v>0</v>
      </c>
      <c r="H111" s="213">
        <v>0</v>
      </c>
      <c r="I111" s="256">
        <v>0</v>
      </c>
      <c r="J111" s="213"/>
      <c r="K111" s="213">
        <v>26620</v>
      </c>
      <c r="L111" s="213">
        <v>4299</v>
      </c>
      <c r="M111" s="213"/>
      <c r="N111" s="213">
        <v>3739</v>
      </c>
      <c r="O111" s="213">
        <v>284</v>
      </c>
      <c r="P111" s="213">
        <v>12225</v>
      </c>
      <c r="Q111" s="213"/>
      <c r="R111" s="213">
        <v>955</v>
      </c>
      <c r="S111" s="213">
        <v>4576</v>
      </c>
    </row>
    <row r="112" spans="1:19" s="211" customFormat="1" ht="9" customHeight="1">
      <c r="A112" s="211" t="s">
        <v>34</v>
      </c>
      <c r="B112" s="213">
        <v>0</v>
      </c>
      <c r="D112" s="213">
        <v>0</v>
      </c>
      <c r="E112" s="213">
        <v>0</v>
      </c>
      <c r="F112" s="213">
        <v>630</v>
      </c>
      <c r="G112" s="213">
        <v>0</v>
      </c>
      <c r="H112" s="213">
        <v>0</v>
      </c>
      <c r="I112" s="256">
        <v>0</v>
      </c>
      <c r="J112" s="213"/>
      <c r="K112" s="213">
        <v>753</v>
      </c>
      <c r="L112" s="213">
        <v>0</v>
      </c>
      <c r="M112" s="213"/>
      <c r="N112" s="213">
        <v>458</v>
      </c>
      <c r="O112" s="213">
        <v>0</v>
      </c>
      <c r="P112" s="213">
        <v>14005</v>
      </c>
      <c r="Q112" s="213"/>
      <c r="R112" s="213">
        <v>0</v>
      </c>
      <c r="S112" s="213">
        <v>324</v>
      </c>
    </row>
    <row r="113" spans="1:19" s="211" customFormat="1" ht="9" customHeight="1">
      <c r="A113" s="120" t="s">
        <v>35</v>
      </c>
      <c r="B113" s="117">
        <v>4666</v>
      </c>
      <c r="C113" s="120"/>
      <c r="D113" s="117">
        <v>49342</v>
      </c>
      <c r="E113" s="117">
        <v>40495</v>
      </c>
      <c r="F113" s="117">
        <v>18868</v>
      </c>
      <c r="G113" s="117">
        <v>12124</v>
      </c>
      <c r="H113" s="117">
        <v>5</v>
      </c>
      <c r="I113" s="119">
        <v>0</v>
      </c>
      <c r="J113" s="117"/>
      <c r="K113" s="117">
        <v>70759</v>
      </c>
      <c r="L113" s="117">
        <v>959</v>
      </c>
      <c r="M113" s="117"/>
      <c r="N113" s="117">
        <v>5791</v>
      </c>
      <c r="O113" s="117">
        <v>260</v>
      </c>
      <c r="P113" s="117">
        <v>461879</v>
      </c>
      <c r="Q113" s="117"/>
      <c r="R113" s="117">
        <v>0</v>
      </c>
      <c r="S113" s="117">
        <v>2808</v>
      </c>
    </row>
    <row r="114" spans="1:19" s="211" customFormat="1" ht="9" customHeight="1">
      <c r="A114" s="211" t="s">
        <v>36</v>
      </c>
      <c r="B114" s="213">
        <v>393</v>
      </c>
      <c r="D114" s="213">
        <v>662</v>
      </c>
      <c r="E114" s="213">
        <v>205</v>
      </c>
      <c r="F114" s="213">
        <v>4061</v>
      </c>
      <c r="G114" s="213">
        <v>0</v>
      </c>
      <c r="H114" s="213">
        <v>2312</v>
      </c>
      <c r="I114" s="255">
        <v>119</v>
      </c>
      <c r="J114" s="213"/>
      <c r="K114" s="213">
        <v>918</v>
      </c>
      <c r="L114" s="213">
        <v>565</v>
      </c>
      <c r="M114" s="213"/>
      <c r="N114" s="213">
        <v>3832</v>
      </c>
      <c r="O114" s="213">
        <v>955</v>
      </c>
      <c r="P114" s="213">
        <v>26426</v>
      </c>
      <c r="Q114" s="213"/>
      <c r="R114" s="213">
        <v>334</v>
      </c>
      <c r="S114" s="213">
        <v>2486</v>
      </c>
    </row>
    <row r="115" spans="1:19" s="211" customFormat="1" ht="9" customHeight="1">
      <c r="A115" s="211" t="s">
        <v>37</v>
      </c>
      <c r="B115" s="213">
        <v>0</v>
      </c>
      <c r="D115" s="213">
        <v>0</v>
      </c>
      <c r="E115" s="213">
        <v>0</v>
      </c>
      <c r="F115" s="213">
        <v>5836</v>
      </c>
      <c r="G115" s="213">
        <v>0</v>
      </c>
      <c r="H115" s="213">
        <v>0</v>
      </c>
      <c r="I115" s="256">
        <v>0</v>
      </c>
      <c r="J115" s="213"/>
      <c r="K115" s="213">
        <v>928</v>
      </c>
      <c r="L115" s="213">
        <v>450</v>
      </c>
      <c r="M115" s="213"/>
      <c r="N115" s="213">
        <v>3518</v>
      </c>
      <c r="O115" s="213">
        <v>1455</v>
      </c>
      <c r="P115" s="213">
        <v>35450</v>
      </c>
      <c r="Q115" s="213"/>
      <c r="R115" s="213">
        <v>0</v>
      </c>
      <c r="S115" s="213">
        <v>3858</v>
      </c>
    </row>
    <row r="116" spans="1:19" s="211" customFormat="1" ht="9" customHeight="1">
      <c r="A116" s="211" t="s">
        <v>38</v>
      </c>
      <c r="B116" s="213">
        <v>0</v>
      </c>
      <c r="D116" s="213">
        <v>0</v>
      </c>
      <c r="E116" s="213">
        <v>0</v>
      </c>
      <c r="F116" s="213">
        <v>4190</v>
      </c>
      <c r="G116" s="213">
        <v>95</v>
      </c>
      <c r="H116" s="213">
        <v>0</v>
      </c>
      <c r="I116" s="256">
        <v>0</v>
      </c>
      <c r="J116" s="213"/>
      <c r="K116" s="213">
        <v>1678</v>
      </c>
      <c r="L116" s="213">
        <v>0</v>
      </c>
      <c r="M116" s="213"/>
      <c r="N116" s="213">
        <v>2617</v>
      </c>
      <c r="O116" s="213">
        <v>211</v>
      </c>
      <c r="P116" s="213">
        <v>25111</v>
      </c>
      <c r="Q116" s="213"/>
      <c r="R116" s="213">
        <v>38462</v>
      </c>
      <c r="S116" s="213">
        <v>1399</v>
      </c>
    </row>
    <row r="117" spans="1:19" s="211" customFormat="1" ht="9" customHeight="1">
      <c r="A117" s="120" t="s">
        <v>39</v>
      </c>
      <c r="B117" s="117">
        <v>4190</v>
      </c>
      <c r="C117" s="120"/>
      <c r="D117" s="117">
        <v>345</v>
      </c>
      <c r="E117" s="117">
        <v>28481</v>
      </c>
      <c r="F117" s="117">
        <v>3795</v>
      </c>
      <c r="G117" s="117">
        <v>108</v>
      </c>
      <c r="H117" s="117">
        <v>3616</v>
      </c>
      <c r="I117" s="116">
        <v>526</v>
      </c>
      <c r="J117" s="117"/>
      <c r="K117" s="117">
        <v>905</v>
      </c>
      <c r="L117" s="117">
        <v>4</v>
      </c>
      <c r="M117" s="117"/>
      <c r="N117" s="117">
        <v>2004</v>
      </c>
      <c r="O117" s="117">
        <v>92</v>
      </c>
      <c r="P117" s="117">
        <v>32376</v>
      </c>
      <c r="Q117" s="117"/>
      <c r="R117" s="117">
        <v>14490</v>
      </c>
      <c r="S117" s="117">
        <v>14482</v>
      </c>
    </row>
    <row r="118" spans="1:19" s="211" customFormat="1" ht="9" customHeight="1">
      <c r="A118" s="211" t="s">
        <v>40</v>
      </c>
      <c r="B118" s="213">
        <v>0</v>
      </c>
      <c r="D118" s="213">
        <v>0</v>
      </c>
      <c r="E118" s="213">
        <v>0</v>
      </c>
      <c r="F118" s="213">
        <v>212</v>
      </c>
      <c r="G118" s="213">
        <v>0</v>
      </c>
      <c r="H118" s="213">
        <v>0</v>
      </c>
      <c r="I118" s="256">
        <v>0</v>
      </c>
      <c r="J118" s="213"/>
      <c r="K118" s="213">
        <v>6265</v>
      </c>
      <c r="L118" s="213">
        <v>82</v>
      </c>
      <c r="M118" s="213"/>
      <c r="N118" s="213">
        <v>916</v>
      </c>
      <c r="O118" s="213">
        <v>320</v>
      </c>
      <c r="P118" s="213">
        <v>9752</v>
      </c>
      <c r="Q118" s="213"/>
      <c r="R118" s="213">
        <v>0</v>
      </c>
      <c r="S118" s="213">
        <v>289</v>
      </c>
    </row>
    <row r="119" spans="1:19" s="211" customFormat="1" ht="9" customHeight="1">
      <c r="A119" s="211" t="s">
        <v>41</v>
      </c>
      <c r="B119" s="213">
        <v>0</v>
      </c>
      <c r="D119" s="213">
        <v>65</v>
      </c>
      <c r="E119" s="213">
        <v>957</v>
      </c>
      <c r="F119" s="213">
        <v>14171</v>
      </c>
      <c r="G119" s="213">
        <v>15</v>
      </c>
      <c r="H119" s="213">
        <v>0</v>
      </c>
      <c r="I119" s="256">
        <v>0</v>
      </c>
      <c r="J119" s="213"/>
      <c r="K119" s="213">
        <v>17150</v>
      </c>
      <c r="L119" s="213">
        <v>12463</v>
      </c>
      <c r="M119" s="213"/>
      <c r="N119" s="213">
        <v>9294</v>
      </c>
      <c r="O119" s="213">
        <v>1094</v>
      </c>
      <c r="P119" s="213">
        <v>46108</v>
      </c>
      <c r="Q119" s="213"/>
      <c r="R119" s="213">
        <v>25589</v>
      </c>
      <c r="S119" s="213">
        <v>6404</v>
      </c>
    </row>
    <row r="120" spans="1:19" s="211" customFormat="1" ht="9" customHeight="1">
      <c r="A120" s="211" t="s">
        <v>42</v>
      </c>
      <c r="B120" s="213">
        <v>28</v>
      </c>
      <c r="D120" s="213">
        <v>0</v>
      </c>
      <c r="E120" s="213">
        <v>0</v>
      </c>
      <c r="F120" s="213">
        <v>4232</v>
      </c>
      <c r="G120" s="213">
        <v>66</v>
      </c>
      <c r="H120" s="213">
        <v>0</v>
      </c>
      <c r="I120" s="256">
        <v>0</v>
      </c>
      <c r="J120" s="213"/>
      <c r="K120" s="213">
        <v>2513</v>
      </c>
      <c r="L120" s="213">
        <v>9</v>
      </c>
      <c r="M120" s="213"/>
      <c r="N120" s="213">
        <v>4651</v>
      </c>
      <c r="O120" s="213">
        <v>0</v>
      </c>
      <c r="P120" s="213">
        <v>21725</v>
      </c>
      <c r="Q120" s="213"/>
      <c r="R120" s="213">
        <v>0</v>
      </c>
      <c r="S120" s="213">
        <v>2597</v>
      </c>
    </row>
    <row r="121" spans="1:19" s="211" customFormat="1" ht="9" customHeight="1">
      <c r="A121" s="120" t="s">
        <v>43</v>
      </c>
      <c r="B121" s="117">
        <v>0</v>
      </c>
      <c r="C121" s="120"/>
      <c r="D121" s="117">
        <v>0</v>
      </c>
      <c r="E121" s="117">
        <v>0</v>
      </c>
      <c r="F121" s="117">
        <v>2518</v>
      </c>
      <c r="G121" s="117">
        <v>25</v>
      </c>
      <c r="H121" s="117">
        <v>0</v>
      </c>
      <c r="I121" s="116">
        <v>3446</v>
      </c>
      <c r="J121" s="117"/>
      <c r="K121" s="117">
        <v>2035</v>
      </c>
      <c r="L121" s="117">
        <v>0</v>
      </c>
      <c r="M121" s="117"/>
      <c r="N121" s="117">
        <v>3356</v>
      </c>
      <c r="O121" s="117">
        <v>367</v>
      </c>
      <c r="P121" s="117">
        <v>13600</v>
      </c>
      <c r="Q121" s="117"/>
      <c r="R121" s="117">
        <v>0</v>
      </c>
      <c r="S121" s="117">
        <v>2099</v>
      </c>
    </row>
    <row r="122" spans="1:19" s="211" customFormat="1" ht="9" customHeight="1">
      <c r="B122" s="213"/>
      <c r="D122" s="213"/>
      <c r="E122" s="213"/>
      <c r="F122" s="213"/>
      <c r="G122" s="213"/>
      <c r="H122" s="213"/>
      <c r="I122" s="253"/>
      <c r="J122" s="212"/>
      <c r="K122" s="212"/>
      <c r="L122" s="212"/>
      <c r="M122" s="212"/>
    </row>
    <row r="123" spans="1:19" s="211" customFormat="1" ht="9" customHeight="1">
      <c r="A123" s="251" t="s">
        <v>190</v>
      </c>
      <c r="B123" s="251"/>
      <c r="C123" s="251"/>
      <c r="D123" s="251"/>
      <c r="E123" s="251"/>
      <c r="F123" s="251"/>
      <c r="G123" s="251"/>
      <c r="H123" s="251"/>
      <c r="I123" s="251"/>
    </row>
    <row r="124" spans="1:19" s="211" customFormat="1" ht="9" customHeight="1">
      <c r="A124" s="210" t="s">
        <v>69</v>
      </c>
      <c r="B124" s="258">
        <f>SUM(B126:B157)</f>
        <v>960865</v>
      </c>
      <c r="C124" s="210"/>
      <c r="D124" s="258">
        <f t="shared" ref="D124:I124" si="3">SUM(D126:D157)</f>
        <v>1944934</v>
      </c>
      <c r="E124" s="258">
        <f t="shared" si="3"/>
        <v>1342102</v>
      </c>
      <c r="F124" s="258">
        <f t="shared" si="3"/>
        <v>510285</v>
      </c>
      <c r="G124" s="258">
        <f t="shared" si="3"/>
        <v>39931</v>
      </c>
      <c r="H124" s="258">
        <f t="shared" si="3"/>
        <v>114284</v>
      </c>
      <c r="I124" s="258">
        <f t="shared" si="3"/>
        <v>30925</v>
      </c>
      <c r="K124" s="258">
        <f>SUM(K126:K157)</f>
        <v>832046</v>
      </c>
      <c r="L124" s="258">
        <f>SUM(L126:L157)</f>
        <v>191613</v>
      </c>
      <c r="M124" s="258"/>
      <c r="N124" s="258">
        <f>SUM(N126:N157)</f>
        <v>638151</v>
      </c>
      <c r="O124" s="258">
        <f>SUM(O126:O157)</f>
        <v>357215</v>
      </c>
      <c r="P124" s="258">
        <f>SUM(P126:P157)</f>
        <v>2008757</v>
      </c>
      <c r="Q124" s="258"/>
      <c r="R124" s="258">
        <f>SUM(R126:R157)</f>
        <v>183643</v>
      </c>
      <c r="S124" s="258">
        <f>SUM(S126:S157)</f>
        <v>440921</v>
      </c>
    </row>
    <row r="125" spans="1:19" s="211" customFormat="1" ht="3" customHeight="1">
      <c r="A125" s="210"/>
      <c r="B125" s="258"/>
      <c r="C125" s="210"/>
      <c r="D125" s="258"/>
      <c r="E125" s="258"/>
      <c r="F125" s="258"/>
      <c r="G125" s="258"/>
      <c r="H125" s="258"/>
      <c r="I125" s="258"/>
      <c r="K125" s="258"/>
      <c r="L125" s="258"/>
      <c r="M125" s="258"/>
      <c r="N125" s="258"/>
      <c r="O125" s="258"/>
      <c r="P125" s="258"/>
      <c r="Q125" s="258"/>
      <c r="R125" s="258"/>
      <c r="S125" s="258"/>
    </row>
    <row r="126" spans="1:19" s="211" customFormat="1" ht="9" customHeight="1">
      <c r="A126" s="211" t="s">
        <v>12</v>
      </c>
      <c r="B126" s="213">
        <v>348</v>
      </c>
      <c r="D126" s="213">
        <v>2021</v>
      </c>
      <c r="E126" s="213">
        <v>10319</v>
      </c>
      <c r="F126" s="213">
        <v>4092</v>
      </c>
      <c r="G126" s="213">
        <v>218</v>
      </c>
      <c r="H126" s="213">
        <v>0</v>
      </c>
      <c r="I126" s="253">
        <v>0</v>
      </c>
      <c r="J126" s="213"/>
      <c r="K126" s="213">
        <v>3375</v>
      </c>
      <c r="L126" s="213">
        <v>752</v>
      </c>
      <c r="M126" s="213"/>
      <c r="N126" s="213">
        <v>4374</v>
      </c>
      <c r="O126" s="213">
        <v>839</v>
      </c>
      <c r="P126" s="213">
        <v>15331</v>
      </c>
      <c r="Q126" s="213"/>
      <c r="R126" s="213">
        <v>0</v>
      </c>
      <c r="S126" s="213">
        <v>2554</v>
      </c>
    </row>
    <row r="127" spans="1:19" s="211" customFormat="1" ht="9" customHeight="1">
      <c r="A127" s="211" t="s">
        <v>13</v>
      </c>
      <c r="B127" s="213">
        <v>1940</v>
      </c>
      <c r="D127" s="213">
        <v>11078</v>
      </c>
      <c r="E127" s="213">
        <v>2948</v>
      </c>
      <c r="F127" s="213">
        <v>9205</v>
      </c>
      <c r="G127" s="213">
        <v>0</v>
      </c>
      <c r="H127" s="213">
        <v>678</v>
      </c>
      <c r="I127" s="211">
        <v>91</v>
      </c>
      <c r="J127" s="213"/>
      <c r="K127" s="213">
        <v>5869</v>
      </c>
      <c r="L127" s="213">
        <v>1226</v>
      </c>
      <c r="M127" s="213"/>
      <c r="N127" s="213">
        <v>21760</v>
      </c>
      <c r="O127" s="213">
        <v>12167</v>
      </c>
      <c r="P127" s="213">
        <v>91434</v>
      </c>
      <c r="Q127" s="213"/>
      <c r="R127" s="213">
        <v>3203</v>
      </c>
      <c r="S127" s="213">
        <v>7531</v>
      </c>
    </row>
    <row r="128" spans="1:19" s="211" customFormat="1" ht="9" customHeight="1">
      <c r="A128" s="211" t="s">
        <v>14</v>
      </c>
      <c r="B128" s="213">
        <v>0</v>
      </c>
      <c r="D128" s="213">
        <v>0</v>
      </c>
      <c r="E128" s="213">
        <v>0</v>
      </c>
      <c r="F128" s="213">
        <v>1205</v>
      </c>
      <c r="G128" s="213">
        <v>0</v>
      </c>
      <c r="H128" s="213">
        <v>0</v>
      </c>
      <c r="I128" s="253">
        <v>0</v>
      </c>
      <c r="J128" s="213"/>
      <c r="K128" s="213">
        <v>2369</v>
      </c>
      <c r="L128" s="213">
        <v>731</v>
      </c>
      <c r="M128" s="213"/>
      <c r="N128" s="213">
        <v>2734</v>
      </c>
      <c r="O128" s="213">
        <v>0</v>
      </c>
      <c r="P128" s="213">
        <v>15645</v>
      </c>
      <c r="Q128" s="213"/>
      <c r="R128" s="213">
        <v>448</v>
      </c>
      <c r="S128" s="213">
        <v>166</v>
      </c>
    </row>
    <row r="129" spans="1:19" s="211" customFormat="1" ht="9" customHeight="1">
      <c r="A129" s="120" t="s">
        <v>15</v>
      </c>
      <c r="B129" s="117">
        <v>0</v>
      </c>
      <c r="C129" s="120"/>
      <c r="D129" s="117">
        <v>0</v>
      </c>
      <c r="E129" s="117">
        <v>0</v>
      </c>
      <c r="F129" s="117">
        <v>1545</v>
      </c>
      <c r="G129" s="117">
        <v>0</v>
      </c>
      <c r="H129" s="117">
        <v>0</v>
      </c>
      <c r="I129" s="254">
        <v>0</v>
      </c>
      <c r="J129" s="117"/>
      <c r="K129" s="117">
        <v>229</v>
      </c>
      <c r="L129" s="117">
        <v>1</v>
      </c>
      <c r="M129" s="117"/>
      <c r="N129" s="117">
        <v>1687</v>
      </c>
      <c r="O129" s="117">
        <v>0</v>
      </c>
      <c r="P129" s="117">
        <v>5833</v>
      </c>
      <c r="Q129" s="117"/>
      <c r="R129" s="117">
        <v>1633</v>
      </c>
      <c r="S129" s="117">
        <v>57902</v>
      </c>
    </row>
    <row r="130" spans="1:19" s="211" customFormat="1" ht="9" customHeight="1">
      <c r="A130" s="211" t="s">
        <v>16</v>
      </c>
      <c r="B130" s="213">
        <v>176259</v>
      </c>
      <c r="D130" s="213">
        <v>31219</v>
      </c>
      <c r="E130" s="213">
        <v>28544</v>
      </c>
      <c r="F130" s="213">
        <v>18364</v>
      </c>
      <c r="G130" s="213">
        <v>106</v>
      </c>
      <c r="H130" s="213">
        <v>1136</v>
      </c>
      <c r="I130" s="253">
        <v>13</v>
      </c>
      <c r="J130" s="213"/>
      <c r="K130" s="213">
        <v>2371</v>
      </c>
      <c r="L130" s="213">
        <v>3361</v>
      </c>
      <c r="M130" s="213"/>
      <c r="N130" s="213">
        <v>8734</v>
      </c>
      <c r="O130" s="213">
        <v>13048</v>
      </c>
      <c r="P130" s="213">
        <v>31387</v>
      </c>
      <c r="Q130" s="213"/>
      <c r="R130" s="213">
        <v>18</v>
      </c>
      <c r="S130" s="213">
        <v>12418</v>
      </c>
    </row>
    <row r="131" spans="1:19" s="211" customFormat="1" ht="9" customHeight="1">
      <c r="A131" s="211" t="s">
        <v>17</v>
      </c>
      <c r="B131" s="213">
        <v>0</v>
      </c>
      <c r="D131" s="213">
        <v>0</v>
      </c>
      <c r="E131" s="213">
        <v>0</v>
      </c>
      <c r="F131" s="213">
        <v>1208</v>
      </c>
      <c r="G131" s="213">
        <v>0</v>
      </c>
      <c r="H131" s="213">
        <v>0</v>
      </c>
      <c r="I131" s="253">
        <v>0</v>
      </c>
      <c r="J131" s="213"/>
      <c r="K131" s="213">
        <v>1625</v>
      </c>
      <c r="L131" s="213">
        <v>0</v>
      </c>
      <c r="M131" s="213"/>
      <c r="N131" s="213">
        <v>2294</v>
      </c>
      <c r="O131" s="213">
        <v>0</v>
      </c>
      <c r="P131" s="213">
        <v>7217</v>
      </c>
      <c r="Q131" s="213"/>
      <c r="R131" s="213">
        <v>40</v>
      </c>
      <c r="S131" s="213">
        <v>238</v>
      </c>
    </row>
    <row r="132" spans="1:19" s="211" customFormat="1" ht="9" customHeight="1">
      <c r="A132" s="211" t="s">
        <v>18</v>
      </c>
      <c r="B132" s="213">
        <v>0</v>
      </c>
      <c r="D132" s="213">
        <v>0</v>
      </c>
      <c r="E132" s="213">
        <v>0</v>
      </c>
      <c r="F132" s="213">
        <v>10380</v>
      </c>
      <c r="G132" s="213">
        <v>0</v>
      </c>
      <c r="H132" s="213">
        <v>0</v>
      </c>
      <c r="I132" s="253">
        <v>0</v>
      </c>
      <c r="J132" s="213"/>
      <c r="K132" s="213">
        <v>2629</v>
      </c>
      <c r="L132" s="213">
        <v>0</v>
      </c>
      <c r="M132" s="213"/>
      <c r="N132" s="213">
        <v>4913</v>
      </c>
      <c r="O132" s="213">
        <v>0</v>
      </c>
      <c r="P132" s="213">
        <v>30445</v>
      </c>
      <c r="Q132" s="213"/>
      <c r="R132" s="213">
        <v>3232</v>
      </c>
      <c r="S132" s="213">
        <v>4418</v>
      </c>
    </row>
    <row r="133" spans="1:19" s="211" customFormat="1" ht="9" customHeight="1">
      <c r="A133" s="120" t="s">
        <v>19</v>
      </c>
      <c r="B133" s="117">
        <v>1694</v>
      </c>
      <c r="C133" s="120"/>
      <c r="D133" s="117">
        <v>1513</v>
      </c>
      <c r="E133" s="117">
        <v>152</v>
      </c>
      <c r="F133" s="117">
        <v>27291</v>
      </c>
      <c r="G133" s="117">
        <v>98</v>
      </c>
      <c r="H133" s="117">
        <v>0</v>
      </c>
      <c r="I133" s="254">
        <v>0</v>
      </c>
      <c r="J133" s="117"/>
      <c r="K133" s="117">
        <v>3944</v>
      </c>
      <c r="L133" s="117">
        <v>1918</v>
      </c>
      <c r="M133" s="117"/>
      <c r="N133" s="117">
        <v>7957</v>
      </c>
      <c r="O133" s="117">
        <v>1711</v>
      </c>
      <c r="P133" s="117">
        <v>26937</v>
      </c>
      <c r="Q133" s="117"/>
      <c r="R133" s="117">
        <v>24</v>
      </c>
      <c r="S133" s="117">
        <v>4609</v>
      </c>
    </row>
    <row r="134" spans="1:19" s="211" customFormat="1" ht="9" customHeight="1">
      <c r="A134" s="211" t="s">
        <v>187</v>
      </c>
      <c r="B134" s="213">
        <v>32248</v>
      </c>
      <c r="D134" s="213">
        <v>57769</v>
      </c>
      <c r="E134" s="213">
        <v>105728</v>
      </c>
      <c r="F134" s="213">
        <v>87643</v>
      </c>
      <c r="G134" s="213">
        <v>3522</v>
      </c>
      <c r="H134" s="213">
        <v>14728</v>
      </c>
      <c r="I134" s="255">
        <v>3489</v>
      </c>
      <c r="J134" s="213"/>
      <c r="K134" s="213">
        <v>148244</v>
      </c>
      <c r="L134" s="213">
        <v>28920</v>
      </c>
      <c r="M134" s="213"/>
      <c r="N134" s="213">
        <v>105332</v>
      </c>
      <c r="O134" s="213">
        <v>42991</v>
      </c>
      <c r="P134" s="213">
        <v>291957</v>
      </c>
      <c r="Q134" s="213"/>
      <c r="R134" s="213">
        <v>81400</v>
      </c>
      <c r="S134" s="213">
        <v>57975</v>
      </c>
    </row>
    <row r="135" spans="1:19" s="211" customFormat="1" ht="9" customHeight="1">
      <c r="A135" s="211" t="s">
        <v>21</v>
      </c>
      <c r="B135" s="213">
        <v>28980</v>
      </c>
      <c r="D135" s="213">
        <v>7332</v>
      </c>
      <c r="E135" s="213">
        <v>575</v>
      </c>
      <c r="F135" s="213">
        <v>7787</v>
      </c>
      <c r="G135" s="213">
        <v>0</v>
      </c>
      <c r="H135" s="213">
        <v>0</v>
      </c>
      <c r="I135" s="256">
        <v>0</v>
      </c>
      <c r="J135" s="213"/>
      <c r="K135" s="213">
        <v>314</v>
      </c>
      <c r="L135" s="213">
        <v>2586</v>
      </c>
      <c r="M135" s="213"/>
      <c r="N135" s="213">
        <v>7079</v>
      </c>
      <c r="O135" s="213">
        <v>1759</v>
      </c>
      <c r="P135" s="213">
        <v>2746</v>
      </c>
      <c r="Q135" s="213"/>
      <c r="R135" s="213">
        <v>0</v>
      </c>
      <c r="S135" s="213">
        <v>2537</v>
      </c>
    </row>
    <row r="136" spans="1:19" s="211" customFormat="1" ht="9" customHeight="1">
      <c r="A136" s="211" t="s">
        <v>22</v>
      </c>
      <c r="B136" s="213">
        <v>2828</v>
      </c>
      <c r="D136" s="213">
        <v>14838</v>
      </c>
      <c r="E136" s="213">
        <v>23233</v>
      </c>
      <c r="F136" s="213">
        <v>18220</v>
      </c>
      <c r="G136" s="213">
        <v>653</v>
      </c>
      <c r="H136" s="213">
        <v>156</v>
      </c>
      <c r="I136" s="256">
        <v>0</v>
      </c>
      <c r="J136" s="213"/>
      <c r="K136" s="213">
        <v>109799</v>
      </c>
      <c r="L136" s="213">
        <v>3562</v>
      </c>
      <c r="M136" s="213"/>
      <c r="N136" s="213">
        <v>5258</v>
      </c>
      <c r="O136" s="213">
        <v>1968</v>
      </c>
      <c r="P136" s="213">
        <v>25266</v>
      </c>
      <c r="Q136" s="213"/>
      <c r="R136" s="213">
        <v>761</v>
      </c>
      <c r="S136" s="213">
        <v>3490</v>
      </c>
    </row>
    <row r="137" spans="1:19" s="211" customFormat="1" ht="9" customHeight="1">
      <c r="A137" s="120" t="s">
        <v>23</v>
      </c>
      <c r="B137" s="117">
        <v>0</v>
      </c>
      <c r="C137" s="120"/>
      <c r="D137" s="117">
        <v>0</v>
      </c>
      <c r="E137" s="117">
        <v>0</v>
      </c>
      <c r="F137" s="117">
        <v>1718</v>
      </c>
      <c r="G137" s="117">
        <v>0</v>
      </c>
      <c r="H137" s="117">
        <v>0</v>
      </c>
      <c r="I137" s="119">
        <v>0</v>
      </c>
      <c r="J137" s="117"/>
      <c r="K137" s="117">
        <v>5816</v>
      </c>
      <c r="L137" s="117">
        <v>590</v>
      </c>
      <c r="M137" s="117"/>
      <c r="N137" s="117">
        <v>3985</v>
      </c>
      <c r="O137" s="117">
        <v>140</v>
      </c>
      <c r="P137" s="117">
        <v>69518</v>
      </c>
      <c r="Q137" s="117"/>
      <c r="R137" s="117">
        <v>0</v>
      </c>
      <c r="S137" s="117">
        <v>2766</v>
      </c>
    </row>
    <row r="138" spans="1:19" s="211" customFormat="1" ht="9" customHeight="1">
      <c r="A138" s="211" t="s">
        <v>24</v>
      </c>
      <c r="B138" s="213">
        <v>8048</v>
      </c>
      <c r="D138" s="213">
        <v>3557</v>
      </c>
      <c r="E138" s="213">
        <v>9</v>
      </c>
      <c r="F138" s="213">
        <v>1723</v>
      </c>
      <c r="G138" s="213">
        <v>0</v>
      </c>
      <c r="H138" s="213">
        <v>0</v>
      </c>
      <c r="I138" s="256">
        <v>0</v>
      </c>
      <c r="J138" s="213"/>
      <c r="K138" s="213">
        <v>18930</v>
      </c>
      <c r="L138" s="213">
        <v>65</v>
      </c>
      <c r="M138" s="213"/>
      <c r="N138" s="213">
        <v>5761</v>
      </c>
      <c r="O138" s="213">
        <v>310</v>
      </c>
      <c r="P138" s="213">
        <v>16058</v>
      </c>
      <c r="Q138" s="213"/>
      <c r="R138" s="213">
        <v>207</v>
      </c>
      <c r="S138" s="213">
        <v>552</v>
      </c>
    </row>
    <row r="139" spans="1:19" s="211" customFormat="1" ht="9" customHeight="1">
      <c r="A139" s="211" t="s">
        <v>25</v>
      </c>
      <c r="B139" s="213">
        <v>37623</v>
      </c>
      <c r="D139" s="213">
        <v>33782</v>
      </c>
      <c r="E139" s="213">
        <v>14622</v>
      </c>
      <c r="F139" s="213">
        <v>27822</v>
      </c>
      <c r="G139" s="213">
        <v>2680</v>
      </c>
      <c r="H139" s="213">
        <v>1941</v>
      </c>
      <c r="I139" s="256">
        <v>0</v>
      </c>
      <c r="J139" s="213"/>
      <c r="K139" s="213">
        <v>27502</v>
      </c>
      <c r="L139" s="213">
        <v>73985</v>
      </c>
      <c r="M139" s="213"/>
      <c r="N139" s="213">
        <v>46388</v>
      </c>
      <c r="O139" s="213">
        <v>101466</v>
      </c>
      <c r="P139" s="213">
        <v>76463</v>
      </c>
      <c r="Q139" s="213"/>
      <c r="R139" s="213">
        <v>6257</v>
      </c>
      <c r="S139" s="213">
        <v>36803</v>
      </c>
    </row>
    <row r="140" spans="1:19" s="211" customFormat="1" ht="9" customHeight="1">
      <c r="A140" s="211" t="s">
        <v>26</v>
      </c>
      <c r="B140" s="213">
        <v>118455</v>
      </c>
      <c r="D140" s="213">
        <v>125249</v>
      </c>
      <c r="E140" s="213">
        <v>135668</v>
      </c>
      <c r="F140" s="213">
        <v>49931</v>
      </c>
      <c r="G140" s="213">
        <v>10445</v>
      </c>
      <c r="H140" s="213">
        <v>79774</v>
      </c>
      <c r="I140" s="255">
        <v>10242</v>
      </c>
      <c r="J140" s="213"/>
      <c r="K140" s="213">
        <v>192729</v>
      </c>
      <c r="L140" s="213">
        <v>39910</v>
      </c>
      <c r="M140" s="213"/>
      <c r="N140" s="213">
        <v>261923</v>
      </c>
      <c r="O140" s="213">
        <v>63879</v>
      </c>
      <c r="P140" s="213">
        <v>209902</v>
      </c>
      <c r="Q140" s="213"/>
      <c r="R140" s="213">
        <v>14356</v>
      </c>
      <c r="S140" s="213">
        <v>23503</v>
      </c>
    </row>
    <row r="141" spans="1:19" s="211" customFormat="1" ht="9" customHeight="1">
      <c r="A141" s="120" t="s">
        <v>27</v>
      </c>
      <c r="B141" s="117">
        <v>3814</v>
      </c>
      <c r="C141" s="120"/>
      <c r="D141" s="117">
        <v>0</v>
      </c>
      <c r="E141" s="117">
        <v>3098</v>
      </c>
      <c r="F141" s="117">
        <v>5241</v>
      </c>
      <c r="G141" s="117">
        <v>0</v>
      </c>
      <c r="H141" s="117">
        <v>0</v>
      </c>
      <c r="I141" s="119">
        <v>0</v>
      </c>
      <c r="J141" s="117"/>
      <c r="K141" s="117">
        <v>37797</v>
      </c>
      <c r="L141" s="117">
        <v>1695</v>
      </c>
      <c r="M141" s="117"/>
      <c r="N141" s="117">
        <v>7790</v>
      </c>
      <c r="O141" s="117">
        <v>2356</v>
      </c>
      <c r="P141" s="117">
        <v>65180</v>
      </c>
      <c r="Q141" s="117"/>
      <c r="R141" s="117">
        <v>0</v>
      </c>
      <c r="S141" s="117">
        <v>1952</v>
      </c>
    </row>
    <row r="142" spans="1:19" s="211" customFormat="1" ht="9" customHeight="1">
      <c r="A142" s="211" t="s">
        <v>28</v>
      </c>
      <c r="B142" s="213">
        <v>25</v>
      </c>
      <c r="D142" s="213">
        <v>0</v>
      </c>
      <c r="E142" s="213">
        <v>845</v>
      </c>
      <c r="F142" s="213">
        <v>2074</v>
      </c>
      <c r="G142" s="213">
        <v>0</v>
      </c>
      <c r="H142" s="213">
        <v>0</v>
      </c>
      <c r="I142" s="256">
        <v>0</v>
      </c>
      <c r="J142" s="213"/>
      <c r="K142" s="213">
        <v>2929</v>
      </c>
      <c r="L142" s="213">
        <v>2983</v>
      </c>
      <c r="M142" s="213"/>
      <c r="N142" s="213">
        <v>3902</v>
      </c>
      <c r="O142" s="213">
        <v>0</v>
      </c>
      <c r="P142" s="213">
        <v>31958</v>
      </c>
      <c r="Q142" s="213"/>
      <c r="R142" s="213">
        <v>0</v>
      </c>
      <c r="S142" s="213">
        <v>751</v>
      </c>
    </row>
    <row r="143" spans="1:19" s="211" customFormat="1" ht="9" customHeight="1">
      <c r="A143" s="211" t="s">
        <v>29</v>
      </c>
      <c r="B143" s="213">
        <v>0</v>
      </c>
      <c r="D143" s="213">
        <v>0</v>
      </c>
      <c r="E143" s="213">
        <v>0</v>
      </c>
      <c r="F143" s="213">
        <v>1278</v>
      </c>
      <c r="G143" s="213">
        <v>3708</v>
      </c>
      <c r="H143" s="213">
        <v>0</v>
      </c>
      <c r="I143" s="256">
        <v>0</v>
      </c>
      <c r="J143" s="213"/>
      <c r="K143" s="213">
        <v>334</v>
      </c>
      <c r="L143" s="213">
        <v>1566</v>
      </c>
      <c r="M143" s="213"/>
      <c r="N143" s="213">
        <v>943</v>
      </c>
      <c r="O143" s="213">
        <v>0</v>
      </c>
      <c r="P143" s="213">
        <v>7091</v>
      </c>
      <c r="Q143" s="213"/>
      <c r="R143" s="213">
        <v>0</v>
      </c>
      <c r="S143" s="213">
        <v>77</v>
      </c>
    </row>
    <row r="144" spans="1:19" s="211" customFormat="1" ht="9" customHeight="1">
      <c r="A144" s="211" t="s">
        <v>30</v>
      </c>
      <c r="B144" s="213">
        <v>535014</v>
      </c>
      <c r="D144" s="213">
        <v>1597508</v>
      </c>
      <c r="E144" s="213">
        <v>941514</v>
      </c>
      <c r="F144" s="213">
        <v>125299</v>
      </c>
      <c r="G144" s="213">
        <v>0</v>
      </c>
      <c r="H144" s="213">
        <v>9475</v>
      </c>
      <c r="I144" s="255">
        <v>10526</v>
      </c>
      <c r="J144" s="213"/>
      <c r="K144" s="213">
        <v>78723</v>
      </c>
      <c r="L144" s="213">
        <v>14319</v>
      </c>
      <c r="M144" s="213"/>
      <c r="N144" s="213">
        <v>38685</v>
      </c>
      <c r="O144" s="213">
        <v>108722</v>
      </c>
      <c r="P144" s="213">
        <v>149133</v>
      </c>
      <c r="Q144" s="213"/>
      <c r="R144" s="213">
        <v>21913</v>
      </c>
      <c r="S144" s="213">
        <v>130694</v>
      </c>
    </row>
    <row r="145" spans="1:19" s="211" customFormat="1" ht="9" customHeight="1">
      <c r="A145" s="120" t="s">
        <v>31</v>
      </c>
      <c r="B145" s="117">
        <v>0</v>
      </c>
      <c r="C145" s="120"/>
      <c r="D145" s="117">
        <v>0</v>
      </c>
      <c r="E145" s="117">
        <v>0</v>
      </c>
      <c r="F145" s="117">
        <v>6118</v>
      </c>
      <c r="G145" s="117">
        <v>734</v>
      </c>
      <c r="H145" s="117">
        <v>0</v>
      </c>
      <c r="I145" s="119">
        <v>0</v>
      </c>
      <c r="J145" s="117"/>
      <c r="K145" s="117">
        <v>6648</v>
      </c>
      <c r="L145" s="117">
        <v>434</v>
      </c>
      <c r="M145" s="117"/>
      <c r="N145" s="117">
        <v>3839</v>
      </c>
      <c r="O145" s="117">
        <v>120</v>
      </c>
      <c r="P145" s="117">
        <v>42449</v>
      </c>
      <c r="Q145" s="117"/>
      <c r="R145" s="117">
        <v>56</v>
      </c>
      <c r="S145" s="117">
        <v>5310</v>
      </c>
    </row>
    <row r="146" spans="1:19" s="211" customFormat="1" ht="9" customHeight="1">
      <c r="A146" s="211" t="s">
        <v>32</v>
      </c>
      <c r="B146" s="213">
        <v>1180</v>
      </c>
      <c r="D146" s="213">
        <v>1360</v>
      </c>
      <c r="E146" s="213">
        <v>3419</v>
      </c>
      <c r="F146" s="213">
        <v>26115</v>
      </c>
      <c r="G146" s="213">
        <v>4235</v>
      </c>
      <c r="H146" s="213">
        <v>0</v>
      </c>
      <c r="I146" s="256">
        <v>0</v>
      </c>
      <c r="J146" s="213"/>
      <c r="K146" s="213">
        <v>36225</v>
      </c>
      <c r="L146" s="213">
        <v>4565</v>
      </c>
      <c r="M146" s="213"/>
      <c r="N146" s="213">
        <v>10196</v>
      </c>
      <c r="O146" s="213">
        <v>394</v>
      </c>
      <c r="P146" s="213">
        <v>87919</v>
      </c>
      <c r="Q146" s="213"/>
      <c r="R146" s="213">
        <v>844</v>
      </c>
      <c r="S146" s="213">
        <v>7417</v>
      </c>
    </row>
    <row r="147" spans="1:19" s="211" customFormat="1" ht="9" customHeight="1">
      <c r="A147" s="211" t="s">
        <v>33</v>
      </c>
      <c r="B147" s="213">
        <v>7977</v>
      </c>
      <c r="D147" s="213">
        <v>2967</v>
      </c>
      <c r="E147" s="213">
        <v>9309</v>
      </c>
      <c r="F147" s="213">
        <v>10291</v>
      </c>
      <c r="G147" s="213">
        <v>0</v>
      </c>
      <c r="H147" s="213">
        <v>0</v>
      </c>
      <c r="I147" s="256">
        <v>0</v>
      </c>
      <c r="J147" s="213"/>
      <c r="K147" s="213">
        <v>19581</v>
      </c>
      <c r="L147" s="213">
        <v>2371</v>
      </c>
      <c r="M147" s="213"/>
      <c r="N147" s="213">
        <v>6897</v>
      </c>
      <c r="O147" s="213">
        <v>27</v>
      </c>
      <c r="P147" s="213">
        <v>26205</v>
      </c>
      <c r="Q147" s="213"/>
      <c r="R147" s="213">
        <v>729</v>
      </c>
      <c r="S147" s="213">
        <v>4550</v>
      </c>
    </row>
    <row r="148" spans="1:19" s="211" customFormat="1" ht="9" customHeight="1">
      <c r="A148" s="211" t="s">
        <v>34</v>
      </c>
      <c r="B148" s="213">
        <v>0</v>
      </c>
      <c r="D148" s="213">
        <v>0</v>
      </c>
      <c r="E148" s="213">
        <v>0</v>
      </c>
      <c r="F148" s="213">
        <v>1772</v>
      </c>
      <c r="G148" s="213">
        <v>0</v>
      </c>
      <c r="H148" s="213">
        <v>0</v>
      </c>
      <c r="I148" s="256">
        <v>0</v>
      </c>
      <c r="J148" s="213"/>
      <c r="K148" s="213">
        <v>876</v>
      </c>
      <c r="L148" s="213">
        <v>0</v>
      </c>
      <c r="M148" s="213"/>
      <c r="N148" s="213">
        <v>1206</v>
      </c>
      <c r="O148" s="213">
        <v>0</v>
      </c>
      <c r="P148" s="213">
        <v>19143</v>
      </c>
      <c r="Q148" s="213"/>
      <c r="R148" s="213">
        <v>0</v>
      </c>
      <c r="S148" s="213">
        <v>935</v>
      </c>
    </row>
    <row r="149" spans="1:19" s="211" customFormat="1" ht="9" customHeight="1">
      <c r="A149" s="120" t="s">
        <v>35</v>
      </c>
      <c r="B149" s="117">
        <v>3135</v>
      </c>
      <c r="C149" s="120"/>
      <c r="D149" s="117">
        <v>51603</v>
      </c>
      <c r="E149" s="117">
        <v>43178</v>
      </c>
      <c r="F149" s="117">
        <v>5964</v>
      </c>
      <c r="G149" s="117">
        <v>13197</v>
      </c>
      <c r="H149" s="117">
        <v>0</v>
      </c>
      <c r="I149" s="119">
        <v>0</v>
      </c>
      <c r="J149" s="117"/>
      <c r="K149" s="117">
        <v>95358</v>
      </c>
      <c r="L149" s="117">
        <v>1640</v>
      </c>
      <c r="M149" s="117"/>
      <c r="N149" s="117">
        <v>12023</v>
      </c>
      <c r="O149" s="117">
        <v>447</v>
      </c>
      <c r="P149" s="117">
        <v>416025</v>
      </c>
      <c r="Q149" s="117"/>
      <c r="R149" s="117">
        <v>0</v>
      </c>
      <c r="S149" s="117">
        <v>5331</v>
      </c>
    </row>
    <row r="150" spans="1:19" s="211" customFormat="1" ht="9" customHeight="1">
      <c r="A150" s="211" t="s">
        <v>36</v>
      </c>
      <c r="B150" s="213">
        <v>402</v>
      </c>
      <c r="D150" s="213">
        <v>577</v>
      </c>
      <c r="E150" s="213">
        <v>269</v>
      </c>
      <c r="F150" s="213">
        <v>5812</v>
      </c>
      <c r="G150" s="213">
        <v>0</v>
      </c>
      <c r="H150" s="213">
        <v>4017</v>
      </c>
      <c r="I150" s="255">
        <v>293</v>
      </c>
      <c r="J150" s="213"/>
      <c r="K150" s="213">
        <v>1014</v>
      </c>
      <c r="L150" s="213">
        <v>1085</v>
      </c>
      <c r="M150" s="213"/>
      <c r="N150" s="213">
        <v>9258</v>
      </c>
      <c r="O150" s="213">
        <v>2187</v>
      </c>
      <c r="P150" s="213">
        <v>33665</v>
      </c>
      <c r="Q150" s="213"/>
      <c r="R150" s="213">
        <v>450</v>
      </c>
      <c r="S150" s="213">
        <v>3090</v>
      </c>
    </row>
    <row r="151" spans="1:19" s="211" customFormat="1" ht="9" customHeight="1">
      <c r="A151" s="211" t="s">
        <v>37</v>
      </c>
      <c r="B151" s="213">
        <v>51</v>
      </c>
      <c r="D151" s="213">
        <v>0</v>
      </c>
      <c r="E151" s="213">
        <v>0</v>
      </c>
      <c r="F151" s="213">
        <v>8616</v>
      </c>
      <c r="G151" s="213">
        <v>0</v>
      </c>
      <c r="H151" s="213">
        <v>0</v>
      </c>
      <c r="I151" s="256">
        <v>0</v>
      </c>
      <c r="J151" s="213"/>
      <c r="K151" s="213">
        <v>1272</v>
      </c>
      <c r="L151" s="213">
        <v>729</v>
      </c>
      <c r="M151" s="213"/>
      <c r="N151" s="213">
        <v>6709</v>
      </c>
      <c r="O151" s="213">
        <v>314</v>
      </c>
      <c r="P151" s="213">
        <v>42842</v>
      </c>
      <c r="Q151" s="213"/>
      <c r="R151" s="213">
        <v>18</v>
      </c>
      <c r="S151" s="213">
        <v>1394</v>
      </c>
    </row>
    <row r="152" spans="1:19" s="211" customFormat="1" ht="9" customHeight="1">
      <c r="A152" s="211" t="s">
        <v>38</v>
      </c>
      <c r="B152" s="213">
        <v>0</v>
      </c>
      <c r="D152" s="213">
        <v>0</v>
      </c>
      <c r="E152" s="213">
        <v>0</v>
      </c>
      <c r="F152" s="213">
        <v>6041</v>
      </c>
      <c r="G152" s="213">
        <v>103</v>
      </c>
      <c r="H152" s="213">
        <v>0</v>
      </c>
      <c r="I152" s="256">
        <v>0</v>
      </c>
      <c r="J152" s="213"/>
      <c r="K152" s="213">
        <v>398</v>
      </c>
      <c r="L152" s="213">
        <v>0</v>
      </c>
      <c r="M152" s="213"/>
      <c r="N152" s="213">
        <v>4184</v>
      </c>
      <c r="O152" s="213">
        <v>0</v>
      </c>
      <c r="P152" s="213">
        <v>27522</v>
      </c>
      <c r="Q152" s="213"/>
      <c r="R152" s="213">
        <v>13250</v>
      </c>
      <c r="S152" s="213">
        <v>2657</v>
      </c>
    </row>
    <row r="153" spans="1:19" s="211" customFormat="1" ht="9" customHeight="1">
      <c r="A153" s="120" t="s">
        <v>39</v>
      </c>
      <c r="B153" s="117">
        <v>472</v>
      </c>
      <c r="C153" s="120"/>
      <c r="D153" s="117">
        <v>2561</v>
      </c>
      <c r="E153" s="117">
        <v>17521</v>
      </c>
      <c r="F153" s="117">
        <v>8362</v>
      </c>
      <c r="G153" s="117">
        <v>117</v>
      </c>
      <c r="H153" s="117">
        <v>2379</v>
      </c>
      <c r="I153" s="116">
        <v>764</v>
      </c>
      <c r="J153" s="117"/>
      <c r="K153" s="117">
        <v>758</v>
      </c>
      <c r="L153" s="117">
        <v>21</v>
      </c>
      <c r="M153" s="117"/>
      <c r="N153" s="117">
        <v>4592</v>
      </c>
      <c r="O153" s="117">
        <v>1769</v>
      </c>
      <c r="P153" s="117">
        <v>43310</v>
      </c>
      <c r="Q153" s="117"/>
      <c r="R153" s="117">
        <v>28385</v>
      </c>
      <c r="S153" s="117">
        <v>5908</v>
      </c>
    </row>
    <row r="154" spans="1:19" s="211" customFormat="1" ht="9" customHeight="1">
      <c r="A154" s="211" t="s">
        <v>40</v>
      </c>
      <c r="B154" s="213">
        <v>0</v>
      </c>
      <c r="D154" s="213">
        <v>0</v>
      </c>
      <c r="E154" s="213">
        <v>0</v>
      </c>
      <c r="F154" s="213">
        <v>1280</v>
      </c>
      <c r="G154" s="213">
        <v>0</v>
      </c>
      <c r="H154" s="213">
        <v>0</v>
      </c>
      <c r="I154" s="256">
        <v>0</v>
      </c>
      <c r="J154" s="213"/>
      <c r="K154" s="213">
        <v>7842</v>
      </c>
      <c r="L154" s="213">
        <v>84</v>
      </c>
      <c r="M154" s="213"/>
      <c r="N154" s="213">
        <v>4683</v>
      </c>
      <c r="O154" s="213">
        <v>110</v>
      </c>
      <c r="P154" s="213">
        <v>10638</v>
      </c>
      <c r="Q154" s="213"/>
      <c r="R154" s="213">
        <v>20</v>
      </c>
      <c r="S154" s="213">
        <v>464</v>
      </c>
    </row>
    <row r="155" spans="1:19" s="211" customFormat="1" ht="9" customHeight="1">
      <c r="A155" s="211" t="s">
        <v>41</v>
      </c>
      <c r="B155" s="213">
        <v>372</v>
      </c>
      <c r="D155" s="213">
        <v>0</v>
      </c>
      <c r="E155" s="213">
        <v>1151</v>
      </c>
      <c r="F155" s="213">
        <v>17726</v>
      </c>
      <c r="G155" s="213">
        <v>16</v>
      </c>
      <c r="H155" s="213">
        <v>0</v>
      </c>
      <c r="I155" s="256">
        <v>0</v>
      </c>
      <c r="J155" s="213"/>
      <c r="K155" s="213">
        <v>12247</v>
      </c>
      <c r="L155" s="213">
        <v>1839</v>
      </c>
      <c r="M155" s="213"/>
      <c r="N155" s="213">
        <v>19555</v>
      </c>
      <c r="O155" s="213">
        <v>170</v>
      </c>
      <c r="P155" s="213">
        <v>52681</v>
      </c>
      <c r="Q155" s="213"/>
      <c r="R155" s="213">
        <v>6399</v>
      </c>
      <c r="S155" s="213">
        <v>50508</v>
      </c>
    </row>
    <row r="156" spans="1:19" s="211" customFormat="1" ht="9" customHeight="1">
      <c r="A156" s="211" t="s">
        <v>42</v>
      </c>
      <c r="B156" s="213">
        <v>0</v>
      </c>
      <c r="D156" s="213">
        <v>0</v>
      </c>
      <c r="E156" s="213">
        <v>0</v>
      </c>
      <c r="F156" s="213">
        <v>7233</v>
      </c>
      <c r="G156" s="213">
        <v>72</v>
      </c>
      <c r="H156" s="213">
        <v>0</v>
      </c>
      <c r="I156" s="256">
        <v>0</v>
      </c>
      <c r="J156" s="213"/>
      <c r="K156" s="213">
        <v>2703</v>
      </c>
      <c r="L156" s="213">
        <v>189</v>
      </c>
      <c r="M156" s="213"/>
      <c r="N156" s="213">
        <v>8684</v>
      </c>
      <c r="O156" s="213">
        <v>41</v>
      </c>
      <c r="P156" s="213">
        <v>20914</v>
      </c>
      <c r="Q156" s="213"/>
      <c r="R156" s="213">
        <v>0</v>
      </c>
      <c r="S156" s="213">
        <v>622</v>
      </c>
    </row>
    <row r="157" spans="1:19" s="211" customFormat="1" ht="9" customHeight="1">
      <c r="A157" s="120" t="s">
        <v>43</v>
      </c>
      <c r="B157" s="117">
        <v>0</v>
      </c>
      <c r="C157" s="120"/>
      <c r="D157" s="117">
        <v>0</v>
      </c>
      <c r="E157" s="117">
        <v>0</v>
      </c>
      <c r="F157" s="117">
        <v>2929</v>
      </c>
      <c r="G157" s="117">
        <v>27</v>
      </c>
      <c r="H157" s="117">
        <v>0</v>
      </c>
      <c r="I157" s="116">
        <v>5507</v>
      </c>
      <c r="J157" s="117"/>
      <c r="K157" s="117">
        <v>1596</v>
      </c>
      <c r="L157" s="117">
        <v>486</v>
      </c>
      <c r="M157" s="117"/>
      <c r="N157" s="117">
        <v>4826</v>
      </c>
      <c r="O157" s="117">
        <v>280</v>
      </c>
      <c r="P157" s="117">
        <v>15943</v>
      </c>
      <c r="Q157" s="117"/>
      <c r="R157" s="117">
        <v>0</v>
      </c>
      <c r="S157" s="117">
        <v>1799</v>
      </c>
    </row>
    <row r="158" spans="1:19" ht="9" customHeight="1">
      <c r="A158" s="211"/>
      <c r="J158" s="257"/>
      <c r="K158" s="211"/>
      <c r="L158" s="211"/>
      <c r="M158" s="211"/>
      <c r="N158" s="211"/>
      <c r="O158" s="211"/>
      <c r="P158" s="211"/>
      <c r="Q158" s="211"/>
      <c r="R158" s="211"/>
      <c r="S158" s="211"/>
    </row>
    <row r="159" spans="1:19" s="211" customFormat="1" ht="9" customHeight="1">
      <c r="A159" s="251" t="s">
        <v>191</v>
      </c>
      <c r="B159" s="251"/>
      <c r="C159" s="251"/>
      <c r="D159" s="251"/>
      <c r="E159" s="251"/>
      <c r="F159" s="251"/>
      <c r="G159" s="251"/>
      <c r="H159" s="251"/>
      <c r="I159" s="251"/>
      <c r="K159" s="258"/>
      <c r="L159" s="258"/>
      <c r="M159" s="258"/>
      <c r="N159" s="258"/>
      <c r="O159" s="258"/>
      <c r="P159" s="258"/>
      <c r="Q159" s="258"/>
      <c r="R159" s="258"/>
      <c r="S159" s="258"/>
    </row>
    <row r="160" spans="1:19" s="211" customFormat="1" ht="9" customHeight="1">
      <c r="A160" s="210" t="s">
        <v>69</v>
      </c>
      <c r="B160" s="258">
        <f>SUM(B162:B193)</f>
        <v>928336</v>
      </c>
      <c r="C160" s="210"/>
      <c r="D160" s="258">
        <f t="shared" ref="D160:I160" si="4">SUM(D162:D193)</f>
        <v>2176101</v>
      </c>
      <c r="E160" s="258">
        <f t="shared" si="4"/>
        <v>1458266</v>
      </c>
      <c r="F160" s="258">
        <f t="shared" si="4"/>
        <v>568810</v>
      </c>
      <c r="G160" s="258">
        <f t="shared" si="4"/>
        <v>57841</v>
      </c>
      <c r="H160" s="258">
        <f t="shared" si="4"/>
        <v>90179</v>
      </c>
      <c r="I160" s="258">
        <f t="shared" si="4"/>
        <v>20283</v>
      </c>
      <c r="K160" s="258">
        <f>SUM(K162:K193)</f>
        <v>753862</v>
      </c>
      <c r="L160" s="258">
        <f>SUM(L162:L193)</f>
        <v>260311</v>
      </c>
      <c r="M160" s="258"/>
      <c r="N160" s="258">
        <f>SUM(N162:N193)</f>
        <v>602933</v>
      </c>
      <c r="O160" s="258">
        <f>SUM(O162:O193)</f>
        <v>347486</v>
      </c>
      <c r="P160" s="258">
        <f>SUM(P162:P193)</f>
        <v>1951543</v>
      </c>
      <c r="Q160" s="258"/>
      <c r="R160" s="258">
        <f>SUM(R162:R193)</f>
        <v>163742</v>
      </c>
      <c r="S160" s="258">
        <f>SUM(S162:S193)</f>
        <v>271486</v>
      </c>
    </row>
    <row r="161" spans="1:19" s="211" customFormat="1" ht="3" customHeight="1">
      <c r="A161" s="210"/>
      <c r="B161" s="258"/>
      <c r="C161" s="210"/>
      <c r="D161" s="258"/>
      <c r="E161" s="258"/>
      <c r="F161" s="258"/>
      <c r="G161" s="258"/>
      <c r="H161" s="258"/>
      <c r="I161" s="258"/>
      <c r="K161" s="258"/>
      <c r="L161" s="258"/>
      <c r="M161" s="258"/>
      <c r="N161" s="258"/>
      <c r="O161" s="258"/>
      <c r="P161" s="258"/>
      <c r="Q161" s="258"/>
      <c r="R161" s="258"/>
      <c r="S161" s="258"/>
    </row>
    <row r="162" spans="1:19" s="211" customFormat="1" ht="9" customHeight="1">
      <c r="A162" s="211" t="s">
        <v>12</v>
      </c>
      <c r="B162" s="213">
        <v>26</v>
      </c>
      <c r="D162" s="213">
        <v>2175</v>
      </c>
      <c r="E162" s="213">
        <v>12461</v>
      </c>
      <c r="F162" s="213">
        <v>3322</v>
      </c>
      <c r="G162" s="213">
        <v>0</v>
      </c>
      <c r="H162" s="213">
        <v>0</v>
      </c>
      <c r="I162" s="253">
        <v>0</v>
      </c>
      <c r="J162" s="213"/>
      <c r="K162" s="213">
        <v>5823</v>
      </c>
      <c r="L162" s="213">
        <v>674</v>
      </c>
      <c r="M162" s="213"/>
      <c r="N162" s="213">
        <v>7473</v>
      </c>
      <c r="O162" s="213">
        <v>818</v>
      </c>
      <c r="P162" s="213">
        <v>7818</v>
      </c>
      <c r="Q162" s="213"/>
      <c r="R162" s="213">
        <v>880</v>
      </c>
      <c r="S162" s="213">
        <v>1786</v>
      </c>
    </row>
    <row r="163" spans="1:19" s="211" customFormat="1" ht="9" customHeight="1">
      <c r="A163" s="211" t="s">
        <v>13</v>
      </c>
      <c r="B163" s="213">
        <v>247</v>
      </c>
      <c r="D163" s="213">
        <v>14017</v>
      </c>
      <c r="E163" s="213">
        <v>4530</v>
      </c>
      <c r="F163" s="213">
        <v>7706</v>
      </c>
      <c r="G163" s="213">
        <v>74</v>
      </c>
      <c r="H163" s="213">
        <v>124</v>
      </c>
      <c r="I163" s="211">
        <v>0</v>
      </c>
      <c r="J163" s="213"/>
      <c r="K163" s="213">
        <v>20705</v>
      </c>
      <c r="L163" s="213">
        <v>5409</v>
      </c>
      <c r="M163" s="213"/>
      <c r="N163" s="213">
        <v>15829</v>
      </c>
      <c r="O163" s="213">
        <v>50</v>
      </c>
      <c r="P163" s="213">
        <v>120712</v>
      </c>
      <c r="Q163" s="213"/>
      <c r="R163" s="213">
        <v>7427</v>
      </c>
      <c r="S163" s="213">
        <v>8525</v>
      </c>
    </row>
    <row r="164" spans="1:19" s="211" customFormat="1" ht="9" customHeight="1">
      <c r="A164" s="211" t="s">
        <v>14</v>
      </c>
      <c r="B164" s="213">
        <v>0</v>
      </c>
      <c r="D164" s="213">
        <v>0</v>
      </c>
      <c r="E164" s="213">
        <v>0</v>
      </c>
      <c r="F164" s="213">
        <v>181</v>
      </c>
      <c r="G164" s="213">
        <v>0</v>
      </c>
      <c r="H164" s="213">
        <v>0</v>
      </c>
      <c r="I164" s="253">
        <v>0</v>
      </c>
      <c r="J164" s="213"/>
      <c r="K164" s="213">
        <v>968</v>
      </c>
      <c r="L164" s="213">
        <v>121</v>
      </c>
      <c r="M164" s="213"/>
      <c r="N164" s="213">
        <v>2310</v>
      </c>
      <c r="O164" s="213">
        <v>0</v>
      </c>
      <c r="P164" s="213">
        <v>17593</v>
      </c>
      <c r="Q164" s="213"/>
      <c r="R164" s="213">
        <v>62</v>
      </c>
      <c r="S164" s="213">
        <v>59</v>
      </c>
    </row>
    <row r="165" spans="1:19" s="211" customFormat="1" ht="9" customHeight="1">
      <c r="A165" s="120" t="s">
        <v>15</v>
      </c>
      <c r="B165" s="117">
        <v>0</v>
      </c>
      <c r="C165" s="120"/>
      <c r="D165" s="117">
        <v>0</v>
      </c>
      <c r="E165" s="117">
        <v>0</v>
      </c>
      <c r="F165" s="117">
        <v>689</v>
      </c>
      <c r="G165" s="117">
        <v>0</v>
      </c>
      <c r="H165" s="117">
        <v>0</v>
      </c>
      <c r="I165" s="254">
        <v>0</v>
      </c>
      <c r="J165" s="117"/>
      <c r="K165" s="117">
        <v>210</v>
      </c>
      <c r="L165" s="117">
        <v>181</v>
      </c>
      <c r="M165" s="117"/>
      <c r="N165" s="117">
        <v>1777</v>
      </c>
      <c r="O165" s="117">
        <v>0</v>
      </c>
      <c r="P165" s="117">
        <v>4575</v>
      </c>
      <c r="Q165" s="117"/>
      <c r="R165" s="117">
        <v>1690</v>
      </c>
      <c r="S165" s="117">
        <v>1295</v>
      </c>
    </row>
    <row r="166" spans="1:19" s="211" customFormat="1" ht="9" customHeight="1">
      <c r="A166" s="211" t="s">
        <v>16</v>
      </c>
      <c r="B166" s="213">
        <v>233055</v>
      </c>
      <c r="D166" s="213">
        <v>82272</v>
      </c>
      <c r="E166" s="213">
        <v>53616</v>
      </c>
      <c r="F166" s="213">
        <v>10835</v>
      </c>
      <c r="G166" s="213">
        <v>850</v>
      </c>
      <c r="H166" s="213">
        <v>956</v>
      </c>
      <c r="I166" s="253">
        <v>0</v>
      </c>
      <c r="J166" s="213"/>
      <c r="K166" s="213">
        <v>3187</v>
      </c>
      <c r="L166" s="213">
        <v>5151</v>
      </c>
      <c r="M166" s="213"/>
      <c r="N166" s="213">
        <v>11773</v>
      </c>
      <c r="O166" s="213">
        <v>56017</v>
      </c>
      <c r="P166" s="213">
        <v>32264</v>
      </c>
      <c r="Q166" s="213"/>
      <c r="R166" s="213">
        <v>178</v>
      </c>
      <c r="S166" s="213">
        <v>3040</v>
      </c>
    </row>
    <row r="167" spans="1:19" s="211" customFormat="1" ht="9" customHeight="1">
      <c r="A167" s="211" t="s">
        <v>17</v>
      </c>
      <c r="B167" s="213">
        <v>0</v>
      </c>
      <c r="D167" s="213">
        <v>0</v>
      </c>
      <c r="E167" s="213">
        <v>0</v>
      </c>
      <c r="F167" s="213">
        <v>190</v>
      </c>
      <c r="G167" s="213">
        <v>0</v>
      </c>
      <c r="H167" s="213">
        <v>0</v>
      </c>
      <c r="I167" s="253">
        <v>0</v>
      </c>
      <c r="J167" s="213"/>
      <c r="K167" s="213">
        <v>674</v>
      </c>
      <c r="L167" s="213">
        <v>115</v>
      </c>
      <c r="M167" s="213"/>
      <c r="N167" s="213">
        <v>2276</v>
      </c>
      <c r="O167" s="213">
        <v>0</v>
      </c>
      <c r="P167" s="213">
        <v>13301</v>
      </c>
      <c r="Q167" s="213"/>
      <c r="R167" s="213">
        <v>0</v>
      </c>
      <c r="S167" s="213">
        <v>73</v>
      </c>
    </row>
    <row r="168" spans="1:19" s="211" customFormat="1" ht="9" customHeight="1">
      <c r="A168" s="211" t="s">
        <v>18</v>
      </c>
      <c r="B168" s="213">
        <v>0</v>
      </c>
      <c r="D168" s="213">
        <v>0</v>
      </c>
      <c r="E168" s="213">
        <v>0</v>
      </c>
      <c r="F168" s="213">
        <v>11000</v>
      </c>
      <c r="G168" s="213">
        <v>0</v>
      </c>
      <c r="H168" s="213">
        <v>0</v>
      </c>
      <c r="I168" s="253">
        <v>0</v>
      </c>
      <c r="J168" s="213"/>
      <c r="K168" s="213">
        <v>1860</v>
      </c>
      <c r="L168" s="213">
        <v>898</v>
      </c>
      <c r="M168" s="213"/>
      <c r="N168" s="213">
        <v>5294</v>
      </c>
      <c r="O168" s="213">
        <v>0</v>
      </c>
      <c r="P168" s="213">
        <v>38808</v>
      </c>
      <c r="Q168" s="213"/>
      <c r="R168" s="213">
        <v>3405</v>
      </c>
      <c r="S168" s="213">
        <v>5234</v>
      </c>
    </row>
    <row r="169" spans="1:19" s="211" customFormat="1" ht="9" customHeight="1">
      <c r="A169" s="120" t="s">
        <v>19</v>
      </c>
      <c r="B169" s="117">
        <v>1360</v>
      </c>
      <c r="C169" s="120"/>
      <c r="D169" s="117">
        <v>3527</v>
      </c>
      <c r="E169" s="117">
        <v>97</v>
      </c>
      <c r="F169" s="117">
        <v>27201</v>
      </c>
      <c r="G169" s="117">
        <v>0</v>
      </c>
      <c r="H169" s="117">
        <v>0</v>
      </c>
      <c r="I169" s="254">
        <v>0</v>
      </c>
      <c r="J169" s="117"/>
      <c r="K169" s="117">
        <v>32460</v>
      </c>
      <c r="L169" s="117">
        <v>2535</v>
      </c>
      <c r="M169" s="117"/>
      <c r="N169" s="117">
        <v>8248</v>
      </c>
      <c r="O169" s="117">
        <v>1464</v>
      </c>
      <c r="P169" s="117">
        <v>27749</v>
      </c>
      <c r="Q169" s="117"/>
      <c r="R169" s="117">
        <v>30</v>
      </c>
      <c r="S169" s="117">
        <v>7729</v>
      </c>
    </row>
    <row r="170" spans="1:19" s="211" customFormat="1" ht="9" customHeight="1">
      <c r="A170" s="211" t="s">
        <v>187</v>
      </c>
      <c r="B170" s="213">
        <v>38778</v>
      </c>
      <c r="D170" s="213">
        <v>38580</v>
      </c>
      <c r="E170" s="213">
        <v>88773</v>
      </c>
      <c r="F170" s="213">
        <v>69474</v>
      </c>
      <c r="G170" s="213">
        <v>6797</v>
      </c>
      <c r="H170" s="213">
        <v>4101</v>
      </c>
      <c r="I170" s="255">
        <v>2084</v>
      </c>
      <c r="J170" s="213"/>
      <c r="K170" s="213">
        <v>125350</v>
      </c>
      <c r="L170" s="213">
        <v>55624</v>
      </c>
      <c r="M170" s="213"/>
      <c r="N170" s="213">
        <v>113994</v>
      </c>
      <c r="O170" s="213">
        <v>31867</v>
      </c>
      <c r="P170" s="213">
        <v>288024</v>
      </c>
      <c r="Q170" s="213"/>
      <c r="R170" s="213">
        <v>8091</v>
      </c>
      <c r="S170" s="213">
        <v>48422</v>
      </c>
    </row>
    <row r="171" spans="1:19" s="211" customFormat="1" ht="9" customHeight="1">
      <c r="A171" s="211" t="s">
        <v>21</v>
      </c>
      <c r="B171" s="213">
        <v>24459</v>
      </c>
      <c r="D171" s="213">
        <v>9490</v>
      </c>
      <c r="E171" s="213">
        <v>1652</v>
      </c>
      <c r="F171" s="213">
        <v>5103</v>
      </c>
      <c r="G171" s="213">
        <v>0</v>
      </c>
      <c r="H171" s="213">
        <v>0</v>
      </c>
      <c r="I171" s="256">
        <v>0</v>
      </c>
      <c r="J171" s="213"/>
      <c r="K171" s="213">
        <v>322</v>
      </c>
      <c r="L171" s="213">
        <v>3673</v>
      </c>
      <c r="M171" s="213"/>
      <c r="N171" s="213">
        <v>5781</v>
      </c>
      <c r="O171" s="213">
        <v>1434</v>
      </c>
      <c r="P171" s="213">
        <v>5614</v>
      </c>
      <c r="Q171" s="213"/>
      <c r="R171" s="213">
        <v>10</v>
      </c>
      <c r="S171" s="213">
        <v>803</v>
      </c>
    </row>
    <row r="172" spans="1:19" s="211" customFormat="1" ht="9" customHeight="1">
      <c r="A172" s="211" t="s">
        <v>22</v>
      </c>
      <c r="B172" s="213">
        <v>3430</v>
      </c>
      <c r="D172" s="213">
        <v>16515</v>
      </c>
      <c r="E172" s="213">
        <v>28711</v>
      </c>
      <c r="F172" s="213">
        <v>15151</v>
      </c>
      <c r="G172" s="213">
        <v>666</v>
      </c>
      <c r="H172" s="213">
        <v>160</v>
      </c>
      <c r="I172" s="256">
        <v>0</v>
      </c>
      <c r="J172" s="213"/>
      <c r="K172" s="213">
        <v>75887</v>
      </c>
      <c r="L172" s="213">
        <v>2539</v>
      </c>
      <c r="M172" s="213"/>
      <c r="N172" s="213">
        <v>5926</v>
      </c>
      <c r="O172" s="213">
        <v>3778</v>
      </c>
      <c r="P172" s="213">
        <v>31385</v>
      </c>
      <c r="Q172" s="213"/>
      <c r="R172" s="213">
        <v>363</v>
      </c>
      <c r="S172" s="213">
        <v>5938</v>
      </c>
    </row>
    <row r="173" spans="1:19" s="211" customFormat="1" ht="9" customHeight="1">
      <c r="A173" s="120" t="s">
        <v>23</v>
      </c>
      <c r="B173" s="117">
        <v>0</v>
      </c>
      <c r="C173" s="120"/>
      <c r="D173" s="117">
        <v>0</v>
      </c>
      <c r="E173" s="117">
        <v>0</v>
      </c>
      <c r="F173" s="117">
        <v>1905</v>
      </c>
      <c r="G173" s="117">
        <v>0</v>
      </c>
      <c r="H173" s="117">
        <v>0</v>
      </c>
      <c r="I173" s="119">
        <v>0</v>
      </c>
      <c r="J173" s="117"/>
      <c r="K173" s="117">
        <v>6758</v>
      </c>
      <c r="L173" s="117">
        <v>980</v>
      </c>
      <c r="M173" s="117"/>
      <c r="N173" s="117">
        <v>4095</v>
      </c>
      <c r="O173" s="117">
        <v>160</v>
      </c>
      <c r="P173" s="117">
        <v>59191</v>
      </c>
      <c r="Q173" s="117"/>
      <c r="R173" s="117">
        <v>0</v>
      </c>
      <c r="S173" s="117">
        <v>3469</v>
      </c>
    </row>
    <row r="174" spans="1:19" s="211" customFormat="1" ht="9" customHeight="1">
      <c r="A174" s="211" t="s">
        <v>24</v>
      </c>
      <c r="B174" s="213">
        <v>6294</v>
      </c>
      <c r="D174" s="213">
        <v>9817</v>
      </c>
      <c r="E174" s="213">
        <v>0</v>
      </c>
      <c r="F174" s="213">
        <v>544</v>
      </c>
      <c r="G174" s="213">
        <v>0</v>
      </c>
      <c r="H174" s="213">
        <v>0</v>
      </c>
      <c r="I174" s="256">
        <v>0</v>
      </c>
      <c r="J174" s="213"/>
      <c r="K174" s="213">
        <v>20925</v>
      </c>
      <c r="L174" s="213">
        <v>60</v>
      </c>
      <c r="M174" s="213"/>
      <c r="N174" s="213">
        <v>5935</v>
      </c>
      <c r="O174" s="213">
        <v>340</v>
      </c>
      <c r="P174" s="213">
        <v>20070</v>
      </c>
      <c r="Q174" s="213"/>
      <c r="R174" s="213">
        <v>388</v>
      </c>
      <c r="S174" s="213">
        <v>1017</v>
      </c>
    </row>
    <row r="175" spans="1:19" s="211" customFormat="1" ht="9" customHeight="1">
      <c r="A175" s="211" t="s">
        <v>25</v>
      </c>
      <c r="B175" s="213">
        <v>28634</v>
      </c>
      <c r="D175" s="213">
        <v>49362</v>
      </c>
      <c r="E175" s="213">
        <v>23468</v>
      </c>
      <c r="F175" s="213">
        <v>26696</v>
      </c>
      <c r="G175" s="213">
        <v>5056</v>
      </c>
      <c r="H175" s="213">
        <v>1920</v>
      </c>
      <c r="I175" s="256">
        <v>0</v>
      </c>
      <c r="J175" s="213"/>
      <c r="K175" s="213">
        <v>48928</v>
      </c>
      <c r="L175" s="213">
        <v>67383</v>
      </c>
      <c r="M175" s="213"/>
      <c r="N175" s="213">
        <v>43188</v>
      </c>
      <c r="O175" s="213">
        <v>92179</v>
      </c>
      <c r="P175" s="213">
        <v>74626</v>
      </c>
      <c r="Q175" s="213"/>
      <c r="R175" s="213">
        <v>10021</v>
      </c>
      <c r="S175" s="213">
        <v>29830</v>
      </c>
    </row>
    <row r="176" spans="1:19" s="211" customFormat="1" ht="9" customHeight="1">
      <c r="A176" s="211" t="s">
        <v>26</v>
      </c>
      <c r="B176" s="213">
        <v>57909</v>
      </c>
      <c r="D176" s="213">
        <v>129497</v>
      </c>
      <c r="E176" s="213">
        <v>191421</v>
      </c>
      <c r="F176" s="213">
        <v>17429</v>
      </c>
      <c r="G176" s="213">
        <v>16202</v>
      </c>
      <c r="H176" s="213">
        <v>67757</v>
      </c>
      <c r="I176" s="255">
        <v>6979</v>
      </c>
      <c r="J176" s="213"/>
      <c r="K176" s="213">
        <v>84975</v>
      </c>
      <c r="L176" s="213">
        <v>50117</v>
      </c>
      <c r="M176" s="213"/>
      <c r="N176" s="213">
        <v>188605</v>
      </c>
      <c r="O176" s="213">
        <v>109709</v>
      </c>
      <c r="P176" s="213">
        <v>175543</v>
      </c>
      <c r="Q176" s="213"/>
      <c r="R176" s="213">
        <v>9670</v>
      </c>
      <c r="S176" s="213">
        <v>14551</v>
      </c>
    </row>
    <row r="177" spans="1:19" s="211" customFormat="1" ht="9" customHeight="1">
      <c r="A177" s="120" t="s">
        <v>27</v>
      </c>
      <c r="B177" s="117">
        <v>35</v>
      </c>
      <c r="C177" s="120"/>
      <c r="D177" s="117">
        <v>0</v>
      </c>
      <c r="E177" s="117">
        <v>1886</v>
      </c>
      <c r="F177" s="117">
        <v>5871</v>
      </c>
      <c r="G177" s="117">
        <v>0</v>
      </c>
      <c r="H177" s="117">
        <v>0</v>
      </c>
      <c r="I177" s="119">
        <v>0</v>
      </c>
      <c r="J177" s="117"/>
      <c r="K177" s="117">
        <v>46221</v>
      </c>
      <c r="L177" s="117">
        <v>2049</v>
      </c>
      <c r="M177" s="117"/>
      <c r="N177" s="117">
        <v>10748</v>
      </c>
      <c r="O177" s="117">
        <v>2302</v>
      </c>
      <c r="P177" s="117">
        <v>55807</v>
      </c>
      <c r="Q177" s="117"/>
      <c r="R177" s="117">
        <v>23</v>
      </c>
      <c r="S177" s="117">
        <v>4655</v>
      </c>
    </row>
    <row r="178" spans="1:19" s="211" customFormat="1" ht="9" customHeight="1">
      <c r="A178" s="211" t="s">
        <v>28</v>
      </c>
      <c r="B178" s="213">
        <v>0</v>
      </c>
      <c r="D178" s="213">
        <v>9</v>
      </c>
      <c r="E178" s="213">
        <v>5310</v>
      </c>
      <c r="F178" s="213">
        <v>200</v>
      </c>
      <c r="G178" s="213">
        <v>0</v>
      </c>
      <c r="H178" s="213">
        <v>0</v>
      </c>
      <c r="I178" s="256">
        <v>0</v>
      </c>
      <c r="J178" s="213"/>
      <c r="K178" s="213">
        <v>2795</v>
      </c>
      <c r="L178" s="213">
        <v>910</v>
      </c>
      <c r="M178" s="213"/>
      <c r="N178" s="213">
        <v>4304</v>
      </c>
      <c r="O178" s="213">
        <v>0</v>
      </c>
      <c r="P178" s="213">
        <v>24819</v>
      </c>
      <c r="Q178" s="213"/>
      <c r="R178" s="213">
        <v>171</v>
      </c>
      <c r="S178" s="213">
        <v>932</v>
      </c>
    </row>
    <row r="179" spans="1:19" s="211" customFormat="1" ht="9" customHeight="1">
      <c r="A179" s="211" t="s">
        <v>29</v>
      </c>
      <c r="B179" s="213">
        <v>0</v>
      </c>
      <c r="D179" s="213">
        <v>0</v>
      </c>
      <c r="E179" s="213">
        <v>0</v>
      </c>
      <c r="F179" s="213">
        <v>188</v>
      </c>
      <c r="G179" s="213">
        <v>0</v>
      </c>
      <c r="H179" s="213">
        <v>0</v>
      </c>
      <c r="I179" s="256">
        <v>0</v>
      </c>
      <c r="J179" s="213"/>
      <c r="K179" s="213">
        <v>223</v>
      </c>
      <c r="L179" s="213">
        <v>0</v>
      </c>
      <c r="M179" s="213"/>
      <c r="N179" s="213">
        <v>966</v>
      </c>
      <c r="O179" s="213">
        <v>499</v>
      </c>
      <c r="P179" s="213">
        <v>9428</v>
      </c>
      <c r="Q179" s="213"/>
      <c r="R179" s="213">
        <v>0</v>
      </c>
      <c r="S179" s="213">
        <v>0</v>
      </c>
    </row>
    <row r="180" spans="1:19" s="211" customFormat="1" ht="9" customHeight="1">
      <c r="A180" s="211" t="s">
        <v>30</v>
      </c>
      <c r="B180" s="213">
        <v>520037</v>
      </c>
      <c r="D180" s="213">
        <v>1744616</v>
      </c>
      <c r="E180" s="213">
        <v>946656</v>
      </c>
      <c r="F180" s="213">
        <v>205908</v>
      </c>
      <c r="G180" s="213">
        <v>4783</v>
      </c>
      <c r="H180" s="213">
        <v>9412</v>
      </c>
      <c r="I180" s="255">
        <v>7181</v>
      </c>
      <c r="J180" s="213"/>
      <c r="K180" s="213">
        <v>75894</v>
      </c>
      <c r="L180" s="213">
        <v>42540</v>
      </c>
      <c r="M180" s="213"/>
      <c r="N180" s="213">
        <v>62743</v>
      </c>
      <c r="O180" s="213">
        <v>41267</v>
      </c>
      <c r="P180" s="213">
        <v>127465</v>
      </c>
      <c r="Q180" s="213"/>
      <c r="R180" s="213">
        <v>35199</v>
      </c>
      <c r="S180" s="213">
        <v>95452</v>
      </c>
    </row>
    <row r="181" spans="1:19" s="211" customFormat="1" ht="9" customHeight="1">
      <c r="A181" s="120" t="s">
        <v>31</v>
      </c>
      <c r="B181" s="117">
        <v>0</v>
      </c>
      <c r="C181" s="120"/>
      <c r="D181" s="117">
        <v>0</v>
      </c>
      <c r="E181" s="117">
        <v>0</v>
      </c>
      <c r="F181" s="117">
        <v>3737</v>
      </c>
      <c r="G181" s="117">
        <v>0</v>
      </c>
      <c r="H181" s="117">
        <v>0</v>
      </c>
      <c r="I181" s="119">
        <v>0</v>
      </c>
      <c r="J181" s="117"/>
      <c r="K181" s="117">
        <v>8288</v>
      </c>
      <c r="L181" s="117">
        <v>364</v>
      </c>
      <c r="M181" s="117"/>
      <c r="N181" s="117">
        <v>3062</v>
      </c>
      <c r="O181" s="117">
        <v>1675</v>
      </c>
      <c r="P181" s="117">
        <v>45285</v>
      </c>
      <c r="Q181" s="117"/>
      <c r="R181" s="117">
        <v>0</v>
      </c>
      <c r="S181" s="117">
        <v>2300</v>
      </c>
    </row>
    <row r="182" spans="1:19" s="211" customFormat="1" ht="9" customHeight="1">
      <c r="A182" s="211" t="s">
        <v>32</v>
      </c>
      <c r="B182" s="213">
        <v>96</v>
      </c>
      <c r="D182" s="213">
        <v>1839</v>
      </c>
      <c r="E182" s="213">
        <v>755</v>
      </c>
      <c r="F182" s="213">
        <v>47501</v>
      </c>
      <c r="G182" s="213">
        <v>30</v>
      </c>
      <c r="H182" s="213">
        <v>0</v>
      </c>
      <c r="I182" s="256">
        <v>0</v>
      </c>
      <c r="J182" s="213"/>
      <c r="K182" s="213">
        <v>52185</v>
      </c>
      <c r="L182" s="213">
        <v>3951</v>
      </c>
      <c r="M182" s="213"/>
      <c r="N182" s="213">
        <v>11591</v>
      </c>
      <c r="O182" s="213">
        <v>476</v>
      </c>
      <c r="P182" s="213">
        <v>104953</v>
      </c>
      <c r="Q182" s="213"/>
      <c r="R182" s="213">
        <v>965</v>
      </c>
      <c r="S182" s="213">
        <v>5502</v>
      </c>
    </row>
    <row r="183" spans="1:19" s="211" customFormat="1" ht="9" customHeight="1">
      <c r="A183" s="211" t="s">
        <v>33</v>
      </c>
      <c r="B183" s="213">
        <v>10234</v>
      </c>
      <c r="D183" s="213">
        <v>942</v>
      </c>
      <c r="E183" s="213">
        <v>8223</v>
      </c>
      <c r="F183" s="213">
        <v>34890</v>
      </c>
      <c r="G183" s="213">
        <v>3733</v>
      </c>
      <c r="H183" s="213">
        <v>0</v>
      </c>
      <c r="I183" s="256">
        <v>0</v>
      </c>
      <c r="J183" s="213"/>
      <c r="K183" s="213">
        <v>22423</v>
      </c>
      <c r="L183" s="213">
        <v>2336</v>
      </c>
      <c r="M183" s="213"/>
      <c r="N183" s="213">
        <v>7196</v>
      </c>
      <c r="O183" s="213">
        <v>263</v>
      </c>
      <c r="P183" s="213">
        <v>30767</v>
      </c>
      <c r="Q183" s="213"/>
      <c r="R183" s="213">
        <v>81</v>
      </c>
      <c r="S183" s="213">
        <v>4146</v>
      </c>
    </row>
    <row r="184" spans="1:19" s="211" customFormat="1" ht="9" customHeight="1">
      <c r="A184" s="211" t="s">
        <v>34</v>
      </c>
      <c r="B184" s="213">
        <v>0</v>
      </c>
      <c r="D184" s="213">
        <v>0</v>
      </c>
      <c r="E184" s="213">
        <v>0</v>
      </c>
      <c r="F184" s="213">
        <v>333</v>
      </c>
      <c r="G184" s="213">
        <v>0</v>
      </c>
      <c r="H184" s="213">
        <v>0</v>
      </c>
      <c r="I184" s="256">
        <v>0</v>
      </c>
      <c r="J184" s="213"/>
      <c r="K184" s="213">
        <v>734</v>
      </c>
      <c r="L184" s="213">
        <v>503</v>
      </c>
      <c r="M184" s="213"/>
      <c r="N184" s="213">
        <v>1158</v>
      </c>
      <c r="O184" s="213">
        <v>0</v>
      </c>
      <c r="P184" s="213">
        <v>16927</v>
      </c>
      <c r="Q184" s="213"/>
      <c r="R184" s="213">
        <v>118</v>
      </c>
      <c r="S184" s="213">
        <v>343</v>
      </c>
    </row>
    <row r="185" spans="1:19" s="211" customFormat="1" ht="9" customHeight="1">
      <c r="A185" s="120" t="s">
        <v>35</v>
      </c>
      <c r="B185" s="117">
        <v>1427</v>
      </c>
      <c r="C185" s="120"/>
      <c r="D185" s="117">
        <v>71210</v>
      </c>
      <c r="E185" s="117">
        <v>56098</v>
      </c>
      <c r="F185" s="117">
        <v>19516</v>
      </c>
      <c r="G185" s="117">
        <v>19646</v>
      </c>
      <c r="H185" s="117">
        <v>0</v>
      </c>
      <c r="I185" s="119">
        <v>0</v>
      </c>
      <c r="J185" s="117"/>
      <c r="K185" s="117">
        <v>55066</v>
      </c>
      <c r="L185" s="117">
        <v>5651</v>
      </c>
      <c r="M185" s="117"/>
      <c r="N185" s="117">
        <v>12588</v>
      </c>
      <c r="O185" s="117">
        <v>275</v>
      </c>
      <c r="P185" s="117">
        <v>404562</v>
      </c>
      <c r="Q185" s="117"/>
      <c r="R185" s="117">
        <v>31</v>
      </c>
      <c r="S185" s="117">
        <v>2588</v>
      </c>
    </row>
    <row r="186" spans="1:19" s="211" customFormat="1" ht="9" customHeight="1">
      <c r="A186" s="211" t="s">
        <v>36</v>
      </c>
      <c r="B186" s="213">
        <v>63</v>
      </c>
      <c r="D186" s="213">
        <v>671</v>
      </c>
      <c r="E186" s="213">
        <v>113</v>
      </c>
      <c r="F186" s="213">
        <v>5964</v>
      </c>
      <c r="G186" s="213">
        <v>0</v>
      </c>
      <c r="H186" s="213">
        <v>5595</v>
      </c>
      <c r="I186" s="255">
        <v>1058</v>
      </c>
      <c r="J186" s="213"/>
      <c r="K186" s="213">
        <v>1742</v>
      </c>
      <c r="L186" s="213">
        <v>1131</v>
      </c>
      <c r="M186" s="213"/>
      <c r="N186" s="213">
        <v>7095</v>
      </c>
      <c r="O186" s="213">
        <v>1045</v>
      </c>
      <c r="P186" s="213">
        <v>27790</v>
      </c>
      <c r="Q186" s="213"/>
      <c r="R186" s="213">
        <v>229</v>
      </c>
      <c r="S186" s="213">
        <v>2654</v>
      </c>
    </row>
    <row r="187" spans="1:19" s="211" customFormat="1" ht="9" customHeight="1">
      <c r="A187" s="211" t="s">
        <v>37</v>
      </c>
      <c r="B187" s="213">
        <v>31</v>
      </c>
      <c r="D187" s="213">
        <v>0</v>
      </c>
      <c r="E187" s="213">
        <v>0</v>
      </c>
      <c r="F187" s="213">
        <v>7960</v>
      </c>
      <c r="G187" s="213">
        <v>0</v>
      </c>
      <c r="H187" s="213">
        <v>0</v>
      </c>
      <c r="I187" s="256">
        <v>0</v>
      </c>
      <c r="J187" s="213"/>
      <c r="K187" s="213">
        <v>1888</v>
      </c>
      <c r="L187" s="213">
        <v>708</v>
      </c>
      <c r="M187" s="213"/>
      <c r="N187" s="213">
        <v>6275</v>
      </c>
      <c r="O187" s="213">
        <v>41</v>
      </c>
      <c r="P187" s="213">
        <v>24597</v>
      </c>
      <c r="Q187" s="213"/>
      <c r="R187" s="213">
        <v>282</v>
      </c>
      <c r="S187" s="213">
        <v>852</v>
      </c>
    </row>
    <row r="188" spans="1:19" s="211" customFormat="1" ht="9" customHeight="1">
      <c r="A188" s="211" t="s">
        <v>38</v>
      </c>
      <c r="B188" s="213">
        <v>0</v>
      </c>
      <c r="D188" s="213">
        <v>0</v>
      </c>
      <c r="E188" s="213">
        <v>0</v>
      </c>
      <c r="F188" s="213">
        <v>7030</v>
      </c>
      <c r="G188" s="213">
        <v>0</v>
      </c>
      <c r="H188" s="213">
        <v>0</v>
      </c>
      <c r="I188" s="256">
        <v>0</v>
      </c>
      <c r="J188" s="213"/>
      <c r="K188" s="213">
        <v>996</v>
      </c>
      <c r="L188" s="213">
        <v>1103</v>
      </c>
      <c r="M188" s="213"/>
      <c r="N188" s="213">
        <v>5880</v>
      </c>
      <c r="O188" s="213">
        <v>0</v>
      </c>
      <c r="P188" s="213">
        <v>27541</v>
      </c>
      <c r="Q188" s="213"/>
      <c r="R188" s="213">
        <v>35309</v>
      </c>
      <c r="S188" s="213">
        <v>1653</v>
      </c>
    </row>
    <row r="189" spans="1:19" s="211" customFormat="1" ht="9" customHeight="1">
      <c r="A189" s="120" t="s">
        <v>39</v>
      </c>
      <c r="B189" s="117">
        <v>551</v>
      </c>
      <c r="C189" s="120"/>
      <c r="D189" s="117">
        <v>837</v>
      </c>
      <c r="E189" s="117">
        <v>32021</v>
      </c>
      <c r="F189" s="117">
        <v>8431</v>
      </c>
      <c r="G189" s="117">
        <v>4</v>
      </c>
      <c r="H189" s="117">
        <v>154</v>
      </c>
      <c r="I189" s="116">
        <v>0</v>
      </c>
      <c r="J189" s="117"/>
      <c r="K189" s="117">
        <v>1458</v>
      </c>
      <c r="L189" s="117">
        <v>127</v>
      </c>
      <c r="M189" s="117"/>
      <c r="N189" s="117">
        <v>4519</v>
      </c>
      <c r="O189" s="117">
        <v>0</v>
      </c>
      <c r="P189" s="117">
        <v>39393</v>
      </c>
      <c r="Q189" s="117"/>
      <c r="R189" s="117">
        <v>34109</v>
      </c>
      <c r="S189" s="117">
        <v>2020</v>
      </c>
    </row>
    <row r="190" spans="1:19" s="211" customFormat="1" ht="9" customHeight="1">
      <c r="A190" s="211" t="s">
        <v>40</v>
      </c>
      <c r="B190" s="213">
        <v>0</v>
      </c>
      <c r="D190" s="213">
        <v>0</v>
      </c>
      <c r="E190" s="213">
        <v>17</v>
      </c>
      <c r="F190" s="213">
        <v>293</v>
      </c>
      <c r="G190" s="213">
        <v>0</v>
      </c>
      <c r="H190" s="213">
        <v>0</v>
      </c>
      <c r="I190" s="256">
        <v>0</v>
      </c>
      <c r="J190" s="213"/>
      <c r="K190" s="213">
        <v>9521</v>
      </c>
      <c r="L190" s="213">
        <v>687</v>
      </c>
      <c r="M190" s="213"/>
      <c r="N190" s="213">
        <v>5267</v>
      </c>
      <c r="O190" s="213">
        <v>191</v>
      </c>
      <c r="P190" s="213">
        <v>8494</v>
      </c>
      <c r="Q190" s="213"/>
      <c r="R190" s="213">
        <v>70</v>
      </c>
      <c r="S190" s="213">
        <v>150</v>
      </c>
    </row>
    <row r="191" spans="1:19" s="211" customFormat="1" ht="9" customHeight="1">
      <c r="A191" s="211" t="s">
        <v>41</v>
      </c>
      <c r="B191" s="213">
        <v>1670</v>
      </c>
      <c r="D191" s="213">
        <v>725</v>
      </c>
      <c r="E191" s="213">
        <v>2458</v>
      </c>
      <c r="F191" s="213">
        <v>15648</v>
      </c>
      <c r="G191" s="213">
        <v>0</v>
      </c>
      <c r="H191" s="213">
        <v>0</v>
      </c>
      <c r="I191" s="256">
        <v>0</v>
      </c>
      <c r="J191" s="213"/>
      <c r="K191" s="213">
        <v>40395</v>
      </c>
      <c r="L191" s="213">
        <v>1228</v>
      </c>
      <c r="M191" s="213"/>
      <c r="N191" s="213">
        <v>21966</v>
      </c>
      <c r="O191" s="213">
        <v>1130</v>
      </c>
      <c r="P191" s="213">
        <v>48850</v>
      </c>
      <c r="Q191" s="213"/>
      <c r="R191" s="213">
        <v>14366</v>
      </c>
      <c r="S191" s="213">
        <v>14550</v>
      </c>
    </row>
    <row r="192" spans="1:19" s="211" customFormat="1" ht="9" customHeight="1">
      <c r="A192" s="211" t="s">
        <v>42</v>
      </c>
      <c r="B192" s="213">
        <v>0</v>
      </c>
      <c r="D192" s="213">
        <v>0</v>
      </c>
      <c r="E192" s="213">
        <v>0</v>
      </c>
      <c r="F192" s="213">
        <v>7252</v>
      </c>
      <c r="G192" s="213">
        <v>0</v>
      </c>
      <c r="H192" s="213">
        <v>0</v>
      </c>
      <c r="I192" s="256">
        <v>0</v>
      </c>
      <c r="J192" s="213"/>
      <c r="K192" s="213">
        <v>3967</v>
      </c>
      <c r="L192" s="213">
        <v>761</v>
      </c>
      <c r="M192" s="213"/>
      <c r="N192" s="213">
        <v>10384</v>
      </c>
      <c r="O192" s="213">
        <v>118</v>
      </c>
      <c r="P192" s="213">
        <v>17269</v>
      </c>
      <c r="Q192" s="213"/>
      <c r="R192" s="213">
        <v>69</v>
      </c>
      <c r="S192" s="213">
        <v>807</v>
      </c>
    </row>
    <row r="193" spans="1:19" s="211" customFormat="1" ht="9" customHeight="1">
      <c r="A193" s="120" t="s">
        <v>43</v>
      </c>
      <c r="B193" s="117">
        <v>0</v>
      </c>
      <c r="C193" s="120"/>
      <c r="D193" s="117">
        <v>0</v>
      </c>
      <c r="E193" s="117">
        <v>0</v>
      </c>
      <c r="F193" s="117">
        <v>662</v>
      </c>
      <c r="G193" s="117">
        <v>0</v>
      </c>
      <c r="H193" s="117">
        <v>0</v>
      </c>
      <c r="I193" s="116">
        <v>2981</v>
      </c>
      <c r="J193" s="117"/>
      <c r="K193" s="117">
        <v>1034</v>
      </c>
      <c r="L193" s="117">
        <v>802</v>
      </c>
      <c r="M193" s="117"/>
      <c r="N193" s="117">
        <v>4687</v>
      </c>
      <c r="O193" s="117">
        <v>388</v>
      </c>
      <c r="P193" s="117">
        <v>20323</v>
      </c>
      <c r="Q193" s="117"/>
      <c r="R193" s="117">
        <v>505</v>
      </c>
      <c r="S193" s="117">
        <v>1111</v>
      </c>
    </row>
    <row r="194" spans="1:19" ht="9" customHeight="1">
      <c r="J194" s="257"/>
      <c r="K194" s="257"/>
      <c r="L194" s="257"/>
      <c r="M194" s="257"/>
    </row>
    <row r="195" spans="1:19" s="211" customFormat="1" ht="9" customHeight="1">
      <c r="A195" s="251">
        <v>2000</v>
      </c>
      <c r="B195" s="251"/>
      <c r="C195" s="251"/>
      <c r="D195" s="251"/>
      <c r="E195" s="251"/>
      <c r="F195" s="251"/>
      <c r="G195" s="251"/>
      <c r="H195" s="251"/>
      <c r="I195" s="251"/>
    </row>
    <row r="196" spans="1:19" s="211" customFormat="1" ht="9" customHeight="1">
      <c r="A196" s="210" t="s">
        <v>69</v>
      </c>
      <c r="B196" s="258">
        <f>SUM(B198:B229)</f>
        <v>977278</v>
      </c>
      <c r="C196" s="292">
        <f>SUM(D198:D229)</f>
        <v>2235490</v>
      </c>
      <c r="D196" s="292"/>
      <c r="E196" s="258">
        <f>SUM(E198:E229)</f>
        <v>1433658</v>
      </c>
      <c r="F196" s="258">
        <f>SUM(F198:F229)</f>
        <v>600983</v>
      </c>
      <c r="G196" s="258">
        <f>SUM(G198:G229)</f>
        <v>65222</v>
      </c>
      <c r="H196" s="258">
        <f>SUM(H198:H229)</f>
        <v>93715</v>
      </c>
      <c r="I196" s="258">
        <f>SUM(I198:I229)</f>
        <v>26210</v>
      </c>
      <c r="K196" s="258">
        <f>SUM(K198:K229)</f>
        <v>758475</v>
      </c>
      <c r="L196" s="258">
        <f>SUM(L198:L229)</f>
        <v>233368</v>
      </c>
      <c r="M196" s="258"/>
      <c r="N196" s="258">
        <f>SUM(N198:N229)</f>
        <v>748856</v>
      </c>
      <c r="O196" s="258">
        <f>SUM(O198:O229)</f>
        <v>327415</v>
      </c>
      <c r="P196" s="258">
        <f>SUM(P198:P229)</f>
        <v>1950533</v>
      </c>
      <c r="Q196" s="258"/>
      <c r="R196" s="258">
        <f>SUM(R198:R229)</f>
        <v>167068</v>
      </c>
      <c r="S196" s="258">
        <f>SUM(S198:S229)</f>
        <v>273835</v>
      </c>
    </row>
    <row r="197" spans="1:19" s="211" customFormat="1" ht="3" customHeight="1">
      <c r="A197" s="210"/>
      <c r="B197" s="258"/>
      <c r="C197" s="258"/>
      <c r="D197" s="258"/>
      <c r="E197" s="258"/>
      <c r="F197" s="258"/>
      <c r="G197" s="258"/>
      <c r="H197" s="258"/>
      <c r="I197" s="258"/>
      <c r="K197" s="258"/>
      <c r="L197" s="258"/>
      <c r="M197" s="258"/>
      <c r="N197" s="258"/>
      <c r="O197" s="258"/>
      <c r="P197" s="258"/>
      <c r="Q197" s="258"/>
      <c r="R197" s="258"/>
      <c r="S197" s="258"/>
    </row>
    <row r="198" spans="1:19" s="211" customFormat="1" ht="9" customHeight="1">
      <c r="A198" s="211" t="s">
        <v>12</v>
      </c>
      <c r="B198" s="213">
        <v>617</v>
      </c>
      <c r="C198" s="213"/>
      <c r="D198" s="213">
        <v>3851</v>
      </c>
      <c r="E198" s="213">
        <v>11388</v>
      </c>
      <c r="F198" s="213">
        <v>4043</v>
      </c>
      <c r="G198" s="213">
        <v>111</v>
      </c>
      <c r="H198" s="213">
        <v>0</v>
      </c>
      <c r="I198" s="212">
        <v>0</v>
      </c>
      <c r="J198" s="213"/>
      <c r="K198" s="213">
        <v>6284</v>
      </c>
      <c r="L198" s="213">
        <v>409</v>
      </c>
      <c r="M198" s="213"/>
      <c r="N198" s="213">
        <v>9419</v>
      </c>
      <c r="O198" s="213">
        <v>536</v>
      </c>
      <c r="P198" s="213">
        <v>8578</v>
      </c>
      <c r="Q198" s="213"/>
      <c r="R198" s="213">
        <v>709</v>
      </c>
      <c r="S198" s="213">
        <v>1904</v>
      </c>
    </row>
    <row r="199" spans="1:19" s="211" customFormat="1" ht="9" customHeight="1">
      <c r="A199" s="211" t="s">
        <v>13</v>
      </c>
      <c r="B199" s="213">
        <v>1904</v>
      </c>
      <c r="C199" s="213"/>
      <c r="D199" s="213">
        <v>18817</v>
      </c>
      <c r="E199" s="213">
        <v>8391</v>
      </c>
      <c r="F199" s="213">
        <v>10941</v>
      </c>
      <c r="G199" s="213">
        <v>28</v>
      </c>
      <c r="H199" s="213">
        <v>0</v>
      </c>
      <c r="I199" s="213">
        <v>0</v>
      </c>
      <c r="J199" s="213"/>
      <c r="K199" s="213">
        <v>19179</v>
      </c>
      <c r="L199" s="213">
        <v>7298</v>
      </c>
      <c r="M199" s="213"/>
      <c r="N199" s="213">
        <v>34191</v>
      </c>
      <c r="O199" s="213">
        <v>12061</v>
      </c>
      <c r="P199" s="213">
        <v>110181</v>
      </c>
      <c r="Q199" s="213"/>
      <c r="R199" s="213">
        <v>3885</v>
      </c>
      <c r="S199" s="213">
        <v>4971</v>
      </c>
    </row>
    <row r="200" spans="1:19" s="211" customFormat="1" ht="9" customHeight="1">
      <c r="A200" s="211" t="s">
        <v>14</v>
      </c>
      <c r="B200" s="213">
        <v>0</v>
      </c>
      <c r="C200" s="213"/>
      <c r="D200" s="213">
        <v>0</v>
      </c>
      <c r="E200" s="213">
        <v>0</v>
      </c>
      <c r="F200" s="213">
        <v>496</v>
      </c>
      <c r="G200" s="213">
        <v>0</v>
      </c>
      <c r="H200" s="213">
        <v>0</v>
      </c>
      <c r="I200" s="212">
        <v>0</v>
      </c>
      <c r="J200" s="213"/>
      <c r="K200" s="213">
        <v>897</v>
      </c>
      <c r="L200" s="213">
        <v>73</v>
      </c>
      <c r="M200" s="213"/>
      <c r="N200" s="213">
        <v>4333</v>
      </c>
      <c r="O200" s="213">
        <v>0</v>
      </c>
      <c r="P200" s="213">
        <v>16447</v>
      </c>
      <c r="Q200" s="213"/>
      <c r="R200" s="213">
        <v>0</v>
      </c>
      <c r="S200" s="213">
        <v>111</v>
      </c>
    </row>
    <row r="201" spans="1:19" s="211" customFormat="1" ht="9" customHeight="1">
      <c r="A201" s="120" t="s">
        <v>15</v>
      </c>
      <c r="B201" s="117">
        <v>0</v>
      </c>
      <c r="C201" s="117"/>
      <c r="D201" s="117">
        <v>0</v>
      </c>
      <c r="E201" s="117">
        <v>0</v>
      </c>
      <c r="F201" s="117">
        <v>856</v>
      </c>
      <c r="G201" s="117">
        <v>0</v>
      </c>
      <c r="H201" s="117">
        <v>0</v>
      </c>
      <c r="I201" s="118">
        <v>0</v>
      </c>
      <c r="J201" s="117"/>
      <c r="K201" s="117">
        <v>170</v>
      </c>
      <c r="L201" s="117">
        <v>209</v>
      </c>
      <c r="M201" s="117"/>
      <c r="N201" s="117">
        <v>1278</v>
      </c>
      <c r="O201" s="117">
        <v>0</v>
      </c>
      <c r="P201" s="117">
        <v>3690</v>
      </c>
      <c r="Q201" s="117"/>
      <c r="R201" s="117">
        <v>0</v>
      </c>
      <c r="S201" s="117">
        <v>1094</v>
      </c>
    </row>
    <row r="202" spans="1:19" s="211" customFormat="1" ht="9" customHeight="1">
      <c r="A202" s="211" t="s">
        <v>16</v>
      </c>
      <c r="B202" s="213">
        <v>154630</v>
      </c>
      <c r="C202" s="213"/>
      <c r="D202" s="213">
        <v>78377</v>
      </c>
      <c r="E202" s="213">
        <v>33468</v>
      </c>
      <c r="F202" s="213">
        <v>11275</v>
      </c>
      <c r="G202" s="213">
        <v>1665</v>
      </c>
      <c r="H202" s="213">
        <v>0</v>
      </c>
      <c r="I202" s="212">
        <v>6</v>
      </c>
      <c r="J202" s="213"/>
      <c r="K202" s="213">
        <v>3411</v>
      </c>
      <c r="L202" s="213">
        <v>4866</v>
      </c>
      <c r="M202" s="213"/>
      <c r="N202" s="213">
        <v>9802</v>
      </c>
      <c r="O202" s="213">
        <v>8735</v>
      </c>
      <c r="P202" s="213">
        <v>20434</v>
      </c>
      <c r="Q202" s="213"/>
      <c r="R202" s="213">
        <v>290</v>
      </c>
      <c r="S202" s="213">
        <v>4807</v>
      </c>
    </row>
    <row r="203" spans="1:19" s="211" customFormat="1" ht="9" customHeight="1">
      <c r="A203" s="211" t="s">
        <v>17</v>
      </c>
      <c r="B203" s="213">
        <v>0</v>
      </c>
      <c r="C203" s="213"/>
      <c r="D203" s="213">
        <v>0</v>
      </c>
      <c r="E203" s="213">
        <v>0</v>
      </c>
      <c r="F203" s="213">
        <v>482</v>
      </c>
      <c r="G203" s="213">
        <v>0</v>
      </c>
      <c r="H203" s="213">
        <v>0</v>
      </c>
      <c r="I203" s="212">
        <v>0</v>
      </c>
      <c r="J203" s="213"/>
      <c r="K203" s="213">
        <v>491</v>
      </c>
      <c r="L203" s="213">
        <v>133</v>
      </c>
      <c r="M203" s="213"/>
      <c r="N203" s="213">
        <v>2387</v>
      </c>
      <c r="O203" s="213">
        <v>8</v>
      </c>
      <c r="P203" s="213">
        <v>14278</v>
      </c>
      <c r="Q203" s="213"/>
      <c r="R203" s="213">
        <v>0</v>
      </c>
      <c r="S203" s="213">
        <v>72</v>
      </c>
    </row>
    <row r="204" spans="1:19" s="211" customFormat="1" ht="9" customHeight="1">
      <c r="A204" s="211" t="s">
        <v>18</v>
      </c>
      <c r="B204" s="213">
        <v>0</v>
      </c>
      <c r="C204" s="213"/>
      <c r="D204" s="213">
        <v>0</v>
      </c>
      <c r="E204" s="213">
        <v>0</v>
      </c>
      <c r="F204" s="213">
        <v>12559</v>
      </c>
      <c r="G204" s="213">
        <v>0</v>
      </c>
      <c r="H204" s="213">
        <v>0</v>
      </c>
      <c r="I204" s="212">
        <v>0</v>
      </c>
      <c r="J204" s="213"/>
      <c r="K204" s="213">
        <v>2516</v>
      </c>
      <c r="L204" s="213">
        <v>1036</v>
      </c>
      <c r="M204" s="213"/>
      <c r="N204" s="213">
        <v>5441</v>
      </c>
      <c r="O204" s="213">
        <v>0</v>
      </c>
      <c r="P204" s="213">
        <v>40676</v>
      </c>
      <c r="Q204" s="213"/>
      <c r="R204" s="213">
        <v>0</v>
      </c>
      <c r="S204" s="213">
        <v>5322</v>
      </c>
    </row>
    <row r="205" spans="1:19" s="211" customFormat="1" ht="9" customHeight="1">
      <c r="A205" s="120" t="s">
        <v>19</v>
      </c>
      <c r="B205" s="117">
        <v>3019</v>
      </c>
      <c r="C205" s="117"/>
      <c r="D205" s="117">
        <v>3697</v>
      </c>
      <c r="E205" s="117">
        <v>8</v>
      </c>
      <c r="F205" s="117">
        <v>29506</v>
      </c>
      <c r="G205" s="117">
        <v>0</v>
      </c>
      <c r="H205" s="117">
        <v>0</v>
      </c>
      <c r="I205" s="118">
        <v>0</v>
      </c>
      <c r="J205" s="117"/>
      <c r="K205" s="117">
        <v>37372</v>
      </c>
      <c r="L205" s="117">
        <v>3499</v>
      </c>
      <c r="M205" s="117"/>
      <c r="N205" s="117">
        <v>9334</v>
      </c>
      <c r="O205" s="117">
        <v>5319</v>
      </c>
      <c r="P205" s="117">
        <v>20312</v>
      </c>
      <c r="Q205" s="117"/>
      <c r="R205" s="117">
        <v>0</v>
      </c>
      <c r="S205" s="117">
        <v>8526</v>
      </c>
    </row>
    <row r="206" spans="1:19" s="211" customFormat="1" ht="9" customHeight="1">
      <c r="A206" s="211" t="s">
        <v>187</v>
      </c>
      <c r="B206" s="213">
        <v>36274</v>
      </c>
      <c r="C206" s="213"/>
      <c r="D206" s="213">
        <v>60102</v>
      </c>
      <c r="E206" s="213">
        <v>128128</v>
      </c>
      <c r="F206" s="213">
        <v>68023</v>
      </c>
      <c r="G206" s="213">
        <v>0</v>
      </c>
      <c r="H206" s="213">
        <v>3489</v>
      </c>
      <c r="I206" s="213">
        <v>1248</v>
      </c>
      <c r="J206" s="213"/>
      <c r="K206" s="213">
        <v>132639</v>
      </c>
      <c r="L206" s="213">
        <v>53639</v>
      </c>
      <c r="M206" s="213"/>
      <c r="N206" s="213">
        <v>106304</v>
      </c>
      <c r="O206" s="213">
        <v>28278</v>
      </c>
      <c r="P206" s="213">
        <v>288799</v>
      </c>
      <c r="Q206" s="213"/>
      <c r="R206" s="213">
        <v>109963</v>
      </c>
      <c r="S206" s="213">
        <v>49634</v>
      </c>
    </row>
    <row r="207" spans="1:19" s="211" customFormat="1" ht="9" customHeight="1">
      <c r="A207" s="211" t="s">
        <v>21</v>
      </c>
      <c r="B207" s="213">
        <v>35417</v>
      </c>
      <c r="C207" s="213"/>
      <c r="D207" s="213">
        <v>7962</v>
      </c>
      <c r="E207" s="213">
        <v>1703</v>
      </c>
      <c r="F207" s="213">
        <v>4893</v>
      </c>
      <c r="G207" s="213">
        <v>0</v>
      </c>
      <c r="H207" s="213">
        <v>0</v>
      </c>
      <c r="I207" s="212">
        <v>0</v>
      </c>
      <c r="J207" s="213"/>
      <c r="K207" s="213">
        <v>146</v>
      </c>
      <c r="L207" s="213">
        <v>2879</v>
      </c>
      <c r="M207" s="213"/>
      <c r="N207" s="213">
        <v>8248</v>
      </c>
      <c r="O207" s="213">
        <v>2665</v>
      </c>
      <c r="P207" s="213">
        <v>3735</v>
      </c>
      <c r="Q207" s="213"/>
      <c r="R207" s="213">
        <v>87</v>
      </c>
      <c r="S207" s="213">
        <v>533</v>
      </c>
    </row>
    <row r="208" spans="1:19" s="211" customFormat="1" ht="9" customHeight="1">
      <c r="A208" s="211" t="s">
        <v>22</v>
      </c>
      <c r="B208" s="213">
        <v>7042</v>
      </c>
      <c r="C208" s="213"/>
      <c r="D208" s="213">
        <v>18651</v>
      </c>
      <c r="E208" s="213">
        <v>29928</v>
      </c>
      <c r="F208" s="213">
        <v>17432</v>
      </c>
      <c r="G208" s="213">
        <v>560</v>
      </c>
      <c r="H208" s="213">
        <v>65</v>
      </c>
      <c r="I208" s="212">
        <v>21</v>
      </c>
      <c r="J208" s="213"/>
      <c r="K208" s="213">
        <v>95071</v>
      </c>
      <c r="L208" s="213">
        <v>1240</v>
      </c>
      <c r="M208" s="213"/>
      <c r="N208" s="213">
        <v>8697</v>
      </c>
      <c r="O208" s="213">
        <v>2636</v>
      </c>
      <c r="P208" s="213">
        <v>28864</v>
      </c>
      <c r="Q208" s="213"/>
      <c r="R208" s="213">
        <v>105</v>
      </c>
      <c r="S208" s="213">
        <v>6751</v>
      </c>
    </row>
    <row r="209" spans="1:19" s="211" customFormat="1" ht="9" customHeight="1">
      <c r="A209" s="120" t="s">
        <v>23</v>
      </c>
      <c r="B209" s="117">
        <v>0</v>
      </c>
      <c r="C209" s="117"/>
      <c r="D209" s="117">
        <v>0</v>
      </c>
      <c r="E209" s="117">
        <v>0</v>
      </c>
      <c r="F209" s="117">
        <v>2160</v>
      </c>
      <c r="G209" s="117">
        <v>0</v>
      </c>
      <c r="H209" s="117">
        <v>0</v>
      </c>
      <c r="I209" s="118">
        <v>0</v>
      </c>
      <c r="J209" s="117"/>
      <c r="K209" s="117">
        <v>6260</v>
      </c>
      <c r="L209" s="117">
        <v>1131</v>
      </c>
      <c r="M209" s="117"/>
      <c r="N209" s="117">
        <v>4133</v>
      </c>
      <c r="O209" s="117">
        <v>148</v>
      </c>
      <c r="P209" s="117">
        <v>56249</v>
      </c>
      <c r="Q209" s="117"/>
      <c r="R209" s="117">
        <v>0</v>
      </c>
      <c r="S209" s="117">
        <v>3416</v>
      </c>
    </row>
    <row r="210" spans="1:19" s="211" customFormat="1" ht="9" customHeight="1">
      <c r="A210" s="211" t="s">
        <v>24</v>
      </c>
      <c r="B210" s="213">
        <v>8850</v>
      </c>
      <c r="C210" s="213"/>
      <c r="D210" s="213">
        <v>9270</v>
      </c>
      <c r="E210" s="213">
        <v>364</v>
      </c>
      <c r="F210" s="213">
        <v>1093</v>
      </c>
      <c r="G210" s="213">
        <v>0</v>
      </c>
      <c r="H210" s="213">
        <v>0</v>
      </c>
      <c r="I210" s="212">
        <v>0</v>
      </c>
      <c r="J210" s="213"/>
      <c r="K210" s="213">
        <v>30356</v>
      </c>
      <c r="L210" s="213">
        <v>120</v>
      </c>
      <c r="M210" s="213"/>
      <c r="N210" s="213">
        <v>6239</v>
      </c>
      <c r="O210" s="213">
        <v>480</v>
      </c>
      <c r="P210" s="213">
        <v>20850</v>
      </c>
      <c r="Q210" s="213"/>
      <c r="R210" s="213">
        <v>208</v>
      </c>
      <c r="S210" s="213">
        <v>1092</v>
      </c>
    </row>
    <row r="211" spans="1:19" s="211" customFormat="1" ht="9" customHeight="1">
      <c r="A211" s="211" t="s">
        <v>25</v>
      </c>
      <c r="B211" s="213">
        <v>52440</v>
      </c>
      <c r="C211" s="213"/>
      <c r="D211" s="213">
        <v>35605</v>
      </c>
      <c r="E211" s="213">
        <v>28642</v>
      </c>
      <c r="F211" s="213">
        <v>29036</v>
      </c>
      <c r="G211" s="213">
        <v>4528</v>
      </c>
      <c r="H211" s="213">
        <v>2198</v>
      </c>
      <c r="I211" s="212">
        <v>2715</v>
      </c>
      <c r="J211" s="213"/>
      <c r="K211" s="213">
        <v>44218</v>
      </c>
      <c r="L211" s="213">
        <v>60266</v>
      </c>
      <c r="M211" s="213"/>
      <c r="N211" s="213">
        <v>63482</v>
      </c>
      <c r="O211" s="213">
        <v>106073</v>
      </c>
      <c r="P211" s="213">
        <v>73728</v>
      </c>
      <c r="Q211" s="213"/>
      <c r="R211" s="213">
        <v>7096</v>
      </c>
      <c r="S211" s="213">
        <v>29516</v>
      </c>
    </row>
    <row r="212" spans="1:19" s="211" customFormat="1" ht="9" customHeight="1">
      <c r="A212" s="211" t="s">
        <v>26</v>
      </c>
      <c r="B212" s="213">
        <v>173421</v>
      </c>
      <c r="C212" s="213"/>
      <c r="D212" s="213">
        <v>205563</v>
      </c>
      <c r="E212" s="213">
        <v>133732</v>
      </c>
      <c r="F212" s="213">
        <v>23498</v>
      </c>
      <c r="G212" s="213">
        <v>24004</v>
      </c>
      <c r="H212" s="213">
        <v>79336</v>
      </c>
      <c r="I212" s="213">
        <v>9144</v>
      </c>
      <c r="J212" s="213"/>
      <c r="K212" s="213">
        <v>86600</v>
      </c>
      <c r="L212" s="213">
        <v>34038</v>
      </c>
      <c r="M212" s="213"/>
      <c r="N212" s="213">
        <v>244491</v>
      </c>
      <c r="O212" s="213">
        <v>62165</v>
      </c>
      <c r="P212" s="213">
        <v>166978</v>
      </c>
      <c r="Q212" s="213"/>
      <c r="R212" s="213">
        <v>12866</v>
      </c>
      <c r="S212" s="213">
        <v>16164</v>
      </c>
    </row>
    <row r="213" spans="1:19" s="211" customFormat="1" ht="9" customHeight="1">
      <c r="A213" s="120" t="s">
        <v>27</v>
      </c>
      <c r="B213" s="117">
        <v>1244</v>
      </c>
      <c r="C213" s="117"/>
      <c r="D213" s="117">
        <v>0</v>
      </c>
      <c r="E213" s="117">
        <v>1860</v>
      </c>
      <c r="F213" s="117">
        <v>6368</v>
      </c>
      <c r="G213" s="117">
        <v>0</v>
      </c>
      <c r="H213" s="117">
        <v>0</v>
      </c>
      <c r="I213" s="118">
        <v>0</v>
      </c>
      <c r="J213" s="117"/>
      <c r="K213" s="117">
        <v>39799</v>
      </c>
      <c r="L213" s="117">
        <v>1798</v>
      </c>
      <c r="M213" s="117"/>
      <c r="N213" s="117">
        <v>6947</v>
      </c>
      <c r="O213" s="117">
        <v>2719</v>
      </c>
      <c r="P213" s="117">
        <v>51585</v>
      </c>
      <c r="Q213" s="117"/>
      <c r="R213" s="117">
        <v>5</v>
      </c>
      <c r="S213" s="117">
        <v>4837</v>
      </c>
    </row>
    <row r="214" spans="1:19" s="211" customFormat="1" ht="9" customHeight="1">
      <c r="A214" s="211" t="s">
        <v>28</v>
      </c>
      <c r="B214" s="213">
        <v>424</v>
      </c>
      <c r="C214" s="213"/>
      <c r="D214" s="213">
        <v>0</v>
      </c>
      <c r="E214" s="213">
        <v>4640</v>
      </c>
      <c r="F214" s="213">
        <v>320</v>
      </c>
      <c r="G214" s="213">
        <v>0</v>
      </c>
      <c r="H214" s="213">
        <v>0</v>
      </c>
      <c r="I214" s="212">
        <v>1438</v>
      </c>
      <c r="J214" s="213"/>
      <c r="K214" s="213">
        <v>3410</v>
      </c>
      <c r="L214" s="213">
        <v>1050</v>
      </c>
      <c r="M214" s="213"/>
      <c r="N214" s="213">
        <v>5701</v>
      </c>
      <c r="O214" s="213">
        <v>14</v>
      </c>
      <c r="P214" s="213">
        <v>23835</v>
      </c>
      <c r="Q214" s="213"/>
      <c r="R214" s="213">
        <v>0</v>
      </c>
      <c r="S214" s="213">
        <v>1146</v>
      </c>
    </row>
    <row r="215" spans="1:19" s="211" customFormat="1" ht="9" customHeight="1">
      <c r="A215" s="211" t="s">
        <v>29</v>
      </c>
      <c r="B215" s="213">
        <v>0</v>
      </c>
      <c r="C215" s="213"/>
      <c r="D215" s="213">
        <v>0</v>
      </c>
      <c r="E215" s="213">
        <v>0</v>
      </c>
      <c r="F215" s="213">
        <v>363</v>
      </c>
      <c r="G215" s="213">
        <v>0</v>
      </c>
      <c r="H215" s="213">
        <v>0</v>
      </c>
      <c r="I215" s="212">
        <v>0</v>
      </c>
      <c r="J215" s="213"/>
      <c r="K215" s="213">
        <v>270</v>
      </c>
      <c r="L215" s="213">
        <v>0</v>
      </c>
      <c r="M215" s="213"/>
      <c r="N215" s="213">
        <v>1034</v>
      </c>
      <c r="O215" s="213">
        <v>0</v>
      </c>
      <c r="P215" s="213">
        <v>7185</v>
      </c>
      <c r="Q215" s="213"/>
      <c r="R215" s="213">
        <v>0</v>
      </c>
      <c r="S215" s="213">
        <v>83</v>
      </c>
    </row>
    <row r="216" spans="1:19" s="211" customFormat="1" ht="9" customHeight="1">
      <c r="A216" s="211" t="s">
        <v>30</v>
      </c>
      <c r="B216" s="213">
        <v>492792</v>
      </c>
      <c r="C216" s="213"/>
      <c r="D216" s="213">
        <v>1708853</v>
      </c>
      <c r="E216" s="213">
        <v>972137</v>
      </c>
      <c r="F216" s="213">
        <v>181018</v>
      </c>
      <c r="G216" s="213">
        <v>5847</v>
      </c>
      <c r="H216" s="213">
        <v>3331</v>
      </c>
      <c r="I216" s="213">
        <v>6433</v>
      </c>
      <c r="J216" s="213"/>
      <c r="K216" s="213">
        <v>77056</v>
      </c>
      <c r="L216" s="213">
        <v>32933</v>
      </c>
      <c r="M216" s="213"/>
      <c r="N216" s="213">
        <v>90514</v>
      </c>
      <c r="O216" s="213">
        <v>92397</v>
      </c>
      <c r="P216" s="213">
        <v>121345</v>
      </c>
      <c r="Q216" s="213"/>
      <c r="R216" s="213">
        <v>21708</v>
      </c>
      <c r="S216" s="213">
        <v>93761</v>
      </c>
    </row>
    <row r="217" spans="1:19" s="211" customFormat="1" ht="9" customHeight="1">
      <c r="A217" s="120" t="s">
        <v>31</v>
      </c>
      <c r="B217" s="117">
        <v>0</v>
      </c>
      <c r="C217" s="117"/>
      <c r="D217" s="117">
        <v>0</v>
      </c>
      <c r="E217" s="117">
        <v>0</v>
      </c>
      <c r="F217" s="117">
        <v>12108</v>
      </c>
      <c r="G217" s="117">
        <v>0</v>
      </c>
      <c r="H217" s="117">
        <v>0</v>
      </c>
      <c r="I217" s="118">
        <v>0</v>
      </c>
      <c r="J217" s="117"/>
      <c r="K217" s="117">
        <v>8292</v>
      </c>
      <c r="L217" s="117">
        <v>420</v>
      </c>
      <c r="M217" s="117"/>
      <c r="N217" s="117">
        <v>5483</v>
      </c>
      <c r="O217" s="117">
        <v>0</v>
      </c>
      <c r="P217" s="117">
        <v>47928</v>
      </c>
      <c r="Q217" s="117"/>
      <c r="R217" s="117">
        <v>0</v>
      </c>
      <c r="S217" s="117">
        <v>1842</v>
      </c>
    </row>
    <row r="218" spans="1:19" s="211" customFormat="1" ht="9" customHeight="1">
      <c r="A218" s="211" t="s">
        <v>32</v>
      </c>
      <c r="B218" s="213">
        <v>1698</v>
      </c>
      <c r="C218" s="213"/>
      <c r="D218" s="213">
        <v>1630</v>
      </c>
      <c r="E218" s="213">
        <v>1174</v>
      </c>
      <c r="F218" s="213">
        <v>51432</v>
      </c>
      <c r="G218" s="213">
        <v>6</v>
      </c>
      <c r="H218" s="213">
        <v>0</v>
      </c>
      <c r="I218" s="212">
        <v>0</v>
      </c>
      <c r="J218" s="213"/>
      <c r="K218" s="213">
        <v>48230</v>
      </c>
      <c r="L218" s="213">
        <v>6624</v>
      </c>
      <c r="M218" s="213"/>
      <c r="N218" s="213">
        <v>10814</v>
      </c>
      <c r="O218" s="213">
        <v>441</v>
      </c>
      <c r="P218" s="213">
        <v>96697</v>
      </c>
      <c r="Q218" s="213"/>
      <c r="R218" s="213">
        <v>1852</v>
      </c>
      <c r="S218" s="213">
        <v>5657</v>
      </c>
    </row>
    <row r="219" spans="1:19" s="211" customFormat="1" ht="9" customHeight="1">
      <c r="A219" s="211" t="s">
        <v>33</v>
      </c>
      <c r="B219" s="213">
        <v>2790</v>
      </c>
      <c r="C219" s="213"/>
      <c r="D219" s="213">
        <v>751</v>
      </c>
      <c r="E219" s="213">
        <v>8167</v>
      </c>
      <c r="F219" s="213">
        <v>37001</v>
      </c>
      <c r="G219" s="213">
        <v>7683</v>
      </c>
      <c r="H219" s="213">
        <v>0</v>
      </c>
      <c r="I219" s="212">
        <v>0</v>
      </c>
      <c r="J219" s="213"/>
      <c r="K219" s="213">
        <v>9260</v>
      </c>
      <c r="L219" s="213">
        <v>7098</v>
      </c>
      <c r="M219" s="213"/>
      <c r="N219" s="213">
        <v>8348</v>
      </c>
      <c r="O219" s="213">
        <v>265</v>
      </c>
      <c r="P219" s="213">
        <v>48022</v>
      </c>
      <c r="Q219" s="213"/>
      <c r="R219" s="213">
        <v>17</v>
      </c>
      <c r="S219" s="213">
        <v>4315</v>
      </c>
    </row>
    <row r="220" spans="1:19" s="211" customFormat="1" ht="9" customHeight="1">
      <c r="A220" s="211" t="s">
        <v>34</v>
      </c>
      <c r="B220" s="213">
        <v>0</v>
      </c>
      <c r="C220" s="213"/>
      <c r="D220" s="213">
        <v>0</v>
      </c>
      <c r="E220" s="213">
        <v>0</v>
      </c>
      <c r="F220" s="213">
        <v>580</v>
      </c>
      <c r="G220" s="213">
        <v>0</v>
      </c>
      <c r="H220" s="213">
        <v>0</v>
      </c>
      <c r="I220" s="212">
        <v>0</v>
      </c>
      <c r="J220" s="213"/>
      <c r="K220" s="213">
        <v>724</v>
      </c>
      <c r="L220" s="213">
        <v>580</v>
      </c>
      <c r="M220" s="213"/>
      <c r="N220" s="213">
        <v>1921</v>
      </c>
      <c r="O220" s="213">
        <v>24</v>
      </c>
      <c r="P220" s="213">
        <v>17627</v>
      </c>
      <c r="Q220" s="213"/>
      <c r="R220" s="213">
        <v>0</v>
      </c>
      <c r="S220" s="213">
        <v>572</v>
      </c>
    </row>
    <row r="221" spans="1:19" s="211" customFormat="1" ht="9" customHeight="1">
      <c r="A221" s="120" t="s">
        <v>35</v>
      </c>
      <c r="B221" s="117">
        <v>3002</v>
      </c>
      <c r="C221" s="117"/>
      <c r="D221" s="117">
        <v>80661</v>
      </c>
      <c r="E221" s="117">
        <v>62535</v>
      </c>
      <c r="F221" s="117">
        <v>25544</v>
      </c>
      <c r="G221" s="117">
        <v>20790</v>
      </c>
      <c r="H221" s="117">
        <v>0</v>
      </c>
      <c r="I221" s="118">
        <v>0</v>
      </c>
      <c r="J221" s="117"/>
      <c r="K221" s="117">
        <v>49822</v>
      </c>
      <c r="L221" s="117">
        <v>6077</v>
      </c>
      <c r="M221" s="117"/>
      <c r="N221" s="117">
        <v>7382</v>
      </c>
      <c r="O221" s="117">
        <v>550</v>
      </c>
      <c r="P221" s="117">
        <v>450093</v>
      </c>
      <c r="Q221" s="117"/>
      <c r="R221" s="117">
        <v>0</v>
      </c>
      <c r="S221" s="117">
        <v>2505</v>
      </c>
    </row>
    <row r="222" spans="1:19" s="211" customFormat="1" ht="9" customHeight="1">
      <c r="A222" s="211" t="s">
        <v>36</v>
      </c>
      <c r="B222" s="213">
        <v>868</v>
      </c>
      <c r="C222" s="213"/>
      <c r="D222" s="213">
        <v>1582</v>
      </c>
      <c r="E222" s="213">
        <v>330</v>
      </c>
      <c r="F222" s="213">
        <v>5907</v>
      </c>
      <c r="G222" s="213">
        <v>0</v>
      </c>
      <c r="H222" s="213">
        <v>5296</v>
      </c>
      <c r="I222" s="213">
        <v>626</v>
      </c>
      <c r="J222" s="213"/>
      <c r="K222" s="213">
        <v>1423</v>
      </c>
      <c r="L222" s="213">
        <v>966</v>
      </c>
      <c r="M222" s="213"/>
      <c r="N222" s="213">
        <v>9287</v>
      </c>
      <c r="O222" s="213">
        <v>854</v>
      </c>
      <c r="P222" s="213">
        <v>23777</v>
      </c>
      <c r="Q222" s="213"/>
      <c r="R222" s="213">
        <v>607</v>
      </c>
      <c r="S222" s="213">
        <v>3429</v>
      </c>
    </row>
    <row r="223" spans="1:19" s="211" customFormat="1" ht="9" customHeight="1">
      <c r="A223" s="211" t="s">
        <v>37</v>
      </c>
      <c r="B223" s="213">
        <v>0</v>
      </c>
      <c r="C223" s="213"/>
      <c r="D223" s="213">
        <v>0</v>
      </c>
      <c r="E223" s="213">
        <v>0</v>
      </c>
      <c r="F223" s="213">
        <v>8840</v>
      </c>
      <c r="G223" s="213">
        <v>0</v>
      </c>
      <c r="H223" s="213">
        <v>0</v>
      </c>
      <c r="I223" s="212">
        <v>0</v>
      </c>
      <c r="J223" s="213"/>
      <c r="K223" s="213">
        <v>1502</v>
      </c>
      <c r="L223" s="213">
        <v>816</v>
      </c>
      <c r="M223" s="213"/>
      <c r="N223" s="213">
        <v>9890</v>
      </c>
      <c r="O223" s="213">
        <v>112</v>
      </c>
      <c r="P223" s="213">
        <v>22830</v>
      </c>
      <c r="Q223" s="213"/>
      <c r="R223" s="213">
        <v>0</v>
      </c>
      <c r="S223" s="213">
        <v>1462</v>
      </c>
    </row>
    <row r="224" spans="1:19" s="211" customFormat="1" ht="9" customHeight="1">
      <c r="A224" s="211" t="s">
        <v>38</v>
      </c>
      <c r="B224" s="213">
        <v>0</v>
      </c>
      <c r="C224" s="213"/>
      <c r="D224" s="213">
        <v>0</v>
      </c>
      <c r="E224" s="213">
        <v>0</v>
      </c>
      <c r="F224" s="213">
        <v>13703</v>
      </c>
      <c r="G224" s="213">
        <v>0</v>
      </c>
      <c r="H224" s="213">
        <v>0</v>
      </c>
      <c r="I224" s="212">
        <v>0</v>
      </c>
      <c r="J224" s="213"/>
      <c r="K224" s="213">
        <v>1133</v>
      </c>
      <c r="L224" s="213">
        <v>1273</v>
      </c>
      <c r="M224" s="213"/>
      <c r="N224" s="213">
        <v>11015</v>
      </c>
      <c r="O224" s="213">
        <v>0</v>
      </c>
      <c r="P224" s="213">
        <v>27093</v>
      </c>
      <c r="Q224" s="213"/>
      <c r="R224" s="213">
        <v>0</v>
      </c>
      <c r="S224" s="213">
        <v>1738</v>
      </c>
    </row>
    <row r="225" spans="1:19" s="211" customFormat="1" ht="9" customHeight="1">
      <c r="A225" s="120" t="s">
        <v>39</v>
      </c>
      <c r="B225" s="117">
        <v>660</v>
      </c>
      <c r="C225" s="117"/>
      <c r="D225" s="117">
        <v>84</v>
      </c>
      <c r="E225" s="117">
        <v>3741</v>
      </c>
      <c r="F225" s="117">
        <v>8949</v>
      </c>
      <c r="G225" s="117">
        <v>0</v>
      </c>
      <c r="H225" s="117">
        <v>0</v>
      </c>
      <c r="I225" s="117">
        <v>0</v>
      </c>
      <c r="J225" s="117"/>
      <c r="K225" s="117">
        <v>3153</v>
      </c>
      <c r="L225" s="117">
        <v>162</v>
      </c>
      <c r="M225" s="117"/>
      <c r="N225" s="117">
        <v>5474</v>
      </c>
      <c r="O225" s="117">
        <v>214</v>
      </c>
      <c r="P225" s="117">
        <v>33293</v>
      </c>
      <c r="Q225" s="117"/>
      <c r="R225" s="117">
        <v>3687</v>
      </c>
      <c r="S225" s="117">
        <v>4534</v>
      </c>
    </row>
    <row r="226" spans="1:19" s="211" customFormat="1" ht="9" customHeight="1">
      <c r="A226" s="211" t="s">
        <v>40</v>
      </c>
      <c r="B226" s="213">
        <v>0</v>
      </c>
      <c r="C226" s="213"/>
      <c r="D226" s="213">
        <v>0</v>
      </c>
      <c r="E226" s="213">
        <v>0</v>
      </c>
      <c r="F226" s="213">
        <v>1874</v>
      </c>
      <c r="G226" s="213">
        <v>0</v>
      </c>
      <c r="H226" s="213">
        <v>0</v>
      </c>
      <c r="I226" s="212">
        <v>0</v>
      </c>
      <c r="J226" s="213"/>
      <c r="K226" s="213">
        <v>8549</v>
      </c>
      <c r="L226" s="213">
        <v>116</v>
      </c>
      <c r="M226" s="213"/>
      <c r="N226" s="213">
        <v>4625</v>
      </c>
      <c r="O226" s="213">
        <v>167</v>
      </c>
      <c r="P226" s="213">
        <v>8148</v>
      </c>
      <c r="Q226" s="213"/>
      <c r="R226" s="213">
        <v>50</v>
      </c>
      <c r="S226" s="213">
        <v>161</v>
      </c>
    </row>
    <row r="227" spans="1:19" s="211" customFormat="1" ht="9" customHeight="1">
      <c r="A227" s="211" t="s">
        <v>41</v>
      </c>
      <c r="B227" s="213">
        <v>186</v>
      </c>
      <c r="C227" s="213"/>
      <c r="D227" s="213">
        <v>34</v>
      </c>
      <c r="E227" s="213">
        <v>3322</v>
      </c>
      <c r="F227" s="213">
        <v>20553</v>
      </c>
      <c r="G227" s="213">
        <v>0</v>
      </c>
      <c r="H227" s="213">
        <v>0</v>
      </c>
      <c r="I227" s="212">
        <v>0</v>
      </c>
      <c r="J227" s="213"/>
      <c r="K227" s="213">
        <v>33703</v>
      </c>
      <c r="L227" s="213">
        <v>1353</v>
      </c>
      <c r="M227" s="213"/>
      <c r="N227" s="213">
        <v>33766</v>
      </c>
      <c r="O227" s="213">
        <v>301</v>
      </c>
      <c r="P227" s="213">
        <v>54478</v>
      </c>
      <c r="Q227" s="213"/>
      <c r="R227" s="213">
        <v>3933</v>
      </c>
      <c r="S227" s="213">
        <v>11417</v>
      </c>
    </row>
    <row r="228" spans="1:19" s="211" customFormat="1" ht="9" customHeight="1">
      <c r="A228" s="211" t="s">
        <v>42</v>
      </c>
      <c r="B228" s="213">
        <v>0</v>
      </c>
      <c r="C228" s="213"/>
      <c r="D228" s="213">
        <v>0</v>
      </c>
      <c r="E228" s="213">
        <v>0</v>
      </c>
      <c r="F228" s="213">
        <v>9335</v>
      </c>
      <c r="G228" s="213">
        <v>0</v>
      </c>
      <c r="H228" s="213">
        <v>0</v>
      </c>
      <c r="I228" s="212">
        <v>0</v>
      </c>
      <c r="J228" s="213"/>
      <c r="K228" s="213">
        <v>4613</v>
      </c>
      <c r="L228" s="213">
        <v>809</v>
      </c>
      <c r="M228" s="213"/>
      <c r="N228" s="213">
        <v>12965</v>
      </c>
      <c r="O228" s="213">
        <v>0</v>
      </c>
      <c r="P228" s="213">
        <v>24948</v>
      </c>
      <c r="Q228" s="213"/>
      <c r="R228" s="213">
        <v>0</v>
      </c>
      <c r="S228" s="213">
        <v>1678</v>
      </c>
    </row>
    <row r="229" spans="1:19" s="211" customFormat="1" ht="9" customHeight="1">
      <c r="A229" s="120" t="s">
        <v>43</v>
      </c>
      <c r="B229" s="117">
        <v>0</v>
      </c>
      <c r="C229" s="117"/>
      <c r="D229" s="117">
        <v>0</v>
      </c>
      <c r="E229" s="117">
        <v>0</v>
      </c>
      <c r="F229" s="117">
        <v>795</v>
      </c>
      <c r="G229" s="117">
        <v>0</v>
      </c>
      <c r="H229" s="117">
        <v>0</v>
      </c>
      <c r="I229" s="117">
        <v>4579</v>
      </c>
      <c r="J229" s="117"/>
      <c r="K229" s="117">
        <v>1926</v>
      </c>
      <c r="L229" s="117">
        <v>457</v>
      </c>
      <c r="M229" s="117"/>
      <c r="N229" s="117">
        <v>5911</v>
      </c>
      <c r="O229" s="117">
        <v>253</v>
      </c>
      <c r="P229" s="117">
        <v>17850</v>
      </c>
      <c r="Q229" s="117"/>
      <c r="R229" s="117">
        <v>0</v>
      </c>
      <c r="S229" s="117">
        <v>785</v>
      </c>
    </row>
    <row r="230" spans="1:19" s="211" customFormat="1" ht="9" customHeight="1">
      <c r="B230" s="259"/>
      <c r="C230" s="259"/>
      <c r="D230" s="259"/>
      <c r="E230" s="259"/>
      <c r="F230" s="259"/>
      <c r="G230" s="259"/>
      <c r="H230" s="259"/>
      <c r="I230" s="259"/>
    </row>
    <row r="231" spans="1:19" s="211" customFormat="1" ht="9" customHeight="1">
      <c r="A231" s="251">
        <v>2001</v>
      </c>
      <c r="B231" s="259"/>
      <c r="C231" s="259"/>
      <c r="D231" s="259"/>
      <c r="E231" s="259"/>
      <c r="F231" s="259"/>
      <c r="G231" s="259"/>
      <c r="H231" s="259"/>
      <c r="I231" s="259"/>
    </row>
    <row r="232" spans="1:19" s="211" customFormat="1" ht="9" customHeight="1">
      <c r="A232" s="210" t="s">
        <v>69</v>
      </c>
      <c r="B232" s="258">
        <f>SUM(B234:B265)</f>
        <v>832151</v>
      </c>
      <c r="C232" s="292">
        <f>SUM(D234:D265)</f>
        <v>2130575</v>
      </c>
      <c r="D232" s="292"/>
      <c r="E232" s="258">
        <f>SUM(E234:E265)</f>
        <v>1302380</v>
      </c>
      <c r="F232" s="258">
        <f>SUM(F234:F265)</f>
        <v>623100</v>
      </c>
      <c r="G232" s="258">
        <f>SUM(G234:G265)</f>
        <v>70336</v>
      </c>
      <c r="H232" s="258">
        <f>SUM(H234:H265)</f>
        <v>97726</v>
      </c>
      <c r="I232" s="258">
        <f>SUM(I234:I265)</f>
        <v>29174</v>
      </c>
      <c r="K232" s="258">
        <f>SUM(K234:K265)</f>
        <v>702580</v>
      </c>
      <c r="L232" s="258">
        <f>SUM(L234:L265)</f>
        <v>242810</v>
      </c>
      <c r="M232" s="258"/>
      <c r="N232" s="258">
        <f>SUM(N234:N265)</f>
        <v>752777</v>
      </c>
      <c r="O232" s="258">
        <f>SUM(O234:O265)</f>
        <v>304211</v>
      </c>
      <c r="P232" s="258">
        <f>SUM(P234:P265)</f>
        <v>2055684</v>
      </c>
      <c r="Q232" s="258"/>
      <c r="R232" s="258">
        <f>SUM(R234:R265)</f>
        <v>156054</v>
      </c>
      <c r="S232" s="258">
        <f>SUM(S234:S265)</f>
        <v>362136</v>
      </c>
    </row>
    <row r="233" spans="1:19" s="211" customFormat="1" ht="3" customHeight="1">
      <c r="A233" s="210"/>
      <c r="B233" s="258"/>
      <c r="C233" s="258"/>
      <c r="D233" s="258"/>
      <c r="E233" s="258"/>
      <c r="F233" s="258"/>
      <c r="G233" s="258"/>
      <c r="H233" s="258"/>
      <c r="I233" s="258"/>
      <c r="K233" s="258"/>
      <c r="L233" s="258"/>
      <c r="M233" s="258"/>
      <c r="N233" s="258"/>
      <c r="O233" s="258"/>
      <c r="P233" s="258"/>
      <c r="Q233" s="258"/>
      <c r="R233" s="258"/>
      <c r="S233" s="258"/>
    </row>
    <row r="234" spans="1:19" s="211" customFormat="1" ht="9" customHeight="1">
      <c r="A234" s="211" t="s">
        <v>12</v>
      </c>
      <c r="B234" s="213">
        <v>133</v>
      </c>
      <c r="C234" s="213"/>
      <c r="D234" s="213">
        <v>869</v>
      </c>
      <c r="E234" s="213">
        <v>61</v>
      </c>
      <c r="F234" s="213">
        <v>4293</v>
      </c>
      <c r="G234" s="213">
        <v>254</v>
      </c>
      <c r="H234" s="213">
        <v>0</v>
      </c>
      <c r="I234" s="212">
        <v>0</v>
      </c>
      <c r="J234" s="213"/>
      <c r="K234" s="213">
        <v>5713</v>
      </c>
      <c r="L234" s="213">
        <v>620</v>
      </c>
      <c r="M234" s="213"/>
      <c r="N234" s="213">
        <v>9606</v>
      </c>
      <c r="O234" s="213">
        <v>1354</v>
      </c>
      <c r="P234" s="213">
        <v>9835</v>
      </c>
      <c r="Q234" s="213"/>
      <c r="R234" s="213">
        <v>176</v>
      </c>
      <c r="S234" s="213">
        <v>3659</v>
      </c>
    </row>
    <row r="235" spans="1:19" s="211" customFormat="1" ht="9" customHeight="1">
      <c r="A235" s="211" t="s">
        <v>13</v>
      </c>
      <c r="B235" s="213">
        <v>252</v>
      </c>
      <c r="C235" s="213"/>
      <c r="D235" s="213">
        <v>4477</v>
      </c>
      <c r="E235" s="213">
        <v>3287</v>
      </c>
      <c r="F235" s="213">
        <v>12602</v>
      </c>
      <c r="G235" s="213">
        <v>88</v>
      </c>
      <c r="H235" s="213">
        <v>0</v>
      </c>
      <c r="I235" s="213">
        <v>0</v>
      </c>
      <c r="J235" s="213"/>
      <c r="K235" s="213">
        <v>19778</v>
      </c>
      <c r="L235" s="213">
        <v>6220</v>
      </c>
      <c r="M235" s="213"/>
      <c r="N235" s="213">
        <v>23960</v>
      </c>
      <c r="O235" s="213">
        <v>3166</v>
      </c>
      <c r="P235" s="213">
        <v>116062</v>
      </c>
      <c r="Q235" s="213"/>
      <c r="R235" s="213">
        <v>4034</v>
      </c>
      <c r="S235" s="213">
        <v>6142</v>
      </c>
    </row>
    <row r="236" spans="1:19" s="211" customFormat="1" ht="9" customHeight="1">
      <c r="A236" s="211" t="s">
        <v>14</v>
      </c>
      <c r="B236" s="213">
        <v>0</v>
      </c>
      <c r="C236" s="213"/>
      <c r="D236" s="213">
        <v>0</v>
      </c>
      <c r="E236" s="213">
        <v>0</v>
      </c>
      <c r="F236" s="213">
        <v>699</v>
      </c>
      <c r="G236" s="213">
        <v>0</v>
      </c>
      <c r="H236" s="213">
        <v>0</v>
      </c>
      <c r="I236" s="212">
        <v>0</v>
      </c>
      <c r="J236" s="213"/>
      <c r="K236" s="213">
        <v>925</v>
      </c>
      <c r="L236" s="213">
        <v>65</v>
      </c>
      <c r="M236" s="213"/>
      <c r="N236" s="213">
        <v>3312</v>
      </c>
      <c r="O236" s="213">
        <v>35</v>
      </c>
      <c r="P236" s="213">
        <v>17158</v>
      </c>
      <c r="Q236" s="213"/>
      <c r="R236" s="213">
        <v>64</v>
      </c>
      <c r="S236" s="213">
        <v>204</v>
      </c>
    </row>
    <row r="237" spans="1:19" s="211" customFormat="1" ht="9" customHeight="1">
      <c r="A237" s="120" t="s">
        <v>15</v>
      </c>
      <c r="B237" s="117">
        <v>0</v>
      </c>
      <c r="C237" s="117"/>
      <c r="D237" s="117">
        <v>0</v>
      </c>
      <c r="E237" s="117">
        <v>0</v>
      </c>
      <c r="F237" s="117">
        <v>1254</v>
      </c>
      <c r="G237" s="117">
        <v>0</v>
      </c>
      <c r="H237" s="117">
        <v>0</v>
      </c>
      <c r="I237" s="118">
        <v>0</v>
      </c>
      <c r="J237" s="117"/>
      <c r="K237" s="117">
        <v>179</v>
      </c>
      <c r="L237" s="117">
        <v>185</v>
      </c>
      <c r="M237" s="117"/>
      <c r="N237" s="117">
        <v>1554</v>
      </c>
      <c r="O237" s="117">
        <v>60</v>
      </c>
      <c r="P237" s="117">
        <v>3624</v>
      </c>
      <c r="Q237" s="117"/>
      <c r="R237" s="117">
        <v>1809</v>
      </c>
      <c r="S237" s="117">
        <v>1157</v>
      </c>
    </row>
    <row r="238" spans="1:19" s="211" customFormat="1" ht="9" customHeight="1">
      <c r="A238" s="211" t="s">
        <v>16</v>
      </c>
      <c r="B238" s="213">
        <v>141502</v>
      </c>
      <c r="C238" s="213"/>
      <c r="D238" s="213">
        <v>150333</v>
      </c>
      <c r="E238" s="213">
        <v>119358</v>
      </c>
      <c r="F238" s="213">
        <v>21610</v>
      </c>
      <c r="G238" s="213">
        <v>2480</v>
      </c>
      <c r="H238" s="213">
        <v>148</v>
      </c>
      <c r="I238" s="212">
        <v>5</v>
      </c>
      <c r="J238" s="213"/>
      <c r="K238" s="213">
        <v>1172</v>
      </c>
      <c r="L238" s="213">
        <v>4371</v>
      </c>
      <c r="M238" s="213"/>
      <c r="N238" s="213">
        <v>18955</v>
      </c>
      <c r="O238" s="213">
        <v>17722</v>
      </c>
      <c r="P238" s="213">
        <v>18095</v>
      </c>
      <c r="Q238" s="213"/>
      <c r="R238" s="213">
        <v>141</v>
      </c>
      <c r="S238" s="213">
        <v>9433</v>
      </c>
    </row>
    <row r="239" spans="1:19" s="211" customFormat="1" ht="9" customHeight="1">
      <c r="A239" s="211" t="s">
        <v>17</v>
      </c>
      <c r="B239" s="213">
        <v>0</v>
      </c>
      <c r="C239" s="213"/>
      <c r="D239" s="213">
        <v>0</v>
      </c>
      <c r="E239" s="213">
        <v>0</v>
      </c>
      <c r="F239" s="213">
        <v>520</v>
      </c>
      <c r="G239" s="213">
        <v>0</v>
      </c>
      <c r="H239" s="213">
        <v>0</v>
      </c>
      <c r="I239" s="212">
        <v>0</v>
      </c>
      <c r="J239" s="213"/>
      <c r="K239" s="213">
        <v>504</v>
      </c>
      <c r="L239" s="213">
        <v>118</v>
      </c>
      <c r="M239" s="213"/>
      <c r="N239" s="213">
        <v>2346</v>
      </c>
      <c r="O239" s="213">
        <v>27</v>
      </c>
      <c r="P239" s="213">
        <v>12663</v>
      </c>
      <c r="Q239" s="213"/>
      <c r="R239" s="213">
        <v>0</v>
      </c>
      <c r="S239" s="213">
        <v>125</v>
      </c>
    </row>
    <row r="240" spans="1:19" s="211" customFormat="1" ht="9" customHeight="1">
      <c r="A240" s="211" t="s">
        <v>18</v>
      </c>
      <c r="B240" s="213">
        <v>0</v>
      </c>
      <c r="C240" s="213"/>
      <c r="D240" s="213">
        <v>0</v>
      </c>
      <c r="E240" s="213">
        <v>0</v>
      </c>
      <c r="F240" s="213">
        <v>14003</v>
      </c>
      <c r="G240" s="213">
        <v>0</v>
      </c>
      <c r="H240" s="213">
        <v>0</v>
      </c>
      <c r="I240" s="212">
        <v>0</v>
      </c>
      <c r="J240" s="213"/>
      <c r="K240" s="213">
        <v>1981</v>
      </c>
      <c r="L240" s="213">
        <v>917</v>
      </c>
      <c r="M240" s="213"/>
      <c r="N240" s="213">
        <v>5894</v>
      </c>
      <c r="O240" s="213">
        <v>107</v>
      </c>
      <c r="P240" s="213">
        <v>31708</v>
      </c>
      <c r="Q240" s="213"/>
      <c r="R240" s="213">
        <v>3644</v>
      </c>
      <c r="S240" s="213">
        <v>4746</v>
      </c>
    </row>
    <row r="241" spans="1:19" s="211" customFormat="1" ht="9" customHeight="1">
      <c r="A241" s="120" t="s">
        <v>19</v>
      </c>
      <c r="B241" s="117">
        <v>1686</v>
      </c>
      <c r="C241" s="117"/>
      <c r="D241" s="117">
        <v>8175</v>
      </c>
      <c r="E241" s="117">
        <v>147</v>
      </c>
      <c r="F241" s="117">
        <v>22495</v>
      </c>
      <c r="G241" s="117">
        <v>0</v>
      </c>
      <c r="H241" s="117">
        <v>0</v>
      </c>
      <c r="I241" s="118">
        <v>0</v>
      </c>
      <c r="J241" s="117"/>
      <c r="K241" s="117">
        <v>33424</v>
      </c>
      <c r="L241" s="117">
        <v>1563</v>
      </c>
      <c r="M241" s="117"/>
      <c r="N241" s="117">
        <v>11416</v>
      </c>
      <c r="O241" s="117">
        <v>5033</v>
      </c>
      <c r="P241" s="117">
        <v>14561</v>
      </c>
      <c r="Q241" s="117"/>
      <c r="R241" s="117">
        <v>0</v>
      </c>
      <c r="S241" s="117">
        <v>7765</v>
      </c>
    </row>
    <row r="242" spans="1:19" s="211" customFormat="1" ht="9" customHeight="1">
      <c r="A242" s="211" t="s">
        <v>187</v>
      </c>
      <c r="B242" s="213">
        <v>39947</v>
      </c>
      <c r="C242" s="213"/>
      <c r="D242" s="213">
        <v>48325</v>
      </c>
      <c r="E242" s="213">
        <v>69917</v>
      </c>
      <c r="F242" s="213">
        <v>52949</v>
      </c>
      <c r="G242" s="213">
        <v>7705</v>
      </c>
      <c r="H242" s="213">
        <v>3194</v>
      </c>
      <c r="I242" s="213">
        <v>457</v>
      </c>
      <c r="J242" s="213"/>
      <c r="K242" s="213">
        <v>134389</v>
      </c>
      <c r="L242" s="213">
        <v>52967</v>
      </c>
      <c r="M242" s="213"/>
      <c r="N242" s="213">
        <v>107844</v>
      </c>
      <c r="O242" s="213">
        <v>33091</v>
      </c>
      <c r="P242" s="213">
        <v>241275</v>
      </c>
      <c r="Q242" s="213"/>
      <c r="R242" s="213">
        <v>8785</v>
      </c>
      <c r="S242" s="213">
        <v>49138</v>
      </c>
    </row>
    <row r="243" spans="1:19" s="211" customFormat="1" ht="9" customHeight="1">
      <c r="A243" s="211" t="s">
        <v>21</v>
      </c>
      <c r="B243" s="213">
        <v>33994</v>
      </c>
      <c r="C243" s="213"/>
      <c r="D243" s="213">
        <v>6463</v>
      </c>
      <c r="E243" s="213">
        <v>1826</v>
      </c>
      <c r="F243" s="213">
        <v>6785</v>
      </c>
      <c r="G243" s="213">
        <v>0</v>
      </c>
      <c r="H243" s="213">
        <v>0</v>
      </c>
      <c r="I243" s="212">
        <v>0</v>
      </c>
      <c r="J243" s="213"/>
      <c r="K243" s="213">
        <v>133</v>
      </c>
      <c r="L243" s="213">
        <v>2916</v>
      </c>
      <c r="M243" s="213"/>
      <c r="N243" s="213">
        <v>7957</v>
      </c>
      <c r="O243" s="213">
        <v>2172</v>
      </c>
      <c r="P243" s="213">
        <v>2617</v>
      </c>
      <c r="Q243" s="213"/>
      <c r="R243" s="213">
        <v>106</v>
      </c>
      <c r="S243" s="213">
        <v>2517</v>
      </c>
    </row>
    <row r="244" spans="1:19" s="211" customFormat="1" ht="9" customHeight="1">
      <c r="A244" s="211" t="s">
        <v>22</v>
      </c>
      <c r="B244" s="213">
        <v>123392</v>
      </c>
      <c r="C244" s="213"/>
      <c r="D244" s="213">
        <v>104245</v>
      </c>
      <c r="E244" s="213">
        <v>45608</v>
      </c>
      <c r="F244" s="213">
        <v>29242</v>
      </c>
      <c r="G244" s="213">
        <v>631</v>
      </c>
      <c r="H244" s="213">
        <v>84317</v>
      </c>
      <c r="I244" s="212">
        <v>8617</v>
      </c>
      <c r="J244" s="213"/>
      <c r="K244" s="213">
        <v>71212</v>
      </c>
      <c r="L244" s="213">
        <v>1627</v>
      </c>
      <c r="M244" s="213"/>
      <c r="N244" s="213">
        <v>15644</v>
      </c>
      <c r="O244" s="213">
        <v>29221</v>
      </c>
      <c r="P244" s="213">
        <v>26638</v>
      </c>
      <c r="Q244" s="213"/>
      <c r="R244" s="213">
        <v>2056</v>
      </c>
      <c r="S244" s="213">
        <v>7274</v>
      </c>
    </row>
    <row r="245" spans="1:19" s="211" customFormat="1" ht="9" customHeight="1">
      <c r="A245" s="120" t="s">
        <v>23</v>
      </c>
      <c r="B245" s="117">
        <v>7407</v>
      </c>
      <c r="C245" s="117"/>
      <c r="D245" s="117">
        <v>2626</v>
      </c>
      <c r="E245" s="117">
        <v>10373</v>
      </c>
      <c r="F245" s="117">
        <v>2993</v>
      </c>
      <c r="G245" s="117">
        <v>0</v>
      </c>
      <c r="H245" s="117">
        <v>41</v>
      </c>
      <c r="I245" s="118">
        <v>14</v>
      </c>
      <c r="J245" s="117"/>
      <c r="K245" s="117">
        <v>6455</v>
      </c>
      <c r="L245" s="117">
        <v>1142</v>
      </c>
      <c r="M245" s="117"/>
      <c r="N245" s="117">
        <v>4369</v>
      </c>
      <c r="O245" s="117">
        <v>2754</v>
      </c>
      <c r="P245" s="117">
        <v>59077</v>
      </c>
      <c r="Q245" s="117"/>
      <c r="R245" s="117">
        <v>156</v>
      </c>
      <c r="S245" s="117">
        <v>1211</v>
      </c>
    </row>
    <row r="246" spans="1:19" s="211" customFormat="1" ht="9" customHeight="1">
      <c r="A246" s="211" t="s">
        <v>24</v>
      </c>
      <c r="B246" s="213">
        <v>0</v>
      </c>
      <c r="C246" s="213"/>
      <c r="D246" s="213">
        <v>3690</v>
      </c>
      <c r="E246" s="213">
        <v>0</v>
      </c>
      <c r="F246" s="213">
        <v>1667</v>
      </c>
      <c r="G246" s="213">
        <v>0</v>
      </c>
      <c r="H246" s="213">
        <v>0</v>
      </c>
      <c r="I246" s="212">
        <v>0</v>
      </c>
      <c r="J246" s="213"/>
      <c r="K246" s="213">
        <v>33235</v>
      </c>
      <c r="L246" s="213">
        <v>420</v>
      </c>
      <c r="M246" s="213"/>
      <c r="N246" s="213">
        <v>6028</v>
      </c>
      <c r="O246" s="213">
        <v>0</v>
      </c>
      <c r="P246" s="213">
        <v>20043</v>
      </c>
      <c r="Q246" s="213"/>
      <c r="R246" s="213">
        <v>1984</v>
      </c>
      <c r="S246" s="213">
        <v>977</v>
      </c>
    </row>
    <row r="247" spans="1:19" s="211" customFormat="1" ht="9" customHeight="1">
      <c r="A247" s="211" t="s">
        <v>25</v>
      </c>
      <c r="B247" s="213">
        <v>6614</v>
      </c>
      <c r="C247" s="213"/>
      <c r="D247" s="213">
        <v>17069</v>
      </c>
      <c r="E247" s="213">
        <v>10924</v>
      </c>
      <c r="F247" s="213">
        <v>28898</v>
      </c>
      <c r="G247" s="213">
        <v>3599</v>
      </c>
      <c r="H247" s="213">
        <v>0</v>
      </c>
      <c r="I247" s="212">
        <v>0</v>
      </c>
      <c r="J247" s="213"/>
      <c r="K247" s="213">
        <v>42430</v>
      </c>
      <c r="L247" s="213">
        <v>56299</v>
      </c>
      <c r="M247" s="213"/>
      <c r="N247" s="213">
        <v>57699</v>
      </c>
      <c r="O247" s="213">
        <v>96858</v>
      </c>
      <c r="P247" s="213">
        <v>79062</v>
      </c>
      <c r="Q247" s="213"/>
      <c r="R247" s="213">
        <v>3907</v>
      </c>
      <c r="S247" s="213">
        <v>42784</v>
      </c>
    </row>
    <row r="248" spans="1:19" s="211" customFormat="1" ht="9" customHeight="1">
      <c r="A248" s="211" t="s">
        <v>26</v>
      </c>
      <c r="B248" s="213">
        <v>40714</v>
      </c>
      <c r="C248" s="213"/>
      <c r="D248" s="213">
        <v>80965</v>
      </c>
      <c r="E248" s="213">
        <v>106337</v>
      </c>
      <c r="F248" s="213">
        <v>42549</v>
      </c>
      <c r="G248" s="213">
        <v>16013</v>
      </c>
      <c r="H248" s="213">
        <v>1624</v>
      </c>
      <c r="I248" s="213">
        <v>3763</v>
      </c>
      <c r="J248" s="213"/>
      <c r="K248" s="213">
        <v>68025</v>
      </c>
      <c r="L248" s="213">
        <v>30885</v>
      </c>
      <c r="M248" s="213"/>
      <c r="N248" s="213">
        <v>232888</v>
      </c>
      <c r="O248" s="213">
        <v>46730</v>
      </c>
      <c r="P248" s="213">
        <v>368494</v>
      </c>
      <c r="Q248" s="213"/>
      <c r="R248" s="213">
        <v>9764</v>
      </c>
      <c r="S248" s="213">
        <v>24799</v>
      </c>
    </row>
    <row r="249" spans="1:19" s="211" customFormat="1" ht="9" customHeight="1">
      <c r="A249" s="120" t="s">
        <v>27</v>
      </c>
      <c r="B249" s="117">
        <v>1217</v>
      </c>
      <c r="C249" s="117"/>
      <c r="D249" s="117">
        <v>66</v>
      </c>
      <c r="E249" s="117">
        <v>1965</v>
      </c>
      <c r="F249" s="117">
        <v>6792</v>
      </c>
      <c r="G249" s="117">
        <v>0</v>
      </c>
      <c r="H249" s="117">
        <v>0</v>
      </c>
      <c r="I249" s="118">
        <v>0</v>
      </c>
      <c r="J249" s="117"/>
      <c r="K249" s="117">
        <v>9029</v>
      </c>
      <c r="L249" s="117">
        <v>2124</v>
      </c>
      <c r="M249" s="117"/>
      <c r="N249" s="117">
        <v>12309</v>
      </c>
      <c r="O249" s="117">
        <v>2247</v>
      </c>
      <c r="P249" s="117">
        <v>55131</v>
      </c>
      <c r="Q249" s="117"/>
      <c r="R249" s="117">
        <v>400</v>
      </c>
      <c r="S249" s="117">
        <v>4018</v>
      </c>
    </row>
    <row r="250" spans="1:19" s="211" customFormat="1" ht="9" customHeight="1">
      <c r="A250" s="211" t="s">
        <v>28</v>
      </c>
      <c r="B250" s="213">
        <v>0</v>
      </c>
      <c r="C250" s="213"/>
      <c r="D250" s="213">
        <v>0</v>
      </c>
      <c r="E250" s="213">
        <v>1129</v>
      </c>
      <c r="F250" s="213">
        <v>861</v>
      </c>
      <c r="G250" s="213">
        <v>0</v>
      </c>
      <c r="H250" s="213">
        <v>0</v>
      </c>
      <c r="I250" s="212">
        <v>3166</v>
      </c>
      <c r="J250" s="213"/>
      <c r="K250" s="213">
        <v>2439</v>
      </c>
      <c r="L250" s="213">
        <v>1939</v>
      </c>
      <c r="M250" s="213"/>
      <c r="N250" s="213">
        <v>5594</v>
      </c>
      <c r="O250" s="213">
        <v>253</v>
      </c>
      <c r="P250" s="213">
        <v>22381</v>
      </c>
      <c r="Q250" s="213"/>
      <c r="R250" s="213">
        <v>67</v>
      </c>
      <c r="S250" s="213">
        <v>2278</v>
      </c>
    </row>
    <row r="251" spans="1:19" s="211" customFormat="1" ht="9" customHeight="1">
      <c r="A251" s="211" t="s">
        <v>29</v>
      </c>
      <c r="B251" s="213">
        <v>0</v>
      </c>
      <c r="C251" s="213"/>
      <c r="D251" s="213">
        <v>0</v>
      </c>
      <c r="E251" s="213">
        <v>0</v>
      </c>
      <c r="F251" s="213">
        <v>817</v>
      </c>
      <c r="G251" s="213">
        <v>0</v>
      </c>
      <c r="H251" s="213">
        <v>0</v>
      </c>
      <c r="I251" s="212">
        <v>0</v>
      </c>
      <c r="J251" s="213"/>
      <c r="K251" s="213">
        <v>213</v>
      </c>
      <c r="L251" s="213">
        <v>0</v>
      </c>
      <c r="M251" s="213"/>
      <c r="N251" s="213">
        <v>1009</v>
      </c>
      <c r="O251" s="213">
        <v>31</v>
      </c>
      <c r="P251" s="213">
        <v>7620</v>
      </c>
      <c r="Q251" s="213"/>
      <c r="R251" s="213">
        <v>0</v>
      </c>
      <c r="S251" s="213">
        <v>24</v>
      </c>
    </row>
    <row r="252" spans="1:19" s="211" customFormat="1" ht="9" customHeight="1">
      <c r="A252" s="211" t="s">
        <v>30</v>
      </c>
      <c r="B252" s="213">
        <v>420873</v>
      </c>
      <c r="C252" s="213"/>
      <c r="D252" s="213">
        <v>1631272</v>
      </c>
      <c r="E252" s="213">
        <v>849516</v>
      </c>
      <c r="F252" s="213">
        <v>164804</v>
      </c>
      <c r="G252" s="213">
        <v>5944</v>
      </c>
      <c r="H252" s="213">
        <v>2031</v>
      </c>
      <c r="I252" s="213">
        <v>10832</v>
      </c>
      <c r="J252" s="213"/>
      <c r="K252" s="213">
        <v>97836</v>
      </c>
      <c r="L252" s="213">
        <v>38603</v>
      </c>
      <c r="M252" s="213"/>
      <c r="N252" s="213">
        <v>96100</v>
      </c>
      <c r="O252" s="213">
        <v>58012</v>
      </c>
      <c r="P252" s="213">
        <v>132260</v>
      </c>
      <c r="Q252" s="213"/>
      <c r="R252" s="213">
        <v>30925</v>
      </c>
      <c r="S252" s="213">
        <v>123730</v>
      </c>
    </row>
    <row r="253" spans="1:19" s="211" customFormat="1" ht="9" customHeight="1">
      <c r="A253" s="120" t="s">
        <v>31</v>
      </c>
      <c r="B253" s="117">
        <v>0</v>
      </c>
      <c r="C253" s="117"/>
      <c r="D253" s="117">
        <v>0</v>
      </c>
      <c r="E253" s="117">
        <v>0</v>
      </c>
      <c r="F253" s="117">
        <v>8145</v>
      </c>
      <c r="G253" s="117">
        <v>0</v>
      </c>
      <c r="H253" s="117">
        <v>0</v>
      </c>
      <c r="I253" s="118">
        <v>0</v>
      </c>
      <c r="J253" s="117"/>
      <c r="K253" s="117">
        <v>6644</v>
      </c>
      <c r="L253" s="117">
        <v>372</v>
      </c>
      <c r="M253" s="117"/>
      <c r="N253" s="117">
        <v>5083</v>
      </c>
      <c r="O253" s="117">
        <v>103</v>
      </c>
      <c r="P253" s="117">
        <v>48057</v>
      </c>
      <c r="Q253" s="117"/>
      <c r="R253" s="117">
        <v>251</v>
      </c>
      <c r="S253" s="117">
        <v>2778</v>
      </c>
    </row>
    <row r="254" spans="1:19" s="211" customFormat="1" ht="9" customHeight="1">
      <c r="A254" s="211" t="s">
        <v>32</v>
      </c>
      <c r="B254" s="213">
        <v>481</v>
      </c>
      <c r="C254" s="213"/>
      <c r="D254" s="213">
        <v>9748</v>
      </c>
      <c r="E254" s="213">
        <v>1761</v>
      </c>
      <c r="F254" s="213">
        <v>71245</v>
      </c>
      <c r="G254" s="213">
        <v>37</v>
      </c>
      <c r="H254" s="213">
        <v>0</v>
      </c>
      <c r="I254" s="212">
        <v>0</v>
      </c>
      <c r="J254" s="213"/>
      <c r="K254" s="213">
        <v>39424</v>
      </c>
      <c r="L254" s="213">
        <v>20267</v>
      </c>
      <c r="M254" s="213"/>
      <c r="N254" s="213">
        <v>10750</v>
      </c>
      <c r="O254" s="213">
        <v>142</v>
      </c>
      <c r="P254" s="213">
        <v>87480</v>
      </c>
      <c r="Q254" s="213"/>
      <c r="R254" s="213">
        <v>1700</v>
      </c>
      <c r="S254" s="213">
        <v>9658</v>
      </c>
    </row>
    <row r="255" spans="1:19" s="211" customFormat="1" ht="9" customHeight="1">
      <c r="A255" s="211" t="s">
        <v>33</v>
      </c>
      <c r="B255" s="213">
        <v>1073</v>
      </c>
      <c r="C255" s="213"/>
      <c r="D255" s="213">
        <v>411</v>
      </c>
      <c r="E255" s="213">
        <v>9264</v>
      </c>
      <c r="F255" s="213">
        <v>30147</v>
      </c>
      <c r="G255" s="213">
        <v>8784</v>
      </c>
      <c r="H255" s="213">
        <v>0</v>
      </c>
      <c r="I255" s="212">
        <v>0</v>
      </c>
      <c r="J255" s="213"/>
      <c r="K255" s="213">
        <v>28527</v>
      </c>
      <c r="L255" s="213">
        <v>5619</v>
      </c>
      <c r="M255" s="213"/>
      <c r="N255" s="213">
        <v>9994</v>
      </c>
      <c r="O255" s="213">
        <v>827</v>
      </c>
      <c r="P255" s="213">
        <v>24606</v>
      </c>
      <c r="Q255" s="213"/>
      <c r="R255" s="213">
        <v>371</v>
      </c>
      <c r="S255" s="213">
        <v>5356</v>
      </c>
    </row>
    <row r="256" spans="1:19" s="211" customFormat="1" ht="9" customHeight="1">
      <c r="A256" s="211" t="s">
        <v>34</v>
      </c>
      <c r="B256" s="213">
        <v>0</v>
      </c>
      <c r="C256" s="213"/>
      <c r="D256" s="213">
        <v>0</v>
      </c>
      <c r="E256" s="213">
        <v>0</v>
      </c>
      <c r="F256" s="213">
        <v>1217</v>
      </c>
      <c r="G256" s="213">
        <v>0</v>
      </c>
      <c r="H256" s="213">
        <v>0</v>
      </c>
      <c r="I256" s="212">
        <v>0</v>
      </c>
      <c r="J256" s="213"/>
      <c r="K256" s="213">
        <v>755</v>
      </c>
      <c r="L256" s="213">
        <v>513</v>
      </c>
      <c r="M256" s="213"/>
      <c r="N256" s="213">
        <v>2777</v>
      </c>
      <c r="O256" s="213">
        <v>30</v>
      </c>
      <c r="P256" s="213">
        <v>16769</v>
      </c>
      <c r="Q256" s="213"/>
      <c r="R256" s="213">
        <v>0</v>
      </c>
      <c r="S256" s="213">
        <v>703</v>
      </c>
    </row>
    <row r="257" spans="1:19" s="211" customFormat="1" ht="9" customHeight="1">
      <c r="A257" s="120" t="s">
        <v>35</v>
      </c>
      <c r="B257" s="117">
        <v>1256</v>
      </c>
      <c r="C257" s="117"/>
      <c r="D257" s="117">
        <v>59898</v>
      </c>
      <c r="E257" s="117">
        <v>67469</v>
      </c>
      <c r="F257" s="117">
        <v>21369</v>
      </c>
      <c r="G257" s="117">
        <v>24770</v>
      </c>
      <c r="H257" s="117">
        <v>0</v>
      </c>
      <c r="I257" s="118">
        <v>0</v>
      </c>
      <c r="J257" s="117"/>
      <c r="K257" s="117">
        <v>44721</v>
      </c>
      <c r="L257" s="117">
        <v>6450</v>
      </c>
      <c r="M257" s="117"/>
      <c r="N257" s="117">
        <v>9497</v>
      </c>
      <c r="O257" s="117">
        <v>813</v>
      </c>
      <c r="P257" s="117">
        <v>457032</v>
      </c>
      <c r="Q257" s="117"/>
      <c r="R257" s="117">
        <v>709</v>
      </c>
      <c r="S257" s="117">
        <v>3701</v>
      </c>
    </row>
    <row r="258" spans="1:19" s="211" customFormat="1" ht="9" customHeight="1">
      <c r="A258" s="211" t="s">
        <v>36</v>
      </c>
      <c r="B258" s="213">
        <v>4641</v>
      </c>
      <c r="C258" s="213"/>
      <c r="D258" s="213">
        <v>1256</v>
      </c>
      <c r="E258" s="213">
        <v>218</v>
      </c>
      <c r="F258" s="213">
        <v>6709</v>
      </c>
      <c r="G258" s="213">
        <v>0</v>
      </c>
      <c r="H258" s="213">
        <v>6371</v>
      </c>
      <c r="I258" s="213">
        <v>282</v>
      </c>
      <c r="J258" s="213"/>
      <c r="K258" s="213">
        <v>1467</v>
      </c>
      <c r="L258" s="213">
        <v>825</v>
      </c>
      <c r="M258" s="213"/>
      <c r="N258" s="213">
        <v>9862</v>
      </c>
      <c r="O258" s="213">
        <v>552</v>
      </c>
      <c r="P258" s="213">
        <v>24083</v>
      </c>
      <c r="Q258" s="213"/>
      <c r="R258" s="213">
        <v>117</v>
      </c>
      <c r="S258" s="213">
        <v>2612</v>
      </c>
    </row>
    <row r="259" spans="1:19" s="211" customFormat="1" ht="9" customHeight="1">
      <c r="A259" s="211" t="s">
        <v>37</v>
      </c>
      <c r="B259" s="213">
        <v>0</v>
      </c>
      <c r="C259" s="213"/>
      <c r="D259" s="213">
        <v>0</v>
      </c>
      <c r="E259" s="213">
        <v>0</v>
      </c>
      <c r="F259" s="213">
        <v>8525</v>
      </c>
      <c r="G259" s="213">
        <v>0</v>
      </c>
      <c r="H259" s="213">
        <v>0</v>
      </c>
      <c r="I259" s="212">
        <v>0</v>
      </c>
      <c r="J259" s="213"/>
      <c r="K259" s="213">
        <v>1549</v>
      </c>
      <c r="L259" s="213">
        <v>715</v>
      </c>
      <c r="M259" s="213"/>
      <c r="N259" s="213">
        <v>9380</v>
      </c>
      <c r="O259" s="213">
        <v>600</v>
      </c>
      <c r="P259" s="213">
        <v>22188</v>
      </c>
      <c r="Q259" s="213"/>
      <c r="R259" s="213">
        <v>370</v>
      </c>
      <c r="S259" s="213">
        <v>2424</v>
      </c>
    </row>
    <row r="260" spans="1:19" s="211" customFormat="1" ht="9" customHeight="1">
      <c r="A260" s="211" t="s">
        <v>38</v>
      </c>
      <c r="B260" s="213">
        <v>0</v>
      </c>
      <c r="C260" s="213"/>
      <c r="D260" s="213">
        <v>0</v>
      </c>
      <c r="E260" s="213">
        <v>0</v>
      </c>
      <c r="F260" s="213">
        <v>12351</v>
      </c>
      <c r="G260" s="213">
        <v>0</v>
      </c>
      <c r="H260" s="213">
        <v>0</v>
      </c>
      <c r="I260" s="212">
        <v>0</v>
      </c>
      <c r="J260" s="213"/>
      <c r="K260" s="213">
        <v>512</v>
      </c>
      <c r="L260" s="213">
        <v>1127</v>
      </c>
      <c r="M260" s="213"/>
      <c r="N260" s="213">
        <v>9006</v>
      </c>
      <c r="O260" s="213">
        <v>24</v>
      </c>
      <c r="P260" s="213">
        <v>15598</v>
      </c>
      <c r="Q260" s="213"/>
      <c r="R260" s="213">
        <v>23923</v>
      </c>
      <c r="S260" s="213">
        <v>2869</v>
      </c>
    </row>
    <row r="261" spans="1:19" s="211" customFormat="1" ht="9" customHeight="1">
      <c r="A261" s="120" t="s">
        <v>39</v>
      </c>
      <c r="B261" s="117">
        <v>6524</v>
      </c>
      <c r="C261" s="117"/>
      <c r="D261" s="117">
        <v>59</v>
      </c>
      <c r="E261" s="117">
        <v>0</v>
      </c>
      <c r="F261" s="117">
        <v>11802</v>
      </c>
      <c r="G261" s="117">
        <v>31</v>
      </c>
      <c r="H261" s="117">
        <v>0</v>
      </c>
      <c r="I261" s="117">
        <v>0</v>
      </c>
      <c r="J261" s="117"/>
      <c r="K261" s="117">
        <v>1144</v>
      </c>
      <c r="L261" s="117">
        <v>632</v>
      </c>
      <c r="M261" s="117"/>
      <c r="N261" s="117">
        <v>5386</v>
      </c>
      <c r="O261" s="117">
        <v>440</v>
      </c>
      <c r="P261" s="117">
        <v>26385</v>
      </c>
      <c r="Q261" s="117"/>
      <c r="R261" s="117">
        <v>46913</v>
      </c>
      <c r="S261" s="117">
        <v>15067</v>
      </c>
    </row>
    <row r="262" spans="1:19" s="211" customFormat="1" ht="9" customHeight="1">
      <c r="A262" s="211" t="s">
        <v>40</v>
      </c>
      <c r="B262" s="213">
        <v>0</v>
      </c>
      <c r="C262" s="213"/>
      <c r="D262" s="213">
        <v>0</v>
      </c>
      <c r="E262" s="213">
        <v>0</v>
      </c>
      <c r="F262" s="213">
        <v>1931</v>
      </c>
      <c r="G262" s="213">
        <v>0</v>
      </c>
      <c r="H262" s="213">
        <v>0</v>
      </c>
      <c r="I262" s="212">
        <v>0</v>
      </c>
      <c r="J262" s="213"/>
      <c r="K262" s="213">
        <v>8408</v>
      </c>
      <c r="L262" s="213">
        <v>709</v>
      </c>
      <c r="M262" s="213"/>
      <c r="N262" s="213">
        <v>4431</v>
      </c>
      <c r="O262" s="213">
        <v>50</v>
      </c>
      <c r="P262" s="213">
        <v>5792</v>
      </c>
      <c r="Q262" s="213"/>
      <c r="R262" s="213">
        <v>118</v>
      </c>
      <c r="S262" s="213">
        <v>376</v>
      </c>
    </row>
    <row r="263" spans="1:19" s="211" customFormat="1" ht="9" customHeight="1">
      <c r="A263" s="211" t="s">
        <v>41</v>
      </c>
      <c r="B263" s="213">
        <v>445</v>
      </c>
      <c r="C263" s="213"/>
      <c r="D263" s="213">
        <v>628</v>
      </c>
      <c r="E263" s="213">
        <v>3220</v>
      </c>
      <c r="F263" s="213">
        <v>23183</v>
      </c>
      <c r="G263" s="213">
        <v>0</v>
      </c>
      <c r="H263" s="213">
        <v>0</v>
      </c>
      <c r="I263" s="212">
        <v>0</v>
      </c>
      <c r="J263" s="213"/>
      <c r="K263" s="213">
        <v>34532</v>
      </c>
      <c r="L263" s="213">
        <v>1183</v>
      </c>
      <c r="M263" s="213"/>
      <c r="N263" s="213">
        <v>31683</v>
      </c>
      <c r="O263" s="213">
        <v>915</v>
      </c>
      <c r="P263" s="213">
        <v>34306</v>
      </c>
      <c r="Q263" s="213"/>
      <c r="R263" s="213">
        <v>13245</v>
      </c>
      <c r="S263" s="213">
        <v>18709</v>
      </c>
    </row>
    <row r="264" spans="1:19" s="211" customFormat="1" ht="9" customHeight="1">
      <c r="A264" s="211" t="s">
        <v>42</v>
      </c>
      <c r="B264" s="213">
        <v>0</v>
      </c>
      <c r="C264" s="213"/>
      <c r="D264" s="213">
        <v>0</v>
      </c>
      <c r="E264" s="213">
        <v>0</v>
      </c>
      <c r="F264" s="213">
        <v>8952</v>
      </c>
      <c r="G264" s="213">
        <v>0</v>
      </c>
      <c r="H264" s="213">
        <v>0</v>
      </c>
      <c r="I264" s="212">
        <v>0</v>
      </c>
      <c r="J264" s="213"/>
      <c r="K264" s="213">
        <v>4211</v>
      </c>
      <c r="L264" s="213">
        <v>911</v>
      </c>
      <c r="M264" s="213"/>
      <c r="N264" s="213">
        <v>13030</v>
      </c>
      <c r="O264" s="213">
        <v>311</v>
      </c>
      <c r="P264" s="213">
        <v>38353</v>
      </c>
      <c r="Q264" s="213"/>
      <c r="R264" s="213">
        <v>81</v>
      </c>
      <c r="S264" s="213">
        <v>3477</v>
      </c>
    </row>
    <row r="265" spans="1:19" s="211" customFormat="1" ht="9" customHeight="1">
      <c r="A265" s="120" t="s">
        <v>43</v>
      </c>
      <c r="B265" s="117">
        <v>0</v>
      </c>
      <c r="C265" s="117"/>
      <c r="D265" s="117">
        <v>0</v>
      </c>
      <c r="E265" s="117">
        <v>0</v>
      </c>
      <c r="F265" s="117">
        <v>1691</v>
      </c>
      <c r="G265" s="117">
        <v>0</v>
      </c>
      <c r="H265" s="117">
        <v>0</v>
      </c>
      <c r="I265" s="117">
        <v>2038</v>
      </c>
      <c r="J265" s="117"/>
      <c r="K265" s="117">
        <v>1614</v>
      </c>
      <c r="L265" s="117">
        <v>506</v>
      </c>
      <c r="M265" s="117"/>
      <c r="N265" s="117">
        <v>7414</v>
      </c>
      <c r="O265" s="117">
        <v>531</v>
      </c>
      <c r="P265" s="117">
        <v>16731</v>
      </c>
      <c r="Q265" s="117"/>
      <c r="R265" s="117">
        <v>238</v>
      </c>
      <c r="S265" s="117">
        <v>2425</v>
      </c>
    </row>
    <row r="266" spans="1:19" s="211" customFormat="1" ht="9" customHeight="1">
      <c r="B266" s="259"/>
      <c r="C266" s="259"/>
      <c r="D266" s="259"/>
      <c r="E266" s="259"/>
      <c r="F266" s="259"/>
      <c r="G266" s="259"/>
      <c r="H266" s="259"/>
      <c r="I266" s="259"/>
    </row>
    <row r="267" spans="1:19" s="211" customFormat="1" ht="9" customHeight="1">
      <c r="A267" s="251">
        <v>2002</v>
      </c>
      <c r="B267" s="259"/>
      <c r="C267" s="259"/>
      <c r="D267" s="259"/>
      <c r="E267" s="259"/>
      <c r="F267" s="259"/>
      <c r="G267" s="259"/>
      <c r="H267" s="259"/>
      <c r="I267" s="259"/>
    </row>
    <row r="268" spans="1:19" s="211" customFormat="1" ht="9" customHeight="1">
      <c r="A268" s="210" t="s">
        <v>69</v>
      </c>
      <c r="B268" s="258">
        <f>SUM(B270:B301)</f>
        <v>950857</v>
      </c>
      <c r="C268" s="292">
        <f>SUM(D270:D301)</f>
        <v>2069924</v>
      </c>
      <c r="D268" s="292"/>
      <c r="E268" s="258">
        <f>SUM(E270:E301)</f>
        <v>1343603</v>
      </c>
      <c r="F268" s="258">
        <f>SUM(F270:F301)</f>
        <v>664284</v>
      </c>
      <c r="G268" s="258">
        <f>SUM(G270:G301)</f>
        <v>73335</v>
      </c>
      <c r="H268" s="258">
        <f>SUM(H270:H301)</f>
        <v>72684</v>
      </c>
      <c r="I268" s="258">
        <f>SUM(I270:I301)</f>
        <v>14080</v>
      </c>
      <c r="K268" s="258">
        <f>SUM(K270:K301)</f>
        <v>673133</v>
      </c>
      <c r="L268" s="258">
        <f>SUM(L270:L301)</f>
        <v>302192</v>
      </c>
      <c r="M268" s="258"/>
      <c r="N268" s="258">
        <f>SUM(N270:N301)</f>
        <v>621855</v>
      </c>
      <c r="O268" s="258">
        <f>SUM(O270:O301)</f>
        <v>327358</v>
      </c>
      <c r="P268" s="258">
        <f>SUM(P270:P301)</f>
        <v>2064189</v>
      </c>
      <c r="Q268" s="258"/>
      <c r="R268" s="258">
        <f>SUM(R270:R301)</f>
        <v>120629</v>
      </c>
      <c r="S268" s="258">
        <f>SUM(S270:S301)</f>
        <v>372041</v>
      </c>
    </row>
    <row r="269" spans="1:19" s="211" customFormat="1" ht="3" customHeight="1">
      <c r="A269" s="217"/>
      <c r="B269" s="260"/>
      <c r="C269" s="260"/>
      <c r="D269" s="260"/>
      <c r="E269" s="260"/>
      <c r="F269" s="260"/>
      <c r="G269" s="260"/>
      <c r="H269" s="260"/>
      <c r="I269" s="260"/>
      <c r="J269" s="215"/>
      <c r="K269" s="260"/>
      <c r="L269" s="260"/>
      <c r="M269" s="260"/>
      <c r="N269" s="260"/>
      <c r="O269" s="260"/>
      <c r="P269" s="260"/>
      <c r="Q269" s="260"/>
      <c r="R269" s="260"/>
      <c r="S269" s="260"/>
    </row>
    <row r="270" spans="1:19" s="211" customFormat="1" ht="9" customHeight="1">
      <c r="A270" s="215" t="s">
        <v>12</v>
      </c>
      <c r="B270" s="216">
        <v>901</v>
      </c>
      <c r="C270" s="216"/>
      <c r="D270" s="216">
        <v>1814</v>
      </c>
      <c r="E270" s="216">
        <v>1270</v>
      </c>
      <c r="F270" s="216">
        <v>4449</v>
      </c>
      <c r="G270" s="216">
        <v>145</v>
      </c>
      <c r="H270" s="216">
        <v>0</v>
      </c>
      <c r="I270" s="261">
        <v>0</v>
      </c>
      <c r="J270" s="216"/>
      <c r="K270" s="216">
        <v>5732</v>
      </c>
      <c r="L270" s="216">
        <v>1323</v>
      </c>
      <c r="M270" s="216"/>
      <c r="N270" s="216">
        <v>9485</v>
      </c>
      <c r="O270" s="216">
        <v>2427</v>
      </c>
      <c r="P270" s="216">
        <v>9659</v>
      </c>
      <c r="Q270" s="216"/>
      <c r="R270" s="216">
        <v>135</v>
      </c>
      <c r="S270" s="216">
        <v>3061</v>
      </c>
    </row>
    <row r="271" spans="1:19" s="211" customFormat="1" ht="9" customHeight="1">
      <c r="A271" s="215" t="s">
        <v>13</v>
      </c>
      <c r="B271" s="216">
        <v>20561</v>
      </c>
      <c r="C271" s="216"/>
      <c r="D271" s="216">
        <v>24099</v>
      </c>
      <c r="E271" s="216">
        <v>6352</v>
      </c>
      <c r="F271" s="216">
        <v>17666</v>
      </c>
      <c r="G271" s="216">
        <v>435</v>
      </c>
      <c r="H271" s="216">
        <v>0</v>
      </c>
      <c r="I271" s="216">
        <v>0</v>
      </c>
      <c r="J271" s="216"/>
      <c r="K271" s="216">
        <v>22907</v>
      </c>
      <c r="L271" s="216">
        <v>8136</v>
      </c>
      <c r="M271" s="216"/>
      <c r="N271" s="216">
        <v>8499</v>
      </c>
      <c r="O271" s="216">
        <v>1561</v>
      </c>
      <c r="P271" s="216">
        <v>66622</v>
      </c>
      <c r="Q271" s="216"/>
      <c r="R271" s="216">
        <v>3101</v>
      </c>
      <c r="S271" s="216">
        <v>5302</v>
      </c>
    </row>
    <row r="272" spans="1:19" s="211" customFormat="1" ht="9" customHeight="1">
      <c r="A272" s="215" t="s">
        <v>14</v>
      </c>
      <c r="B272" s="216">
        <v>51</v>
      </c>
      <c r="C272" s="216"/>
      <c r="D272" s="216">
        <v>0</v>
      </c>
      <c r="E272" s="216">
        <v>0</v>
      </c>
      <c r="F272" s="216">
        <v>1151</v>
      </c>
      <c r="G272" s="216">
        <v>0</v>
      </c>
      <c r="H272" s="216">
        <v>0</v>
      </c>
      <c r="I272" s="261">
        <v>0</v>
      </c>
      <c r="J272" s="216"/>
      <c r="K272" s="216">
        <v>566</v>
      </c>
      <c r="L272" s="216">
        <v>808</v>
      </c>
      <c r="M272" s="216"/>
      <c r="N272" s="216">
        <v>1920</v>
      </c>
      <c r="O272" s="216">
        <v>44</v>
      </c>
      <c r="P272" s="216">
        <v>19576</v>
      </c>
      <c r="Q272" s="216"/>
      <c r="R272" s="216">
        <v>50</v>
      </c>
      <c r="S272" s="216">
        <v>1192</v>
      </c>
    </row>
    <row r="273" spans="1:19" s="211" customFormat="1" ht="9" customHeight="1">
      <c r="A273" s="262" t="s">
        <v>15</v>
      </c>
      <c r="B273" s="214">
        <v>964</v>
      </c>
      <c r="C273" s="214"/>
      <c r="D273" s="214">
        <v>178</v>
      </c>
      <c r="E273" s="214">
        <v>0</v>
      </c>
      <c r="F273" s="214">
        <v>1195</v>
      </c>
      <c r="G273" s="214">
        <v>0</v>
      </c>
      <c r="H273" s="214">
        <v>0</v>
      </c>
      <c r="I273" s="263">
        <v>0</v>
      </c>
      <c r="J273" s="214"/>
      <c r="K273" s="214">
        <v>16</v>
      </c>
      <c r="L273" s="214">
        <v>109</v>
      </c>
      <c r="M273" s="214"/>
      <c r="N273" s="214">
        <v>2421</v>
      </c>
      <c r="O273" s="214">
        <v>0</v>
      </c>
      <c r="P273" s="214">
        <v>2453</v>
      </c>
      <c r="Q273" s="214"/>
      <c r="R273" s="214">
        <v>1390</v>
      </c>
      <c r="S273" s="214">
        <v>1170</v>
      </c>
    </row>
    <row r="274" spans="1:19" s="211" customFormat="1" ht="9" customHeight="1">
      <c r="A274" s="215" t="s">
        <v>16</v>
      </c>
      <c r="B274" s="216">
        <v>46643</v>
      </c>
      <c r="C274" s="216"/>
      <c r="D274" s="216">
        <v>5952</v>
      </c>
      <c r="E274" s="216">
        <v>24989</v>
      </c>
      <c r="F274" s="216">
        <v>22299</v>
      </c>
      <c r="G274" s="216">
        <v>1241</v>
      </c>
      <c r="H274" s="216">
        <v>0</v>
      </c>
      <c r="I274" s="261">
        <v>0</v>
      </c>
      <c r="J274" s="216"/>
      <c r="K274" s="216">
        <v>2430</v>
      </c>
      <c r="L274" s="216">
        <v>31210</v>
      </c>
      <c r="M274" s="216"/>
      <c r="N274" s="216">
        <v>7351</v>
      </c>
      <c r="O274" s="216">
        <v>2080</v>
      </c>
      <c r="P274" s="216">
        <v>25049</v>
      </c>
      <c r="Q274" s="216"/>
      <c r="R274" s="216">
        <v>108</v>
      </c>
      <c r="S274" s="216">
        <v>7550</v>
      </c>
    </row>
    <row r="275" spans="1:19" s="211" customFormat="1" ht="9" customHeight="1">
      <c r="A275" s="215" t="s">
        <v>17</v>
      </c>
      <c r="B275" s="216">
        <v>99803</v>
      </c>
      <c r="C275" s="216"/>
      <c r="D275" s="216">
        <v>83561</v>
      </c>
      <c r="E275" s="216">
        <v>27451</v>
      </c>
      <c r="F275" s="216">
        <v>3533</v>
      </c>
      <c r="G275" s="216">
        <v>0</v>
      </c>
      <c r="H275" s="216">
        <v>60762</v>
      </c>
      <c r="I275" s="261">
        <v>4288</v>
      </c>
      <c r="J275" s="216"/>
      <c r="K275" s="216">
        <v>18847</v>
      </c>
      <c r="L275" s="216">
        <v>271</v>
      </c>
      <c r="M275" s="216"/>
      <c r="N275" s="216">
        <v>2372</v>
      </c>
      <c r="O275" s="216">
        <v>26456</v>
      </c>
      <c r="P275" s="216">
        <v>17146</v>
      </c>
      <c r="Q275" s="216"/>
      <c r="R275" s="216">
        <v>0</v>
      </c>
      <c r="S275" s="216">
        <v>107</v>
      </c>
    </row>
    <row r="276" spans="1:19" s="211" customFormat="1" ht="9" customHeight="1">
      <c r="A276" s="215" t="s">
        <v>18</v>
      </c>
      <c r="B276" s="216">
        <v>140619</v>
      </c>
      <c r="C276" s="216"/>
      <c r="D276" s="216">
        <v>29760</v>
      </c>
      <c r="E276" s="216">
        <v>175978</v>
      </c>
      <c r="F276" s="216">
        <v>15679</v>
      </c>
      <c r="G276" s="216">
        <v>0</v>
      </c>
      <c r="H276" s="216">
        <v>188</v>
      </c>
      <c r="I276" s="261">
        <v>0</v>
      </c>
      <c r="J276" s="216"/>
      <c r="K276" s="216">
        <v>2360</v>
      </c>
      <c r="L276" s="216">
        <v>163</v>
      </c>
      <c r="M276" s="216"/>
      <c r="N276" s="216">
        <v>4882</v>
      </c>
      <c r="O276" s="216">
        <v>7645</v>
      </c>
      <c r="P276" s="216">
        <v>16994</v>
      </c>
      <c r="Q276" s="216"/>
      <c r="R276" s="216">
        <v>2801</v>
      </c>
      <c r="S276" s="216">
        <v>5965</v>
      </c>
    </row>
    <row r="277" spans="1:19" s="211" customFormat="1" ht="9" customHeight="1">
      <c r="A277" s="262" t="s">
        <v>19</v>
      </c>
      <c r="B277" s="214">
        <v>23485</v>
      </c>
      <c r="C277" s="214"/>
      <c r="D277" s="214">
        <v>31665</v>
      </c>
      <c r="E277" s="214">
        <v>35476</v>
      </c>
      <c r="F277" s="214">
        <v>22614</v>
      </c>
      <c r="G277" s="214">
        <v>0</v>
      </c>
      <c r="H277" s="214">
        <v>3661</v>
      </c>
      <c r="I277" s="263">
        <v>1807</v>
      </c>
      <c r="J277" s="214"/>
      <c r="K277" s="214">
        <v>8950</v>
      </c>
      <c r="L277" s="214">
        <v>2829</v>
      </c>
      <c r="M277" s="214"/>
      <c r="N277" s="214">
        <v>10249</v>
      </c>
      <c r="O277" s="214">
        <v>22805</v>
      </c>
      <c r="P277" s="214">
        <v>19867</v>
      </c>
      <c r="Q277" s="214"/>
      <c r="R277" s="214">
        <v>0</v>
      </c>
      <c r="S277" s="214">
        <v>5603</v>
      </c>
    </row>
    <row r="278" spans="1:19" s="211" customFormat="1" ht="9" customHeight="1">
      <c r="A278" s="215" t="s">
        <v>187</v>
      </c>
      <c r="B278" s="216">
        <v>13121</v>
      </c>
      <c r="C278" s="216"/>
      <c r="D278" s="216">
        <v>28188</v>
      </c>
      <c r="E278" s="216">
        <v>52195</v>
      </c>
      <c r="F278" s="216">
        <v>56369</v>
      </c>
      <c r="G278" s="216">
        <v>9444</v>
      </c>
      <c r="H278" s="216">
        <v>0</v>
      </c>
      <c r="I278" s="216">
        <v>0</v>
      </c>
      <c r="J278" s="216"/>
      <c r="K278" s="216">
        <v>89571</v>
      </c>
      <c r="L278" s="216">
        <v>58301</v>
      </c>
      <c r="M278" s="216"/>
      <c r="N278" s="216">
        <v>89016</v>
      </c>
      <c r="O278" s="216">
        <v>24272</v>
      </c>
      <c r="P278" s="216">
        <v>214241</v>
      </c>
      <c r="Q278" s="216"/>
      <c r="R278" s="216">
        <v>6906</v>
      </c>
      <c r="S278" s="216">
        <v>47682</v>
      </c>
    </row>
    <row r="279" spans="1:19" s="211" customFormat="1" ht="9" customHeight="1">
      <c r="A279" s="215" t="s">
        <v>21</v>
      </c>
      <c r="B279" s="216">
        <v>5166</v>
      </c>
      <c r="C279" s="216"/>
      <c r="D279" s="216">
        <v>5404</v>
      </c>
      <c r="E279" s="216">
        <v>1892</v>
      </c>
      <c r="F279" s="216">
        <v>6939</v>
      </c>
      <c r="G279" s="216">
        <v>0</v>
      </c>
      <c r="H279" s="216">
        <v>0</v>
      </c>
      <c r="I279" s="261">
        <v>0</v>
      </c>
      <c r="J279" s="216"/>
      <c r="K279" s="216">
        <v>937</v>
      </c>
      <c r="L279" s="216">
        <v>2138</v>
      </c>
      <c r="M279" s="216"/>
      <c r="N279" s="216">
        <v>6032</v>
      </c>
      <c r="O279" s="216">
        <v>1905</v>
      </c>
      <c r="P279" s="216">
        <v>1784</v>
      </c>
      <c r="Q279" s="216"/>
      <c r="R279" s="216">
        <v>81</v>
      </c>
      <c r="S279" s="216">
        <v>1840</v>
      </c>
    </row>
    <row r="280" spans="1:19" s="211" customFormat="1" ht="9" customHeight="1">
      <c r="A280" s="215" t="s">
        <v>22</v>
      </c>
      <c r="B280" s="216">
        <v>38254</v>
      </c>
      <c r="C280" s="216"/>
      <c r="D280" s="216">
        <v>54238</v>
      </c>
      <c r="E280" s="216">
        <v>33780</v>
      </c>
      <c r="F280" s="216">
        <v>33833</v>
      </c>
      <c r="G280" s="216">
        <v>1714</v>
      </c>
      <c r="H280" s="216">
        <v>1098</v>
      </c>
      <c r="I280" s="261">
        <v>1904</v>
      </c>
      <c r="J280" s="216"/>
      <c r="K280" s="216">
        <v>76095</v>
      </c>
      <c r="L280" s="216">
        <v>3099</v>
      </c>
      <c r="M280" s="216"/>
      <c r="N280" s="216">
        <v>8599</v>
      </c>
      <c r="O280" s="216">
        <v>13799</v>
      </c>
      <c r="P280" s="216">
        <v>36247</v>
      </c>
      <c r="Q280" s="216"/>
      <c r="R280" s="216">
        <v>1580</v>
      </c>
      <c r="S280" s="216">
        <v>8948</v>
      </c>
    </row>
    <row r="281" spans="1:19" s="211" customFormat="1" ht="9" customHeight="1">
      <c r="A281" s="262" t="s">
        <v>23</v>
      </c>
      <c r="B281" s="214">
        <v>1762</v>
      </c>
      <c r="C281" s="214"/>
      <c r="D281" s="214">
        <v>16</v>
      </c>
      <c r="E281" s="214">
        <v>0</v>
      </c>
      <c r="F281" s="214">
        <v>3366</v>
      </c>
      <c r="G281" s="214">
        <v>0</v>
      </c>
      <c r="H281" s="214">
        <v>0</v>
      </c>
      <c r="I281" s="263">
        <v>0</v>
      </c>
      <c r="J281" s="214"/>
      <c r="K281" s="214">
        <v>4242</v>
      </c>
      <c r="L281" s="214">
        <v>1140</v>
      </c>
      <c r="M281" s="214"/>
      <c r="N281" s="214">
        <v>2548</v>
      </c>
      <c r="O281" s="214">
        <v>0</v>
      </c>
      <c r="P281" s="214">
        <v>44499</v>
      </c>
      <c r="Q281" s="214"/>
      <c r="R281" s="214">
        <v>120</v>
      </c>
      <c r="S281" s="214">
        <v>1471</v>
      </c>
    </row>
    <row r="282" spans="1:19" s="211" customFormat="1" ht="9" customHeight="1">
      <c r="A282" s="215" t="s">
        <v>24</v>
      </c>
      <c r="B282" s="216">
        <v>51</v>
      </c>
      <c r="C282" s="216"/>
      <c r="D282" s="216">
        <v>2574</v>
      </c>
      <c r="E282" s="216">
        <v>0</v>
      </c>
      <c r="F282" s="216">
        <v>1878</v>
      </c>
      <c r="G282" s="216">
        <v>0</v>
      </c>
      <c r="H282" s="216">
        <v>0</v>
      </c>
      <c r="I282" s="261">
        <v>1266</v>
      </c>
      <c r="J282" s="216"/>
      <c r="K282" s="216">
        <v>36493</v>
      </c>
      <c r="L282" s="216">
        <v>612</v>
      </c>
      <c r="M282" s="216"/>
      <c r="N282" s="216">
        <v>2952</v>
      </c>
      <c r="O282" s="216">
        <v>0</v>
      </c>
      <c r="P282" s="216">
        <v>18151</v>
      </c>
      <c r="Q282" s="216"/>
      <c r="R282" s="216">
        <v>1525</v>
      </c>
      <c r="S282" s="216">
        <v>1875</v>
      </c>
    </row>
    <row r="283" spans="1:19" s="211" customFormat="1" ht="9" customHeight="1">
      <c r="A283" s="215" t="s">
        <v>25</v>
      </c>
      <c r="B283" s="216">
        <v>326554</v>
      </c>
      <c r="C283" s="216"/>
      <c r="D283" s="216">
        <v>631036</v>
      </c>
      <c r="E283" s="216">
        <v>178617</v>
      </c>
      <c r="F283" s="216">
        <v>29433</v>
      </c>
      <c r="G283" s="216">
        <v>3176</v>
      </c>
      <c r="H283" s="216">
        <v>3048</v>
      </c>
      <c r="I283" s="261">
        <v>3686</v>
      </c>
      <c r="J283" s="216"/>
      <c r="K283" s="216">
        <v>38158</v>
      </c>
      <c r="L283" s="216">
        <v>72116</v>
      </c>
      <c r="M283" s="216"/>
      <c r="N283" s="216">
        <v>62433</v>
      </c>
      <c r="O283" s="216">
        <v>144457</v>
      </c>
      <c r="P283" s="216">
        <v>76119</v>
      </c>
      <c r="Q283" s="216"/>
      <c r="R283" s="216">
        <v>3126</v>
      </c>
      <c r="S283" s="216">
        <v>39045</v>
      </c>
    </row>
    <row r="284" spans="1:19" s="211" customFormat="1" ht="9" customHeight="1">
      <c r="A284" s="215" t="s">
        <v>26</v>
      </c>
      <c r="B284" s="216">
        <v>15116</v>
      </c>
      <c r="C284" s="216"/>
      <c r="D284" s="216">
        <v>143445</v>
      </c>
      <c r="E284" s="216">
        <v>76710</v>
      </c>
      <c r="F284" s="216">
        <v>43404</v>
      </c>
      <c r="G284" s="216">
        <v>15812</v>
      </c>
      <c r="H284" s="216">
        <v>0</v>
      </c>
      <c r="I284" s="216">
        <v>0</v>
      </c>
      <c r="J284" s="216"/>
      <c r="K284" s="216">
        <v>100215</v>
      </c>
      <c r="L284" s="216">
        <v>39930</v>
      </c>
      <c r="M284" s="216"/>
      <c r="N284" s="216">
        <v>199189</v>
      </c>
      <c r="O284" s="216">
        <v>34187</v>
      </c>
      <c r="P284" s="216">
        <v>403281</v>
      </c>
      <c r="Q284" s="216"/>
      <c r="R284" s="216">
        <v>7633</v>
      </c>
      <c r="S284" s="216">
        <v>23935</v>
      </c>
    </row>
    <row r="285" spans="1:19" s="211" customFormat="1" ht="9" customHeight="1">
      <c r="A285" s="262" t="s">
        <v>27</v>
      </c>
      <c r="B285" s="214">
        <v>30</v>
      </c>
      <c r="C285" s="214"/>
      <c r="D285" s="214">
        <v>258</v>
      </c>
      <c r="E285" s="214">
        <v>2063</v>
      </c>
      <c r="F285" s="214">
        <v>7690</v>
      </c>
      <c r="G285" s="214">
        <v>22</v>
      </c>
      <c r="H285" s="214">
        <v>0</v>
      </c>
      <c r="I285" s="263">
        <v>0</v>
      </c>
      <c r="J285" s="214"/>
      <c r="K285" s="214">
        <v>13768</v>
      </c>
      <c r="L285" s="214">
        <v>2170</v>
      </c>
      <c r="M285" s="214"/>
      <c r="N285" s="214">
        <v>6874</v>
      </c>
      <c r="O285" s="214">
        <v>1781</v>
      </c>
      <c r="P285" s="214">
        <v>51320</v>
      </c>
      <c r="Q285" s="214"/>
      <c r="R285" s="214">
        <v>307</v>
      </c>
      <c r="S285" s="214">
        <v>4292</v>
      </c>
    </row>
    <row r="286" spans="1:19" s="211" customFormat="1" ht="9" customHeight="1">
      <c r="A286" s="215" t="s">
        <v>28</v>
      </c>
      <c r="B286" s="216">
        <v>663</v>
      </c>
      <c r="C286" s="216"/>
      <c r="D286" s="216">
        <v>14770</v>
      </c>
      <c r="E286" s="216">
        <v>8128</v>
      </c>
      <c r="F286" s="216">
        <v>804</v>
      </c>
      <c r="G286" s="216">
        <v>0</v>
      </c>
      <c r="H286" s="216">
        <v>0</v>
      </c>
      <c r="I286" s="261">
        <v>0</v>
      </c>
      <c r="J286" s="216"/>
      <c r="K286" s="216">
        <v>3214</v>
      </c>
      <c r="L286" s="216">
        <v>1644</v>
      </c>
      <c r="M286" s="216"/>
      <c r="N286" s="216">
        <v>3504</v>
      </c>
      <c r="O286" s="216">
        <v>391</v>
      </c>
      <c r="P286" s="216">
        <v>22901</v>
      </c>
      <c r="Q286" s="216"/>
      <c r="R286" s="216">
        <v>52</v>
      </c>
      <c r="S286" s="216">
        <v>2222</v>
      </c>
    </row>
    <row r="287" spans="1:19" s="211" customFormat="1" ht="9" customHeight="1">
      <c r="A287" s="215" t="s">
        <v>29</v>
      </c>
      <c r="B287" s="216">
        <v>4348</v>
      </c>
      <c r="C287" s="216"/>
      <c r="D287" s="216">
        <v>0</v>
      </c>
      <c r="E287" s="216">
        <v>0</v>
      </c>
      <c r="F287" s="216">
        <v>792</v>
      </c>
      <c r="G287" s="216">
        <v>0</v>
      </c>
      <c r="H287" s="216">
        <v>3927</v>
      </c>
      <c r="I287" s="261">
        <v>60</v>
      </c>
      <c r="J287" s="216"/>
      <c r="K287" s="216">
        <v>31</v>
      </c>
      <c r="L287" s="216">
        <v>89</v>
      </c>
      <c r="M287" s="216"/>
      <c r="N287" s="216">
        <v>1469</v>
      </c>
      <c r="O287" s="216">
        <v>11</v>
      </c>
      <c r="P287" s="216">
        <v>7181</v>
      </c>
      <c r="Q287" s="216"/>
      <c r="R287" s="216">
        <v>0</v>
      </c>
      <c r="S287" s="216">
        <v>28</v>
      </c>
    </row>
    <row r="288" spans="1:19" s="211" customFormat="1" ht="9" customHeight="1">
      <c r="A288" s="215" t="s">
        <v>30</v>
      </c>
      <c r="B288" s="216">
        <v>206293</v>
      </c>
      <c r="C288" s="216"/>
      <c r="D288" s="216">
        <v>947667</v>
      </c>
      <c r="E288" s="216">
        <v>654242</v>
      </c>
      <c r="F288" s="216">
        <v>177407</v>
      </c>
      <c r="G288" s="216">
        <v>6897</v>
      </c>
      <c r="H288" s="216">
        <v>0</v>
      </c>
      <c r="I288" s="216">
        <v>0</v>
      </c>
      <c r="J288" s="216"/>
      <c r="K288" s="216">
        <v>88983</v>
      </c>
      <c r="L288" s="216">
        <v>36406</v>
      </c>
      <c r="M288" s="216"/>
      <c r="N288" s="216">
        <v>85008</v>
      </c>
      <c r="O288" s="216">
        <v>35452</v>
      </c>
      <c r="P288" s="216">
        <v>176283</v>
      </c>
      <c r="Q288" s="216"/>
      <c r="R288" s="216">
        <v>24047</v>
      </c>
      <c r="S288" s="216">
        <v>126523</v>
      </c>
    </row>
    <row r="289" spans="1:19" s="211" customFormat="1" ht="9" customHeight="1">
      <c r="A289" s="262" t="s">
        <v>31</v>
      </c>
      <c r="B289" s="214">
        <v>0</v>
      </c>
      <c r="C289" s="214"/>
      <c r="D289" s="214">
        <v>0</v>
      </c>
      <c r="E289" s="214">
        <v>3269</v>
      </c>
      <c r="F289" s="214">
        <v>9579</v>
      </c>
      <c r="G289" s="214">
        <v>0</v>
      </c>
      <c r="H289" s="214">
        <v>0</v>
      </c>
      <c r="I289" s="263">
        <v>0</v>
      </c>
      <c r="J289" s="214"/>
      <c r="K289" s="214">
        <v>11710</v>
      </c>
      <c r="L289" s="214">
        <v>261</v>
      </c>
      <c r="M289" s="214"/>
      <c r="N289" s="214">
        <v>6206</v>
      </c>
      <c r="O289" s="214">
        <v>56</v>
      </c>
      <c r="P289" s="214">
        <v>54995</v>
      </c>
      <c r="Q289" s="214"/>
      <c r="R289" s="214">
        <v>193</v>
      </c>
      <c r="S289" s="214">
        <v>1972</v>
      </c>
    </row>
    <row r="290" spans="1:19" s="211" customFormat="1" ht="9" customHeight="1">
      <c r="A290" s="215" t="s">
        <v>32</v>
      </c>
      <c r="B290" s="216">
        <v>1947</v>
      </c>
      <c r="C290" s="216"/>
      <c r="D290" s="216">
        <v>4554</v>
      </c>
      <c r="E290" s="216">
        <v>336</v>
      </c>
      <c r="F290" s="216">
        <v>63204</v>
      </c>
      <c r="G290" s="216">
        <v>2110</v>
      </c>
      <c r="H290" s="216">
        <v>0</v>
      </c>
      <c r="I290" s="261">
        <v>0</v>
      </c>
      <c r="J290" s="216"/>
      <c r="K290" s="216">
        <v>46541</v>
      </c>
      <c r="L290" s="216">
        <v>17900</v>
      </c>
      <c r="M290" s="216"/>
      <c r="N290" s="216">
        <v>8569</v>
      </c>
      <c r="O290" s="216">
        <v>137</v>
      </c>
      <c r="P290" s="216">
        <v>95591</v>
      </c>
      <c r="Q290" s="216"/>
      <c r="R290" s="216">
        <v>1307</v>
      </c>
      <c r="S290" s="216">
        <v>6137</v>
      </c>
    </row>
    <row r="291" spans="1:19" s="211" customFormat="1" ht="9" customHeight="1">
      <c r="A291" s="215" t="s">
        <v>33</v>
      </c>
      <c r="B291" s="216">
        <v>1550</v>
      </c>
      <c r="C291" s="216"/>
      <c r="D291" s="216">
        <v>768</v>
      </c>
      <c r="E291" s="216">
        <v>10012</v>
      </c>
      <c r="F291" s="216">
        <v>33673</v>
      </c>
      <c r="G291" s="216">
        <v>11002</v>
      </c>
      <c r="H291" s="216">
        <v>0</v>
      </c>
      <c r="I291" s="261">
        <v>1069</v>
      </c>
      <c r="J291" s="216"/>
      <c r="K291" s="216">
        <v>33508</v>
      </c>
      <c r="L291" s="216">
        <v>6174</v>
      </c>
      <c r="M291" s="216"/>
      <c r="N291" s="216">
        <v>8388</v>
      </c>
      <c r="O291" s="216">
        <v>10</v>
      </c>
      <c r="P291" s="216">
        <v>25430</v>
      </c>
      <c r="Q291" s="216"/>
      <c r="R291" s="216">
        <v>285</v>
      </c>
      <c r="S291" s="216">
        <v>7979</v>
      </c>
    </row>
    <row r="292" spans="1:19" s="211" customFormat="1" ht="9" customHeight="1">
      <c r="A292" s="215" t="s">
        <v>34</v>
      </c>
      <c r="B292" s="216">
        <v>0</v>
      </c>
      <c r="C292" s="216"/>
      <c r="D292" s="216">
        <v>0</v>
      </c>
      <c r="E292" s="216">
        <v>0</v>
      </c>
      <c r="F292" s="216">
        <v>1729</v>
      </c>
      <c r="G292" s="216">
        <v>0</v>
      </c>
      <c r="H292" s="216">
        <v>0</v>
      </c>
      <c r="I292" s="261">
        <v>0</v>
      </c>
      <c r="J292" s="216"/>
      <c r="K292" s="216">
        <v>880</v>
      </c>
      <c r="L292" s="216">
        <v>461</v>
      </c>
      <c r="M292" s="216"/>
      <c r="N292" s="216">
        <v>3463</v>
      </c>
      <c r="O292" s="216">
        <v>7</v>
      </c>
      <c r="P292" s="216">
        <v>16331</v>
      </c>
      <c r="Q292" s="216"/>
      <c r="R292" s="216">
        <v>0</v>
      </c>
      <c r="S292" s="216">
        <v>494</v>
      </c>
    </row>
    <row r="293" spans="1:19" s="211" customFormat="1" ht="9" customHeight="1">
      <c r="A293" s="262" t="s">
        <v>35</v>
      </c>
      <c r="B293" s="214">
        <v>2468</v>
      </c>
      <c r="C293" s="214"/>
      <c r="D293" s="214">
        <v>56785</v>
      </c>
      <c r="E293" s="214">
        <v>49549</v>
      </c>
      <c r="F293" s="214">
        <v>24161</v>
      </c>
      <c r="G293" s="214">
        <v>21337</v>
      </c>
      <c r="H293" s="214">
        <v>0</v>
      </c>
      <c r="I293" s="263">
        <v>0</v>
      </c>
      <c r="J293" s="214"/>
      <c r="K293" s="214">
        <v>48036</v>
      </c>
      <c r="L293" s="214">
        <v>2028</v>
      </c>
      <c r="M293" s="214"/>
      <c r="N293" s="214">
        <v>6298</v>
      </c>
      <c r="O293" s="214">
        <v>395</v>
      </c>
      <c r="P293" s="214">
        <v>483129</v>
      </c>
      <c r="Q293" s="214"/>
      <c r="R293" s="214">
        <v>545</v>
      </c>
      <c r="S293" s="214">
        <v>3967</v>
      </c>
    </row>
    <row r="294" spans="1:19" s="211" customFormat="1" ht="9" customHeight="1">
      <c r="A294" s="215" t="s">
        <v>36</v>
      </c>
      <c r="B294" s="216">
        <v>39</v>
      </c>
      <c r="C294" s="216"/>
      <c r="D294" s="216">
        <v>631</v>
      </c>
      <c r="E294" s="216">
        <v>130</v>
      </c>
      <c r="F294" s="216">
        <v>7409</v>
      </c>
      <c r="G294" s="216">
        <v>0</v>
      </c>
      <c r="H294" s="216">
        <v>0</v>
      </c>
      <c r="I294" s="216">
        <v>0</v>
      </c>
      <c r="J294" s="216"/>
      <c r="K294" s="216">
        <v>1131</v>
      </c>
      <c r="L294" s="216">
        <v>2949</v>
      </c>
      <c r="M294" s="216"/>
      <c r="N294" s="216">
        <v>6859</v>
      </c>
      <c r="O294" s="216">
        <v>1092</v>
      </c>
      <c r="P294" s="216">
        <v>28412</v>
      </c>
      <c r="Q294" s="216"/>
      <c r="R294" s="216">
        <v>90</v>
      </c>
      <c r="S294" s="216">
        <v>4042</v>
      </c>
    </row>
    <row r="295" spans="1:19" s="211" customFormat="1" ht="9" customHeight="1">
      <c r="A295" s="215" t="s">
        <v>37</v>
      </c>
      <c r="B295" s="216">
        <v>0</v>
      </c>
      <c r="C295" s="216"/>
      <c r="D295" s="216">
        <v>0</v>
      </c>
      <c r="E295" s="216">
        <v>0</v>
      </c>
      <c r="F295" s="216">
        <v>9663</v>
      </c>
      <c r="G295" s="216">
        <v>0</v>
      </c>
      <c r="H295" s="216">
        <v>0</v>
      </c>
      <c r="I295" s="261">
        <v>0</v>
      </c>
      <c r="J295" s="216"/>
      <c r="K295" s="216">
        <v>848</v>
      </c>
      <c r="L295" s="216">
        <v>4819</v>
      </c>
      <c r="M295" s="216"/>
      <c r="N295" s="216">
        <v>6319</v>
      </c>
      <c r="O295" s="216">
        <v>1521</v>
      </c>
      <c r="P295" s="216">
        <v>22953</v>
      </c>
      <c r="Q295" s="216"/>
      <c r="R295" s="216">
        <v>284</v>
      </c>
      <c r="S295" s="216">
        <v>1469</v>
      </c>
    </row>
    <row r="296" spans="1:19" s="211" customFormat="1" ht="9" customHeight="1">
      <c r="A296" s="215" t="s">
        <v>38</v>
      </c>
      <c r="B296" s="216">
        <v>291</v>
      </c>
      <c r="C296" s="216"/>
      <c r="D296" s="216">
        <v>340</v>
      </c>
      <c r="E296" s="216">
        <v>127</v>
      </c>
      <c r="F296" s="216">
        <v>14962</v>
      </c>
      <c r="G296" s="216">
        <v>0</v>
      </c>
      <c r="H296" s="216">
        <v>0</v>
      </c>
      <c r="I296" s="261">
        <v>0</v>
      </c>
      <c r="J296" s="216"/>
      <c r="K296" s="216">
        <v>1325</v>
      </c>
      <c r="L296" s="216">
        <v>1411</v>
      </c>
      <c r="M296" s="216"/>
      <c r="N296" s="216">
        <v>10936</v>
      </c>
      <c r="O296" s="216">
        <v>0</v>
      </c>
      <c r="P296" s="216">
        <v>10752</v>
      </c>
      <c r="Q296" s="216"/>
      <c r="R296" s="216">
        <v>18388</v>
      </c>
      <c r="S296" s="216">
        <v>3525</v>
      </c>
    </row>
    <row r="297" spans="1:19" s="211" customFormat="1" ht="9" customHeight="1">
      <c r="A297" s="262" t="s">
        <v>39</v>
      </c>
      <c r="B297" s="214">
        <v>0</v>
      </c>
      <c r="C297" s="214"/>
      <c r="D297" s="214">
        <v>0</v>
      </c>
      <c r="E297" s="214">
        <v>0</v>
      </c>
      <c r="F297" s="214">
        <v>10701</v>
      </c>
      <c r="G297" s="214">
        <v>0</v>
      </c>
      <c r="H297" s="214">
        <v>0</v>
      </c>
      <c r="I297" s="214">
        <v>0</v>
      </c>
      <c r="J297" s="214"/>
      <c r="K297" s="214">
        <v>845</v>
      </c>
      <c r="L297" s="214">
        <v>829</v>
      </c>
      <c r="M297" s="214"/>
      <c r="N297" s="214">
        <v>4120</v>
      </c>
      <c r="O297" s="214">
        <v>158</v>
      </c>
      <c r="P297" s="214">
        <v>24438</v>
      </c>
      <c r="Q297" s="214"/>
      <c r="R297" s="214">
        <v>36058</v>
      </c>
      <c r="S297" s="214">
        <v>9862</v>
      </c>
    </row>
    <row r="298" spans="1:19" s="211" customFormat="1" ht="9" customHeight="1">
      <c r="A298" s="215" t="s">
        <v>40</v>
      </c>
      <c r="B298" s="216">
        <v>0</v>
      </c>
      <c r="C298" s="216"/>
      <c r="D298" s="216">
        <v>0</v>
      </c>
      <c r="E298" s="216">
        <v>0</v>
      </c>
      <c r="F298" s="216">
        <v>2332</v>
      </c>
      <c r="G298" s="216">
        <v>0</v>
      </c>
      <c r="H298" s="216">
        <v>0</v>
      </c>
      <c r="I298" s="261">
        <v>0</v>
      </c>
      <c r="J298" s="216"/>
      <c r="K298" s="216">
        <v>3594</v>
      </c>
      <c r="L298" s="216">
        <v>833</v>
      </c>
      <c r="M298" s="216"/>
      <c r="N298" s="216">
        <v>2201</v>
      </c>
      <c r="O298" s="216">
        <v>0</v>
      </c>
      <c r="P298" s="216">
        <v>7708</v>
      </c>
      <c r="Q298" s="216"/>
      <c r="R298" s="216">
        <v>91</v>
      </c>
      <c r="S298" s="216">
        <v>560</v>
      </c>
    </row>
    <row r="299" spans="1:19" s="211" customFormat="1" ht="9" customHeight="1">
      <c r="A299" s="215" t="s">
        <v>41</v>
      </c>
      <c r="B299" s="216">
        <v>140</v>
      </c>
      <c r="C299" s="216"/>
      <c r="D299" s="216">
        <v>1949</v>
      </c>
      <c r="E299" s="216">
        <v>394</v>
      </c>
      <c r="F299" s="216">
        <v>23232</v>
      </c>
      <c r="G299" s="216">
        <v>0</v>
      </c>
      <c r="H299" s="216">
        <v>0</v>
      </c>
      <c r="I299" s="261">
        <v>0</v>
      </c>
      <c r="J299" s="216"/>
      <c r="K299" s="216">
        <v>5049</v>
      </c>
      <c r="L299" s="216">
        <v>870</v>
      </c>
      <c r="M299" s="216"/>
      <c r="N299" s="216">
        <v>25371</v>
      </c>
      <c r="O299" s="216">
        <v>2868</v>
      </c>
      <c r="P299" s="216">
        <v>27171</v>
      </c>
      <c r="Q299" s="216"/>
      <c r="R299" s="216">
        <v>10180</v>
      </c>
      <c r="S299" s="216">
        <v>39889</v>
      </c>
    </row>
    <row r="300" spans="1:19" s="211" customFormat="1" ht="9" customHeight="1">
      <c r="A300" s="215" t="s">
        <v>42</v>
      </c>
      <c r="B300" s="216">
        <v>0</v>
      </c>
      <c r="C300" s="216"/>
      <c r="D300" s="216">
        <v>0</v>
      </c>
      <c r="E300" s="216">
        <v>0</v>
      </c>
      <c r="F300" s="216">
        <v>10736</v>
      </c>
      <c r="G300" s="216">
        <v>0</v>
      </c>
      <c r="H300" s="216">
        <v>0</v>
      </c>
      <c r="I300" s="261">
        <v>0</v>
      </c>
      <c r="J300" s="216"/>
      <c r="K300" s="216">
        <v>4956</v>
      </c>
      <c r="L300" s="216">
        <v>570</v>
      </c>
      <c r="M300" s="216"/>
      <c r="N300" s="216">
        <v>12679</v>
      </c>
      <c r="O300" s="216">
        <v>1650</v>
      </c>
      <c r="P300" s="216">
        <v>27642</v>
      </c>
      <c r="Q300" s="216"/>
      <c r="R300" s="216">
        <v>63</v>
      </c>
      <c r="S300" s="216">
        <v>2702</v>
      </c>
    </row>
    <row r="301" spans="1:19" s="211" customFormat="1" ht="9" customHeight="1">
      <c r="A301" s="120" t="s">
        <v>43</v>
      </c>
      <c r="B301" s="117">
        <v>37</v>
      </c>
      <c r="C301" s="117"/>
      <c r="D301" s="117">
        <v>272</v>
      </c>
      <c r="E301" s="117">
        <v>643</v>
      </c>
      <c r="F301" s="117">
        <v>2402</v>
      </c>
      <c r="G301" s="117">
        <v>0</v>
      </c>
      <c r="H301" s="117">
        <v>0</v>
      </c>
      <c r="I301" s="117">
        <v>0</v>
      </c>
      <c r="J301" s="117"/>
      <c r="K301" s="117">
        <v>1195</v>
      </c>
      <c r="L301" s="117">
        <v>593</v>
      </c>
      <c r="M301" s="117"/>
      <c r="N301" s="117">
        <v>5643</v>
      </c>
      <c r="O301" s="117">
        <v>191</v>
      </c>
      <c r="P301" s="117">
        <v>10264</v>
      </c>
      <c r="Q301" s="117"/>
      <c r="R301" s="117">
        <v>183</v>
      </c>
      <c r="S301" s="117">
        <v>1632</v>
      </c>
    </row>
    <row r="302" spans="1:19" s="211" customFormat="1" ht="9" customHeight="1">
      <c r="B302" s="259"/>
      <c r="C302" s="259"/>
      <c r="D302" s="259"/>
      <c r="E302" s="259"/>
      <c r="F302" s="259"/>
      <c r="G302" s="259"/>
      <c r="H302" s="259"/>
      <c r="I302" s="259"/>
    </row>
    <row r="303" spans="1:19" s="211" customFormat="1" ht="9" customHeight="1">
      <c r="A303" s="251">
        <v>2003</v>
      </c>
      <c r="B303" s="259"/>
      <c r="C303" s="259"/>
      <c r="D303" s="259"/>
      <c r="E303" s="259"/>
      <c r="F303" s="259"/>
      <c r="G303" s="259"/>
      <c r="H303" s="259"/>
      <c r="I303" s="259"/>
    </row>
    <row r="304" spans="1:19" s="211" customFormat="1" ht="9" customHeight="1">
      <c r="A304" s="210" t="s">
        <v>69</v>
      </c>
      <c r="B304" s="258">
        <f>SUM(B306:B337)</f>
        <v>1092168</v>
      </c>
      <c r="C304" s="292">
        <f>SUM(D306:D337)</f>
        <v>2028900</v>
      </c>
      <c r="D304" s="292"/>
      <c r="E304" s="258">
        <f>SUM(E306:E337)</f>
        <v>1456943</v>
      </c>
      <c r="F304" s="258">
        <f>SUM(F306:F337)</f>
        <v>645024</v>
      </c>
      <c r="G304" s="258">
        <f>SUM(G306:G337)</f>
        <v>71101</v>
      </c>
      <c r="H304" s="258">
        <f>SUM(H306:H337)</f>
        <v>67791</v>
      </c>
      <c r="I304" s="258">
        <f>SUM(I306:I337)</f>
        <v>7267</v>
      </c>
      <c r="K304" s="258">
        <f>SUM(K306:K337)</f>
        <v>757376</v>
      </c>
      <c r="L304" s="258">
        <f>SUM(L306:L337)</f>
        <v>378540</v>
      </c>
      <c r="M304" s="258"/>
      <c r="N304" s="258">
        <f>SUM(N306:N337)</f>
        <v>623799</v>
      </c>
      <c r="O304" s="258">
        <f>SUM(O306:O337)</f>
        <v>281459</v>
      </c>
      <c r="P304" s="258">
        <f>SUM(P306:P337)</f>
        <v>2171994</v>
      </c>
      <c r="Q304" s="258"/>
      <c r="R304" s="258">
        <f>SUM(R306:R337)</f>
        <v>237639</v>
      </c>
      <c r="S304" s="258">
        <f>SUM(S306:S337)</f>
        <v>398829</v>
      </c>
    </row>
    <row r="305" spans="1:19" s="211" customFormat="1" ht="3" customHeight="1">
      <c r="A305" s="217"/>
      <c r="B305" s="260"/>
      <c r="C305" s="260"/>
      <c r="D305" s="260"/>
      <c r="E305" s="260"/>
      <c r="F305" s="260"/>
      <c r="G305" s="260"/>
      <c r="H305" s="260"/>
      <c r="I305" s="260"/>
      <c r="J305" s="215"/>
      <c r="K305" s="260"/>
      <c r="L305" s="260"/>
      <c r="M305" s="260"/>
      <c r="N305" s="260"/>
      <c r="O305" s="260"/>
      <c r="P305" s="260"/>
      <c r="Q305" s="260"/>
      <c r="R305" s="260"/>
      <c r="S305" s="260"/>
    </row>
    <row r="306" spans="1:19" s="211" customFormat="1" ht="9" customHeight="1">
      <c r="A306" s="215" t="s">
        <v>12</v>
      </c>
      <c r="B306" s="216">
        <v>890</v>
      </c>
      <c r="C306" s="216"/>
      <c r="D306" s="216">
        <v>1868</v>
      </c>
      <c r="E306" s="216">
        <v>5848</v>
      </c>
      <c r="F306" s="216">
        <v>5030</v>
      </c>
      <c r="G306" s="216">
        <v>69</v>
      </c>
      <c r="H306" s="216">
        <v>0</v>
      </c>
      <c r="I306" s="261">
        <v>0</v>
      </c>
      <c r="J306" s="216"/>
      <c r="K306" s="216">
        <v>13766</v>
      </c>
      <c r="L306" s="216">
        <v>1497</v>
      </c>
      <c r="M306" s="216"/>
      <c r="N306" s="216">
        <v>7766</v>
      </c>
      <c r="O306" s="216">
        <v>1648</v>
      </c>
      <c r="P306" s="216">
        <v>10125</v>
      </c>
      <c r="Q306" s="216"/>
      <c r="R306" s="216">
        <v>269</v>
      </c>
      <c r="S306" s="216">
        <v>2803</v>
      </c>
    </row>
    <row r="307" spans="1:19" s="211" customFormat="1" ht="9" customHeight="1">
      <c r="A307" s="215" t="s">
        <v>13</v>
      </c>
      <c r="B307" s="216">
        <v>54050</v>
      </c>
      <c r="C307" s="216"/>
      <c r="D307" s="216">
        <v>6078</v>
      </c>
      <c r="E307" s="216">
        <v>8618</v>
      </c>
      <c r="F307" s="216">
        <v>16522</v>
      </c>
      <c r="G307" s="216">
        <v>432</v>
      </c>
      <c r="H307" s="216">
        <v>0</v>
      </c>
      <c r="I307" s="216">
        <v>0</v>
      </c>
      <c r="J307" s="216"/>
      <c r="K307" s="216">
        <v>17957</v>
      </c>
      <c r="L307" s="216">
        <v>7454</v>
      </c>
      <c r="M307" s="216"/>
      <c r="N307" s="216">
        <v>8062</v>
      </c>
      <c r="O307" s="216">
        <v>1832</v>
      </c>
      <c r="P307" s="216">
        <v>79865</v>
      </c>
      <c r="Q307" s="216"/>
      <c r="R307" s="216">
        <v>6182</v>
      </c>
      <c r="S307" s="216">
        <v>9240</v>
      </c>
    </row>
    <row r="308" spans="1:19" s="211" customFormat="1" ht="9" customHeight="1">
      <c r="A308" s="215" t="s">
        <v>14</v>
      </c>
      <c r="B308" s="216">
        <v>0</v>
      </c>
      <c r="C308" s="216"/>
      <c r="D308" s="216">
        <v>0</v>
      </c>
      <c r="E308" s="216">
        <v>0</v>
      </c>
      <c r="F308" s="216">
        <v>201</v>
      </c>
      <c r="G308" s="216">
        <v>0</v>
      </c>
      <c r="H308" s="216">
        <v>0</v>
      </c>
      <c r="I308" s="261">
        <v>0</v>
      </c>
      <c r="J308" s="216"/>
      <c r="K308" s="216">
        <v>764</v>
      </c>
      <c r="L308" s="216">
        <v>730</v>
      </c>
      <c r="M308" s="216"/>
      <c r="N308" s="216">
        <v>1548</v>
      </c>
      <c r="O308" s="216">
        <v>136</v>
      </c>
      <c r="P308" s="216">
        <v>20451</v>
      </c>
      <c r="Q308" s="216"/>
      <c r="R308" s="216">
        <v>100</v>
      </c>
      <c r="S308" s="216">
        <v>1061</v>
      </c>
    </row>
    <row r="309" spans="1:19" s="211" customFormat="1" ht="9" customHeight="1">
      <c r="A309" s="262" t="s">
        <v>15</v>
      </c>
      <c r="B309" s="214">
        <v>0</v>
      </c>
      <c r="C309" s="214"/>
      <c r="D309" s="214">
        <v>0</v>
      </c>
      <c r="E309" s="214">
        <v>0</v>
      </c>
      <c r="F309" s="214">
        <v>1462</v>
      </c>
      <c r="G309" s="214">
        <v>0</v>
      </c>
      <c r="H309" s="214">
        <v>0</v>
      </c>
      <c r="I309" s="263">
        <v>0</v>
      </c>
      <c r="J309" s="214"/>
      <c r="K309" s="214">
        <v>428</v>
      </c>
      <c r="L309" s="214">
        <v>0</v>
      </c>
      <c r="M309" s="214"/>
      <c r="N309" s="214">
        <v>2527</v>
      </c>
      <c r="O309" s="214">
        <v>8</v>
      </c>
      <c r="P309" s="214">
        <v>3194</v>
      </c>
      <c r="Q309" s="214"/>
      <c r="R309" s="214">
        <v>2771</v>
      </c>
      <c r="S309" s="214">
        <v>1305</v>
      </c>
    </row>
    <row r="310" spans="1:19" s="211" customFormat="1" ht="9" customHeight="1">
      <c r="A310" s="215" t="s">
        <v>16</v>
      </c>
      <c r="B310" s="216">
        <v>128995</v>
      </c>
      <c r="C310" s="216"/>
      <c r="D310" s="216">
        <v>48940</v>
      </c>
      <c r="E310" s="216">
        <v>89632</v>
      </c>
      <c r="F310" s="216">
        <v>16150</v>
      </c>
      <c r="G310" s="216">
        <v>329</v>
      </c>
      <c r="H310" s="216">
        <v>187</v>
      </c>
      <c r="I310" s="261">
        <v>0</v>
      </c>
      <c r="J310" s="216"/>
      <c r="K310" s="216">
        <v>2133</v>
      </c>
      <c r="L310" s="216">
        <v>63576</v>
      </c>
      <c r="M310" s="216"/>
      <c r="N310" s="216">
        <v>7070</v>
      </c>
      <c r="O310" s="216">
        <v>7008</v>
      </c>
      <c r="P310" s="216">
        <v>24843</v>
      </c>
      <c r="Q310" s="216"/>
      <c r="R310" s="216">
        <v>215</v>
      </c>
      <c r="S310" s="216">
        <v>5412</v>
      </c>
    </row>
    <row r="311" spans="1:19" s="211" customFormat="1" ht="9" customHeight="1">
      <c r="A311" s="215" t="s">
        <v>17</v>
      </c>
      <c r="B311" s="216">
        <v>0</v>
      </c>
      <c r="C311" s="216"/>
      <c r="D311" s="216">
        <v>0</v>
      </c>
      <c r="E311" s="216">
        <v>0</v>
      </c>
      <c r="F311" s="216">
        <v>371</v>
      </c>
      <c r="G311" s="216">
        <v>0</v>
      </c>
      <c r="H311" s="216">
        <v>0</v>
      </c>
      <c r="I311" s="261">
        <v>0</v>
      </c>
      <c r="J311" s="216"/>
      <c r="K311" s="216">
        <v>32352</v>
      </c>
      <c r="L311" s="216">
        <v>0</v>
      </c>
      <c r="M311" s="216"/>
      <c r="N311" s="216">
        <v>1797</v>
      </c>
      <c r="O311" s="216">
        <v>0</v>
      </c>
      <c r="P311" s="216">
        <v>15068</v>
      </c>
      <c r="Q311" s="216"/>
      <c r="R311" s="216">
        <v>0</v>
      </c>
      <c r="S311" s="216">
        <v>16</v>
      </c>
    </row>
    <row r="312" spans="1:19" s="211" customFormat="1" ht="9" customHeight="1">
      <c r="A312" s="215" t="s">
        <v>18</v>
      </c>
      <c r="B312" s="216">
        <v>0</v>
      </c>
      <c r="C312" s="216"/>
      <c r="D312" s="216">
        <v>0</v>
      </c>
      <c r="E312" s="216">
        <v>38</v>
      </c>
      <c r="F312" s="216">
        <v>12358</v>
      </c>
      <c r="G312" s="216">
        <v>0</v>
      </c>
      <c r="H312" s="216">
        <v>0</v>
      </c>
      <c r="I312" s="261">
        <v>0</v>
      </c>
      <c r="J312" s="216"/>
      <c r="K312" s="216">
        <v>3485</v>
      </c>
      <c r="L312" s="216">
        <v>0</v>
      </c>
      <c r="M312" s="216"/>
      <c r="N312" s="216">
        <v>5342</v>
      </c>
      <c r="O312" s="216">
        <v>0</v>
      </c>
      <c r="P312" s="216">
        <v>15249</v>
      </c>
      <c r="Q312" s="216"/>
      <c r="R312" s="216">
        <v>5584</v>
      </c>
      <c r="S312" s="216">
        <v>7586</v>
      </c>
    </row>
    <row r="313" spans="1:19" s="211" customFormat="1" ht="9" customHeight="1">
      <c r="A313" s="262" t="s">
        <v>19</v>
      </c>
      <c r="B313" s="214">
        <v>706</v>
      </c>
      <c r="C313" s="214"/>
      <c r="D313" s="214">
        <v>12760</v>
      </c>
      <c r="E313" s="214">
        <v>1716</v>
      </c>
      <c r="F313" s="214">
        <v>26852</v>
      </c>
      <c r="G313" s="214">
        <v>130</v>
      </c>
      <c r="H313" s="214">
        <v>0</v>
      </c>
      <c r="I313" s="263">
        <v>0</v>
      </c>
      <c r="J313" s="214"/>
      <c r="K313" s="214">
        <v>14694</v>
      </c>
      <c r="L313" s="214">
        <v>3461</v>
      </c>
      <c r="M313" s="214"/>
      <c r="N313" s="214">
        <v>9612</v>
      </c>
      <c r="O313" s="214">
        <v>5688</v>
      </c>
      <c r="P313" s="214">
        <v>24135</v>
      </c>
      <c r="Q313" s="214"/>
      <c r="R313" s="214">
        <v>0</v>
      </c>
      <c r="S313" s="214">
        <v>5393</v>
      </c>
    </row>
    <row r="314" spans="1:19" s="211" customFormat="1" ht="9" customHeight="1">
      <c r="A314" s="215" t="s">
        <v>187</v>
      </c>
      <c r="B314" s="216">
        <v>34504</v>
      </c>
      <c r="C314" s="216"/>
      <c r="D314" s="216">
        <v>39949</v>
      </c>
      <c r="E314" s="216">
        <v>93403</v>
      </c>
      <c r="F314" s="216">
        <v>28330</v>
      </c>
      <c r="G314" s="216">
        <v>16554</v>
      </c>
      <c r="H314" s="216">
        <v>8180</v>
      </c>
      <c r="I314" s="216">
        <v>129</v>
      </c>
      <c r="J314" s="216"/>
      <c r="K314" s="216">
        <v>62983</v>
      </c>
      <c r="L314" s="216">
        <v>60670</v>
      </c>
      <c r="M314" s="216"/>
      <c r="N314" s="216">
        <v>90078</v>
      </c>
      <c r="O314" s="216">
        <v>29535</v>
      </c>
      <c r="P314" s="216">
        <v>243794</v>
      </c>
      <c r="Q314" s="216"/>
      <c r="R314" s="216">
        <v>13128</v>
      </c>
      <c r="S314" s="216">
        <v>36577</v>
      </c>
    </row>
    <row r="315" spans="1:19" s="211" customFormat="1" ht="9" customHeight="1">
      <c r="A315" s="215" t="s">
        <v>21</v>
      </c>
      <c r="B315" s="216">
        <v>34617</v>
      </c>
      <c r="C315" s="216"/>
      <c r="D315" s="216">
        <v>4068</v>
      </c>
      <c r="E315" s="216">
        <v>3445</v>
      </c>
      <c r="F315" s="216">
        <v>3802</v>
      </c>
      <c r="G315" s="216">
        <v>0</v>
      </c>
      <c r="H315" s="216">
        <v>0</v>
      </c>
      <c r="I315" s="261">
        <v>0</v>
      </c>
      <c r="J315" s="216"/>
      <c r="K315" s="216">
        <v>834</v>
      </c>
      <c r="L315" s="216">
        <v>2667</v>
      </c>
      <c r="M315" s="216"/>
      <c r="N315" s="216">
        <v>4892</v>
      </c>
      <c r="O315" s="216">
        <v>1775</v>
      </c>
      <c r="P315" s="216">
        <v>4182</v>
      </c>
      <c r="Q315" s="216"/>
      <c r="R315" s="216">
        <v>161</v>
      </c>
      <c r="S315" s="216">
        <v>40045</v>
      </c>
    </row>
    <row r="316" spans="1:19" s="211" customFormat="1" ht="9" customHeight="1">
      <c r="A316" s="215" t="s">
        <v>22</v>
      </c>
      <c r="B316" s="216">
        <v>14464</v>
      </c>
      <c r="C316" s="216"/>
      <c r="D316" s="216">
        <v>19312</v>
      </c>
      <c r="E316" s="216">
        <v>34924</v>
      </c>
      <c r="F316" s="216">
        <v>27355</v>
      </c>
      <c r="G316" s="216">
        <v>2970</v>
      </c>
      <c r="H316" s="216">
        <v>0</v>
      </c>
      <c r="I316" s="261">
        <v>0</v>
      </c>
      <c r="J316" s="216"/>
      <c r="K316" s="216">
        <v>88923</v>
      </c>
      <c r="L316" s="216">
        <v>2380</v>
      </c>
      <c r="M316" s="216"/>
      <c r="N316" s="216">
        <v>6829</v>
      </c>
      <c r="O316" s="216">
        <v>2479</v>
      </c>
      <c r="P316" s="216">
        <v>37586</v>
      </c>
      <c r="Q316" s="216"/>
      <c r="R316" s="216">
        <v>3150</v>
      </c>
      <c r="S316" s="216">
        <v>10398</v>
      </c>
    </row>
    <row r="317" spans="1:19" s="211" customFormat="1" ht="9" customHeight="1">
      <c r="A317" s="262" t="s">
        <v>23</v>
      </c>
      <c r="B317" s="214">
        <v>0</v>
      </c>
      <c r="C317" s="214"/>
      <c r="D317" s="214">
        <v>0</v>
      </c>
      <c r="E317" s="214">
        <v>0</v>
      </c>
      <c r="F317" s="214">
        <v>1444</v>
      </c>
      <c r="G317" s="214">
        <v>0</v>
      </c>
      <c r="H317" s="214">
        <v>0</v>
      </c>
      <c r="I317" s="263">
        <v>0</v>
      </c>
      <c r="J317" s="214"/>
      <c r="K317" s="214">
        <v>5398</v>
      </c>
      <c r="L317" s="214">
        <v>178</v>
      </c>
      <c r="M317" s="214"/>
      <c r="N317" s="214">
        <v>1688</v>
      </c>
      <c r="O317" s="214">
        <v>0</v>
      </c>
      <c r="P317" s="214">
        <v>45681</v>
      </c>
      <c r="Q317" s="214"/>
      <c r="R317" s="214">
        <v>239</v>
      </c>
      <c r="S317" s="214">
        <v>1910</v>
      </c>
    </row>
    <row r="318" spans="1:19" s="211" customFormat="1" ht="9" customHeight="1">
      <c r="A318" s="215" t="s">
        <v>24</v>
      </c>
      <c r="B318" s="216">
        <v>439</v>
      </c>
      <c r="C318" s="216"/>
      <c r="D318" s="216">
        <v>1870</v>
      </c>
      <c r="E318" s="216">
        <v>0</v>
      </c>
      <c r="F318" s="216">
        <v>1100</v>
      </c>
      <c r="G318" s="216">
        <v>0</v>
      </c>
      <c r="H318" s="216">
        <v>0</v>
      </c>
      <c r="I318" s="261">
        <v>0</v>
      </c>
      <c r="J318" s="216"/>
      <c r="K318" s="216">
        <v>46954</v>
      </c>
      <c r="L318" s="216">
        <v>838</v>
      </c>
      <c r="M318" s="216"/>
      <c r="N318" s="216">
        <v>2510</v>
      </c>
      <c r="O318" s="216">
        <v>0</v>
      </c>
      <c r="P318" s="216">
        <v>21472</v>
      </c>
      <c r="Q318" s="216"/>
      <c r="R318" s="216">
        <v>3040</v>
      </c>
      <c r="S318" s="216">
        <v>1938</v>
      </c>
    </row>
    <row r="319" spans="1:19" s="211" customFormat="1" ht="9" customHeight="1">
      <c r="A319" s="215" t="s">
        <v>25</v>
      </c>
      <c r="B319" s="216">
        <v>44060</v>
      </c>
      <c r="C319" s="216"/>
      <c r="D319" s="216">
        <v>39382</v>
      </c>
      <c r="E319" s="216">
        <v>14890</v>
      </c>
      <c r="F319" s="216">
        <v>23804</v>
      </c>
      <c r="G319" s="216">
        <v>2940</v>
      </c>
      <c r="H319" s="216">
        <v>424</v>
      </c>
      <c r="I319" s="261">
        <v>463</v>
      </c>
      <c r="J319" s="216"/>
      <c r="K319" s="216">
        <v>47713</v>
      </c>
      <c r="L319" s="216">
        <v>102210</v>
      </c>
      <c r="M319" s="216"/>
      <c r="N319" s="216">
        <v>54691</v>
      </c>
      <c r="O319" s="216">
        <v>105235</v>
      </c>
      <c r="P319" s="216">
        <v>76689</v>
      </c>
      <c r="Q319" s="216"/>
      <c r="R319" s="216">
        <v>5720</v>
      </c>
      <c r="S319" s="216">
        <v>32131</v>
      </c>
    </row>
    <row r="320" spans="1:19" s="211" customFormat="1" ht="9" customHeight="1">
      <c r="A320" s="215" t="s">
        <v>26</v>
      </c>
      <c r="B320" s="216">
        <v>148397</v>
      </c>
      <c r="C320" s="216"/>
      <c r="D320" s="216">
        <v>220933</v>
      </c>
      <c r="E320" s="216">
        <v>116325</v>
      </c>
      <c r="F320" s="216">
        <v>84118</v>
      </c>
      <c r="G320" s="216">
        <v>2625</v>
      </c>
      <c r="H320" s="216">
        <v>49984</v>
      </c>
      <c r="I320" s="216">
        <v>2195</v>
      </c>
      <c r="J320" s="216"/>
      <c r="K320" s="216">
        <v>126646</v>
      </c>
      <c r="L320" s="216">
        <v>43641</v>
      </c>
      <c r="M320" s="216"/>
      <c r="N320" s="216">
        <v>235095</v>
      </c>
      <c r="O320" s="216">
        <v>45789</v>
      </c>
      <c r="P320" s="216">
        <v>416675</v>
      </c>
      <c r="Q320" s="216"/>
      <c r="R320" s="216">
        <v>14685</v>
      </c>
      <c r="S320" s="216">
        <v>25840</v>
      </c>
    </row>
    <row r="321" spans="1:19" s="211" customFormat="1" ht="9" customHeight="1">
      <c r="A321" s="262" t="s">
        <v>27</v>
      </c>
      <c r="B321" s="214">
        <v>0</v>
      </c>
      <c r="C321" s="214"/>
      <c r="D321" s="214">
        <v>31</v>
      </c>
      <c r="E321" s="214">
        <v>2933</v>
      </c>
      <c r="F321" s="214">
        <v>7426</v>
      </c>
      <c r="G321" s="214">
        <v>0</v>
      </c>
      <c r="H321" s="214">
        <v>0</v>
      </c>
      <c r="I321" s="263">
        <v>0</v>
      </c>
      <c r="J321" s="214"/>
      <c r="K321" s="214">
        <v>20449</v>
      </c>
      <c r="L321" s="214">
        <v>5906</v>
      </c>
      <c r="M321" s="214"/>
      <c r="N321" s="214">
        <v>4994</v>
      </c>
      <c r="O321" s="214">
        <v>1735</v>
      </c>
      <c r="P321" s="214">
        <v>52920</v>
      </c>
      <c r="Q321" s="214"/>
      <c r="R321" s="214">
        <v>612</v>
      </c>
      <c r="S321" s="214">
        <v>5017</v>
      </c>
    </row>
    <row r="322" spans="1:19" s="211" customFormat="1" ht="9" customHeight="1">
      <c r="A322" s="215" t="s">
        <v>28</v>
      </c>
      <c r="B322" s="216">
        <v>0</v>
      </c>
      <c r="C322" s="216"/>
      <c r="D322" s="216">
        <v>0</v>
      </c>
      <c r="E322" s="216">
        <v>6211</v>
      </c>
      <c r="F322" s="216">
        <v>890</v>
      </c>
      <c r="G322" s="216">
        <v>0</v>
      </c>
      <c r="H322" s="216">
        <v>0</v>
      </c>
      <c r="I322" s="261">
        <v>0</v>
      </c>
      <c r="J322" s="216"/>
      <c r="K322" s="216">
        <v>2664</v>
      </c>
      <c r="L322" s="216">
        <v>744</v>
      </c>
      <c r="M322" s="216"/>
      <c r="N322" s="216">
        <v>3567</v>
      </c>
      <c r="O322" s="216">
        <v>208</v>
      </c>
      <c r="P322" s="216">
        <v>26332</v>
      </c>
      <c r="Q322" s="216"/>
      <c r="R322" s="216">
        <v>104</v>
      </c>
      <c r="S322" s="216">
        <v>1920</v>
      </c>
    </row>
    <row r="323" spans="1:19" s="211" customFormat="1" ht="9" customHeight="1">
      <c r="A323" s="215" t="s">
        <v>29</v>
      </c>
      <c r="B323" s="216">
        <v>0</v>
      </c>
      <c r="C323" s="216"/>
      <c r="D323" s="216">
        <v>0</v>
      </c>
      <c r="E323" s="216">
        <v>0</v>
      </c>
      <c r="F323" s="216">
        <v>405</v>
      </c>
      <c r="G323" s="216">
        <v>0</v>
      </c>
      <c r="H323" s="216">
        <v>0</v>
      </c>
      <c r="I323" s="261">
        <v>0</v>
      </c>
      <c r="J323" s="216"/>
      <c r="K323" s="216">
        <v>474</v>
      </c>
      <c r="L323" s="216">
        <v>107</v>
      </c>
      <c r="M323" s="216"/>
      <c r="N323" s="216">
        <v>1367</v>
      </c>
      <c r="O323" s="216">
        <v>19</v>
      </c>
      <c r="P323" s="216">
        <v>15561</v>
      </c>
      <c r="Q323" s="216"/>
      <c r="R323" s="216">
        <v>0</v>
      </c>
      <c r="S323" s="216">
        <v>16</v>
      </c>
    </row>
    <row r="324" spans="1:19" s="211" customFormat="1" ht="9" customHeight="1">
      <c r="A324" s="215" t="s">
        <v>30</v>
      </c>
      <c r="B324" s="216">
        <v>619089</v>
      </c>
      <c r="C324" s="216"/>
      <c r="D324" s="216">
        <v>1564754</v>
      </c>
      <c r="E324" s="216">
        <v>1026621</v>
      </c>
      <c r="F324" s="216">
        <v>221635</v>
      </c>
      <c r="G324" s="216">
        <v>6032</v>
      </c>
      <c r="H324" s="216">
        <v>4870</v>
      </c>
      <c r="I324" s="216">
        <v>3559</v>
      </c>
      <c r="J324" s="216"/>
      <c r="K324" s="216">
        <v>82358</v>
      </c>
      <c r="L324" s="216">
        <v>31605</v>
      </c>
      <c r="M324" s="216"/>
      <c r="N324" s="216">
        <v>80453</v>
      </c>
      <c r="O324" s="216">
        <v>71437</v>
      </c>
      <c r="P324" s="216">
        <v>178469</v>
      </c>
      <c r="Q324" s="216"/>
      <c r="R324" s="216">
        <v>46788</v>
      </c>
      <c r="S324" s="216">
        <v>128643</v>
      </c>
    </row>
    <row r="325" spans="1:19" s="211" customFormat="1" ht="9" customHeight="1">
      <c r="A325" s="262" t="s">
        <v>31</v>
      </c>
      <c r="B325" s="214">
        <v>0</v>
      </c>
      <c r="C325" s="214"/>
      <c r="D325" s="214">
        <v>0</v>
      </c>
      <c r="E325" s="214">
        <v>29</v>
      </c>
      <c r="F325" s="214">
        <v>5579</v>
      </c>
      <c r="G325" s="214">
        <v>0</v>
      </c>
      <c r="H325" s="214">
        <v>0</v>
      </c>
      <c r="I325" s="263">
        <v>0</v>
      </c>
      <c r="J325" s="214"/>
      <c r="K325" s="214">
        <v>12367</v>
      </c>
      <c r="L325" s="214">
        <v>14</v>
      </c>
      <c r="M325" s="214"/>
      <c r="N325" s="214">
        <v>4331</v>
      </c>
      <c r="O325" s="214">
        <v>108</v>
      </c>
      <c r="P325" s="214">
        <v>52715</v>
      </c>
      <c r="Q325" s="214"/>
      <c r="R325" s="214">
        <v>385</v>
      </c>
      <c r="S325" s="214">
        <v>2131</v>
      </c>
    </row>
    <row r="326" spans="1:19" s="211" customFormat="1" ht="9" customHeight="1">
      <c r="A326" s="215" t="s">
        <v>32</v>
      </c>
      <c r="B326" s="216">
        <v>4054</v>
      </c>
      <c r="C326" s="216"/>
      <c r="D326" s="216">
        <v>3279</v>
      </c>
      <c r="E326" s="216">
        <v>660</v>
      </c>
      <c r="F326" s="216">
        <v>24540</v>
      </c>
      <c r="G326" s="216">
        <v>1828</v>
      </c>
      <c r="H326" s="216">
        <v>0</v>
      </c>
      <c r="I326" s="261">
        <v>0</v>
      </c>
      <c r="J326" s="216"/>
      <c r="K326" s="216">
        <v>47469</v>
      </c>
      <c r="L326" s="216">
        <v>34721</v>
      </c>
      <c r="M326" s="216"/>
      <c r="N326" s="216">
        <v>6615</v>
      </c>
      <c r="O326" s="216">
        <v>154</v>
      </c>
      <c r="P326" s="216">
        <v>86929</v>
      </c>
      <c r="Q326" s="216"/>
      <c r="R326" s="216">
        <v>2605</v>
      </c>
      <c r="S326" s="216">
        <v>8741</v>
      </c>
    </row>
    <row r="327" spans="1:19" s="211" customFormat="1" ht="9" customHeight="1">
      <c r="A327" s="215" t="s">
        <v>33</v>
      </c>
      <c r="B327" s="216">
        <v>1467</v>
      </c>
      <c r="C327" s="216"/>
      <c r="D327" s="216">
        <v>715</v>
      </c>
      <c r="E327" s="216">
        <v>5446</v>
      </c>
      <c r="F327" s="216">
        <v>45303</v>
      </c>
      <c r="G327" s="216">
        <v>9074</v>
      </c>
      <c r="H327" s="216">
        <v>0</v>
      </c>
      <c r="I327" s="261">
        <v>0</v>
      </c>
      <c r="J327" s="216"/>
      <c r="K327" s="216">
        <v>43811</v>
      </c>
      <c r="L327" s="216">
        <v>3484</v>
      </c>
      <c r="M327" s="216"/>
      <c r="N327" s="216">
        <v>5266</v>
      </c>
      <c r="O327" s="216">
        <v>31</v>
      </c>
      <c r="P327" s="216">
        <v>33469</v>
      </c>
      <c r="Q327" s="216"/>
      <c r="R327" s="216">
        <v>568</v>
      </c>
      <c r="S327" s="216">
        <v>7408</v>
      </c>
    </row>
    <row r="328" spans="1:19" s="211" customFormat="1" ht="9" customHeight="1">
      <c r="A328" s="215" t="s">
        <v>34</v>
      </c>
      <c r="B328" s="216">
        <v>39</v>
      </c>
      <c r="C328" s="216"/>
      <c r="D328" s="216">
        <v>2</v>
      </c>
      <c r="E328" s="216">
        <v>14</v>
      </c>
      <c r="F328" s="216">
        <v>932</v>
      </c>
      <c r="G328" s="216">
        <v>0</v>
      </c>
      <c r="H328" s="216">
        <v>0</v>
      </c>
      <c r="I328" s="261">
        <v>0</v>
      </c>
      <c r="J328" s="216"/>
      <c r="K328" s="216">
        <v>764</v>
      </c>
      <c r="L328" s="216">
        <v>0</v>
      </c>
      <c r="M328" s="216"/>
      <c r="N328" s="216">
        <v>3631</v>
      </c>
      <c r="O328" s="216">
        <v>7</v>
      </c>
      <c r="P328" s="216">
        <v>16960</v>
      </c>
      <c r="Q328" s="216"/>
      <c r="R328" s="216">
        <v>0</v>
      </c>
      <c r="S328" s="216">
        <v>457</v>
      </c>
    </row>
    <row r="329" spans="1:19" s="211" customFormat="1" ht="9" customHeight="1">
      <c r="A329" s="262" t="s">
        <v>35</v>
      </c>
      <c r="B329" s="214">
        <v>3950</v>
      </c>
      <c r="C329" s="214"/>
      <c r="D329" s="214">
        <v>61894</v>
      </c>
      <c r="E329" s="214">
        <v>41894</v>
      </c>
      <c r="F329" s="214">
        <v>18848</v>
      </c>
      <c r="G329" s="214">
        <v>26149</v>
      </c>
      <c r="H329" s="214">
        <v>5</v>
      </c>
      <c r="I329" s="263">
        <v>0</v>
      </c>
      <c r="J329" s="214"/>
      <c r="K329" s="214">
        <v>54920</v>
      </c>
      <c r="L329" s="214">
        <v>2069</v>
      </c>
      <c r="M329" s="214"/>
      <c r="N329" s="214">
        <v>5645</v>
      </c>
      <c r="O329" s="214">
        <v>524</v>
      </c>
      <c r="P329" s="214">
        <v>495052</v>
      </c>
      <c r="Q329" s="214"/>
      <c r="R329" s="214">
        <v>1086</v>
      </c>
      <c r="S329" s="214">
        <v>5703</v>
      </c>
    </row>
    <row r="330" spans="1:19" s="211" customFormat="1" ht="9" customHeight="1">
      <c r="A330" s="215" t="s">
        <v>36</v>
      </c>
      <c r="B330" s="216">
        <v>15</v>
      </c>
      <c r="C330" s="216"/>
      <c r="D330" s="216">
        <v>497</v>
      </c>
      <c r="E330" s="216">
        <v>120</v>
      </c>
      <c r="F330" s="216">
        <v>8609</v>
      </c>
      <c r="G330" s="216">
        <v>0</v>
      </c>
      <c r="H330" s="216">
        <v>4141</v>
      </c>
      <c r="I330" s="216">
        <v>921</v>
      </c>
      <c r="J330" s="216"/>
      <c r="K330" s="216">
        <v>1146</v>
      </c>
      <c r="L330" s="216">
        <v>2956</v>
      </c>
      <c r="M330" s="216"/>
      <c r="N330" s="216">
        <v>7191</v>
      </c>
      <c r="O330" s="216">
        <v>1091</v>
      </c>
      <c r="P330" s="216">
        <v>27549</v>
      </c>
      <c r="Q330" s="216"/>
      <c r="R330" s="216">
        <v>180</v>
      </c>
      <c r="S330" s="216">
        <v>4598</v>
      </c>
    </row>
    <row r="331" spans="1:19" s="211" customFormat="1" ht="9" customHeight="1">
      <c r="A331" s="215" t="s">
        <v>37</v>
      </c>
      <c r="B331" s="216">
        <v>0</v>
      </c>
      <c r="C331" s="216"/>
      <c r="D331" s="216">
        <v>0</v>
      </c>
      <c r="E331" s="216">
        <v>0</v>
      </c>
      <c r="F331" s="216">
        <v>7921</v>
      </c>
      <c r="G331" s="216">
        <v>28</v>
      </c>
      <c r="H331" s="216">
        <v>0</v>
      </c>
      <c r="I331" s="261">
        <v>0</v>
      </c>
      <c r="J331" s="216"/>
      <c r="K331" s="216">
        <v>1146</v>
      </c>
      <c r="L331" s="216">
        <v>5267</v>
      </c>
      <c r="M331" s="216"/>
      <c r="N331" s="216">
        <v>6591</v>
      </c>
      <c r="O331" s="216">
        <v>2277</v>
      </c>
      <c r="P331" s="216">
        <v>22372</v>
      </c>
      <c r="Q331" s="216"/>
      <c r="R331" s="216">
        <v>566</v>
      </c>
      <c r="S331" s="216">
        <v>1682</v>
      </c>
    </row>
    <row r="332" spans="1:19" s="211" customFormat="1" ht="9" customHeight="1">
      <c r="A332" s="215" t="s">
        <v>38</v>
      </c>
      <c r="B332" s="216">
        <v>1886</v>
      </c>
      <c r="C332" s="216"/>
      <c r="D332" s="216">
        <v>767</v>
      </c>
      <c r="E332" s="216">
        <v>310</v>
      </c>
      <c r="F332" s="216">
        <v>11221</v>
      </c>
      <c r="G332" s="216">
        <v>0</v>
      </c>
      <c r="H332" s="216">
        <v>0</v>
      </c>
      <c r="I332" s="261">
        <v>0</v>
      </c>
      <c r="J332" s="216"/>
      <c r="K332" s="216">
        <v>987</v>
      </c>
      <c r="L332" s="216">
        <v>171</v>
      </c>
      <c r="M332" s="216"/>
      <c r="N332" s="216">
        <v>10296</v>
      </c>
      <c r="O332" s="216">
        <v>2</v>
      </c>
      <c r="P332" s="216">
        <v>7576</v>
      </c>
      <c r="Q332" s="216"/>
      <c r="R332" s="216">
        <v>36656</v>
      </c>
      <c r="S332" s="216">
        <v>5138</v>
      </c>
    </row>
    <row r="333" spans="1:19" s="211" customFormat="1" ht="9" customHeight="1">
      <c r="A333" s="262" t="s">
        <v>39</v>
      </c>
      <c r="B333" s="214">
        <v>94</v>
      </c>
      <c r="C333" s="214"/>
      <c r="D333" s="214">
        <v>157</v>
      </c>
      <c r="E333" s="214">
        <v>64</v>
      </c>
      <c r="F333" s="214">
        <v>7763</v>
      </c>
      <c r="G333" s="214">
        <v>1867</v>
      </c>
      <c r="H333" s="214">
        <v>0</v>
      </c>
      <c r="I333" s="214">
        <v>0</v>
      </c>
      <c r="J333" s="214"/>
      <c r="K333" s="214">
        <v>1125</v>
      </c>
      <c r="L333" s="214">
        <v>440</v>
      </c>
      <c r="M333" s="214"/>
      <c r="N333" s="214">
        <v>4387</v>
      </c>
      <c r="O333" s="214">
        <v>105</v>
      </c>
      <c r="P333" s="214">
        <v>26424</v>
      </c>
      <c r="Q333" s="214"/>
      <c r="R333" s="214">
        <v>71880</v>
      </c>
      <c r="S333" s="214">
        <v>4250</v>
      </c>
    </row>
    <row r="334" spans="1:19" s="211" customFormat="1" ht="9" customHeight="1">
      <c r="A334" s="215" t="s">
        <v>40</v>
      </c>
      <c r="B334" s="216">
        <v>5</v>
      </c>
      <c r="C334" s="216"/>
      <c r="D334" s="216">
        <v>87</v>
      </c>
      <c r="E334" s="216">
        <v>143</v>
      </c>
      <c r="F334" s="216">
        <v>1673</v>
      </c>
      <c r="G334" s="216">
        <v>0</v>
      </c>
      <c r="H334" s="216">
        <v>0</v>
      </c>
      <c r="I334" s="261">
        <v>0</v>
      </c>
      <c r="J334" s="216"/>
      <c r="K334" s="216">
        <v>6172</v>
      </c>
      <c r="L334" s="216">
        <v>645</v>
      </c>
      <c r="M334" s="216"/>
      <c r="N334" s="216">
        <v>1729</v>
      </c>
      <c r="O334" s="216">
        <v>0</v>
      </c>
      <c r="P334" s="216">
        <v>7745</v>
      </c>
      <c r="Q334" s="216"/>
      <c r="R334" s="216">
        <v>181</v>
      </c>
      <c r="S334" s="216">
        <v>721</v>
      </c>
    </row>
    <row r="335" spans="1:19" s="211" customFormat="1" ht="9" customHeight="1">
      <c r="A335" s="215" t="s">
        <v>41</v>
      </c>
      <c r="B335" s="216">
        <v>242</v>
      </c>
      <c r="C335" s="216"/>
      <c r="D335" s="216">
        <v>1216</v>
      </c>
      <c r="E335" s="216">
        <v>3110</v>
      </c>
      <c r="F335" s="216">
        <v>23031</v>
      </c>
      <c r="G335" s="216">
        <v>74</v>
      </c>
      <c r="H335" s="216">
        <v>0</v>
      </c>
      <c r="I335" s="261">
        <v>0</v>
      </c>
      <c r="J335" s="216"/>
      <c r="K335" s="216">
        <v>5794</v>
      </c>
      <c r="L335" s="216">
        <v>255</v>
      </c>
      <c r="M335" s="216"/>
      <c r="N335" s="216">
        <v>21621</v>
      </c>
      <c r="O335" s="216">
        <v>1548</v>
      </c>
      <c r="P335" s="216">
        <v>25904</v>
      </c>
      <c r="Q335" s="216"/>
      <c r="R335" s="216">
        <v>20293</v>
      </c>
      <c r="S335" s="216">
        <v>37037</v>
      </c>
    </row>
    <row r="336" spans="1:19" s="211" customFormat="1" ht="9" customHeight="1">
      <c r="A336" s="215" t="s">
        <v>42</v>
      </c>
      <c r="B336" s="216">
        <v>135</v>
      </c>
      <c r="C336" s="216"/>
      <c r="D336" s="216">
        <v>227</v>
      </c>
      <c r="E336" s="216">
        <v>449</v>
      </c>
      <c r="F336" s="216">
        <v>9316</v>
      </c>
      <c r="G336" s="216">
        <v>0</v>
      </c>
      <c r="H336" s="216">
        <v>0</v>
      </c>
      <c r="I336" s="261">
        <v>0</v>
      </c>
      <c r="J336" s="216"/>
      <c r="K336" s="216">
        <v>9438</v>
      </c>
      <c r="L336" s="216">
        <v>33</v>
      </c>
      <c r="M336" s="216"/>
      <c r="N336" s="216">
        <v>12469</v>
      </c>
      <c r="O336" s="216">
        <v>938</v>
      </c>
      <c r="P336" s="216">
        <v>45050</v>
      </c>
      <c r="Q336" s="216"/>
      <c r="R336" s="216">
        <v>126</v>
      </c>
      <c r="S336" s="216">
        <v>2239</v>
      </c>
    </row>
    <row r="337" spans="1:19" s="211" customFormat="1" ht="9" customHeight="1">
      <c r="A337" s="120" t="s">
        <v>43</v>
      </c>
      <c r="B337" s="117">
        <v>70</v>
      </c>
      <c r="C337" s="117"/>
      <c r="D337" s="117">
        <v>114</v>
      </c>
      <c r="E337" s="117">
        <v>100</v>
      </c>
      <c r="F337" s="117">
        <v>1033</v>
      </c>
      <c r="G337" s="117">
        <v>0</v>
      </c>
      <c r="H337" s="117">
        <v>0</v>
      </c>
      <c r="I337" s="117">
        <v>0</v>
      </c>
      <c r="J337" s="117"/>
      <c r="K337" s="117">
        <v>1262</v>
      </c>
      <c r="L337" s="117">
        <v>821</v>
      </c>
      <c r="M337" s="117"/>
      <c r="N337" s="117">
        <v>4139</v>
      </c>
      <c r="O337" s="117">
        <v>142</v>
      </c>
      <c r="P337" s="117">
        <v>11958</v>
      </c>
      <c r="Q337" s="117"/>
      <c r="R337" s="117">
        <v>365</v>
      </c>
      <c r="S337" s="117">
        <v>1473</v>
      </c>
    </row>
    <row r="338" spans="1:19" s="211" customFormat="1" ht="9" customHeight="1">
      <c r="B338" s="259"/>
      <c r="C338" s="259"/>
      <c r="D338" s="259"/>
      <c r="E338" s="259"/>
      <c r="F338" s="259"/>
      <c r="G338" s="259"/>
      <c r="H338" s="259"/>
      <c r="I338" s="259"/>
    </row>
    <row r="339" spans="1:19" s="211" customFormat="1" ht="9" customHeight="1">
      <c r="A339" s="264">
        <v>2004</v>
      </c>
      <c r="B339" s="259"/>
      <c r="C339" s="259"/>
      <c r="D339" s="259"/>
      <c r="E339" s="259"/>
      <c r="F339" s="259"/>
      <c r="G339" s="259"/>
      <c r="H339" s="259"/>
      <c r="I339" s="259"/>
    </row>
    <row r="340" spans="1:19" s="211" customFormat="1" ht="9" customHeight="1">
      <c r="A340" s="210" t="s">
        <v>69</v>
      </c>
      <c r="B340" s="258">
        <f>SUM(B342:B373)</f>
        <v>1392987</v>
      </c>
      <c r="C340" s="292">
        <f>SUM(D342:D373)</f>
        <v>1799059</v>
      </c>
      <c r="D340" s="292"/>
      <c r="E340" s="258">
        <f>SUM(E342:E373)</f>
        <v>1611591</v>
      </c>
      <c r="F340" s="258">
        <f>SUM(F342:F373)</f>
        <v>777567</v>
      </c>
      <c r="G340" s="258">
        <f>SUM(G342:G373)</f>
        <v>78092</v>
      </c>
      <c r="H340" s="258">
        <f>SUM(H342:H373)</f>
        <v>63923</v>
      </c>
      <c r="I340" s="258">
        <f>SUM(I342:I373)</f>
        <v>12457</v>
      </c>
      <c r="K340" s="258">
        <f>SUM(K342:K373)</f>
        <v>854189</v>
      </c>
      <c r="L340" s="258">
        <f>SUM(L342:L373)</f>
        <v>235976</v>
      </c>
      <c r="M340" s="258"/>
      <c r="N340" s="258">
        <f>SUM(N342:N373)</f>
        <v>645891</v>
      </c>
      <c r="O340" s="258">
        <f>SUM(O342:O373)</f>
        <v>290863</v>
      </c>
      <c r="P340" s="258">
        <f>SUM(P342:P373)</f>
        <v>2364332</v>
      </c>
      <c r="Q340" s="258"/>
      <c r="R340" s="258">
        <f>SUM(R342:R373)</f>
        <v>315748</v>
      </c>
      <c r="S340" s="258">
        <f>SUM(S342:S373)</f>
        <v>370605</v>
      </c>
    </row>
    <row r="341" spans="1:19" s="211" customFormat="1" ht="3" customHeight="1">
      <c r="A341" s="217"/>
      <c r="B341" s="260"/>
      <c r="C341" s="260"/>
      <c r="D341" s="260"/>
      <c r="E341" s="260"/>
      <c r="F341" s="260"/>
      <c r="G341" s="260"/>
      <c r="H341" s="260"/>
      <c r="I341" s="260"/>
      <c r="J341" s="215"/>
      <c r="K341" s="260"/>
      <c r="L341" s="260"/>
      <c r="M341" s="260"/>
      <c r="N341" s="260"/>
      <c r="O341" s="260"/>
      <c r="P341" s="260"/>
      <c r="Q341" s="260"/>
      <c r="R341" s="260"/>
      <c r="S341" s="260"/>
    </row>
    <row r="342" spans="1:19" s="211" customFormat="1" ht="9" customHeight="1">
      <c r="A342" s="215" t="s">
        <v>12</v>
      </c>
      <c r="B342" s="216">
        <v>1993</v>
      </c>
      <c r="C342" s="216"/>
      <c r="D342" s="216">
        <v>4041</v>
      </c>
      <c r="E342" s="216">
        <v>10065</v>
      </c>
      <c r="F342" s="216">
        <v>4879</v>
      </c>
      <c r="G342" s="216">
        <v>119</v>
      </c>
      <c r="H342" s="216">
        <v>0</v>
      </c>
      <c r="I342" s="216">
        <v>0</v>
      </c>
      <c r="J342" s="216"/>
      <c r="K342" s="216">
        <v>10076</v>
      </c>
      <c r="L342" s="216">
        <v>899</v>
      </c>
      <c r="M342" s="216"/>
      <c r="N342" s="216">
        <v>6762</v>
      </c>
      <c r="O342" s="216">
        <v>1518</v>
      </c>
      <c r="P342" s="216">
        <v>10686</v>
      </c>
      <c r="Q342" s="216"/>
      <c r="R342" s="216">
        <v>355</v>
      </c>
      <c r="S342" s="216">
        <v>2427</v>
      </c>
    </row>
    <row r="343" spans="1:19" s="211" customFormat="1" ht="9" customHeight="1">
      <c r="A343" s="215" t="s">
        <v>13</v>
      </c>
      <c r="B343" s="216">
        <v>3333</v>
      </c>
      <c r="C343" s="216"/>
      <c r="D343" s="216">
        <v>17169</v>
      </c>
      <c r="E343" s="216">
        <v>959</v>
      </c>
      <c r="F343" s="216">
        <v>22687</v>
      </c>
      <c r="G343" s="216">
        <v>603</v>
      </c>
      <c r="H343" s="216">
        <v>0</v>
      </c>
      <c r="I343" s="216">
        <v>0</v>
      </c>
      <c r="J343" s="216"/>
      <c r="K343" s="216">
        <v>20610</v>
      </c>
      <c r="L343" s="216">
        <v>4908</v>
      </c>
      <c r="M343" s="216"/>
      <c r="N343" s="216">
        <v>7841</v>
      </c>
      <c r="O343" s="216">
        <v>3402</v>
      </c>
      <c r="P343" s="216">
        <v>82024</v>
      </c>
      <c r="Q343" s="216"/>
      <c r="R343" s="216">
        <v>8164</v>
      </c>
      <c r="S343" s="216">
        <v>2989</v>
      </c>
    </row>
    <row r="344" spans="1:19" s="211" customFormat="1" ht="9" customHeight="1">
      <c r="A344" s="215" t="s">
        <v>14</v>
      </c>
      <c r="B344" s="216">
        <v>0</v>
      </c>
      <c r="C344" s="216"/>
      <c r="D344" s="216">
        <v>0</v>
      </c>
      <c r="E344" s="216">
        <v>0</v>
      </c>
      <c r="F344" s="216">
        <v>82</v>
      </c>
      <c r="G344" s="216">
        <v>0</v>
      </c>
      <c r="H344" s="216">
        <v>0</v>
      </c>
      <c r="I344" s="216">
        <v>0</v>
      </c>
      <c r="J344" s="216"/>
      <c r="K344" s="216">
        <v>877</v>
      </c>
      <c r="L344" s="216">
        <v>467</v>
      </c>
      <c r="M344" s="216"/>
      <c r="N344" s="216">
        <v>1379</v>
      </c>
      <c r="O344" s="216">
        <v>155</v>
      </c>
      <c r="P344" s="216">
        <v>20946</v>
      </c>
      <c r="Q344" s="216"/>
      <c r="R344" s="216">
        <v>132</v>
      </c>
      <c r="S344" s="216">
        <v>321</v>
      </c>
    </row>
    <row r="345" spans="1:19" s="211" customFormat="1" ht="9" customHeight="1">
      <c r="A345" s="262" t="s">
        <v>15</v>
      </c>
      <c r="B345" s="214">
        <v>0</v>
      </c>
      <c r="C345" s="214"/>
      <c r="D345" s="214">
        <v>0</v>
      </c>
      <c r="E345" s="214">
        <v>0</v>
      </c>
      <c r="F345" s="214">
        <v>1988</v>
      </c>
      <c r="G345" s="214">
        <v>0</v>
      </c>
      <c r="H345" s="214">
        <v>0</v>
      </c>
      <c r="I345" s="214">
        <v>0</v>
      </c>
      <c r="J345" s="214"/>
      <c r="K345" s="214">
        <v>498</v>
      </c>
      <c r="L345" s="214">
        <v>0</v>
      </c>
      <c r="M345" s="214"/>
      <c r="N345" s="214">
        <v>2368</v>
      </c>
      <c r="O345" s="214">
        <v>133</v>
      </c>
      <c r="P345" s="214">
        <v>4156</v>
      </c>
      <c r="Q345" s="214"/>
      <c r="R345" s="214">
        <v>3659</v>
      </c>
      <c r="S345" s="214">
        <v>1259</v>
      </c>
    </row>
    <row r="346" spans="1:19" s="211" customFormat="1" ht="9" customHeight="1">
      <c r="A346" s="215" t="s">
        <v>16</v>
      </c>
      <c r="B346" s="216">
        <v>243929</v>
      </c>
      <c r="C346" s="216"/>
      <c r="D346" s="216">
        <v>65076</v>
      </c>
      <c r="E346" s="216">
        <v>121199</v>
      </c>
      <c r="F346" s="216">
        <v>21832</v>
      </c>
      <c r="G346" s="216">
        <v>433</v>
      </c>
      <c r="H346" s="216">
        <v>136</v>
      </c>
      <c r="I346" s="216">
        <v>7</v>
      </c>
      <c r="J346" s="216"/>
      <c r="K346" s="216">
        <v>20081</v>
      </c>
      <c r="L346" s="216">
        <v>39738</v>
      </c>
      <c r="M346" s="216"/>
      <c r="N346" s="216">
        <v>6474</v>
      </c>
      <c r="O346" s="216">
        <v>7925</v>
      </c>
      <c r="P346" s="216">
        <v>27608</v>
      </c>
      <c r="Q346" s="216"/>
      <c r="R346" s="216">
        <v>284</v>
      </c>
      <c r="S346" s="216">
        <v>6061</v>
      </c>
    </row>
    <row r="347" spans="1:19" s="211" customFormat="1" ht="9" customHeight="1">
      <c r="A347" s="215" t="s">
        <v>17</v>
      </c>
      <c r="B347" s="216">
        <v>0</v>
      </c>
      <c r="C347" s="216"/>
      <c r="D347" s="216">
        <v>0</v>
      </c>
      <c r="E347" s="216">
        <v>0</v>
      </c>
      <c r="F347" s="216">
        <v>512</v>
      </c>
      <c r="G347" s="216">
        <v>0</v>
      </c>
      <c r="H347" s="216">
        <v>0</v>
      </c>
      <c r="I347" s="216">
        <v>0</v>
      </c>
      <c r="J347" s="216"/>
      <c r="K347" s="216">
        <v>36879</v>
      </c>
      <c r="L347" s="216">
        <v>0</v>
      </c>
      <c r="M347" s="216"/>
      <c r="N347" s="216">
        <v>1992</v>
      </c>
      <c r="O347" s="216">
        <v>293</v>
      </c>
      <c r="P347" s="216">
        <v>14251</v>
      </c>
      <c r="Q347" s="216"/>
      <c r="R347" s="216">
        <v>0</v>
      </c>
      <c r="S347" s="216">
        <v>99</v>
      </c>
    </row>
    <row r="348" spans="1:19" s="211" customFormat="1" ht="9" customHeight="1">
      <c r="A348" s="215" t="s">
        <v>18</v>
      </c>
      <c r="B348" s="216">
        <v>13</v>
      </c>
      <c r="C348" s="216"/>
      <c r="D348" s="216">
        <v>36</v>
      </c>
      <c r="E348" s="216">
        <v>17</v>
      </c>
      <c r="F348" s="216">
        <v>16472</v>
      </c>
      <c r="G348" s="216">
        <v>0</v>
      </c>
      <c r="H348" s="216">
        <v>0</v>
      </c>
      <c r="I348" s="216">
        <v>0</v>
      </c>
      <c r="J348" s="216"/>
      <c r="K348" s="216">
        <v>3875</v>
      </c>
      <c r="L348" s="216">
        <v>0</v>
      </c>
      <c r="M348" s="216"/>
      <c r="N348" s="216">
        <v>6769</v>
      </c>
      <c r="O348" s="216">
        <v>454</v>
      </c>
      <c r="P348" s="216">
        <v>21491</v>
      </c>
      <c r="Q348" s="216"/>
      <c r="R348" s="216">
        <v>7374</v>
      </c>
      <c r="S348" s="216">
        <v>3879</v>
      </c>
    </row>
    <row r="349" spans="1:19" s="211" customFormat="1" ht="9" customHeight="1">
      <c r="A349" s="262" t="s">
        <v>19</v>
      </c>
      <c r="B349" s="214">
        <v>1507</v>
      </c>
      <c r="C349" s="214"/>
      <c r="D349" s="214">
        <v>4236</v>
      </c>
      <c r="E349" s="214">
        <v>1289</v>
      </c>
      <c r="F349" s="214">
        <v>32808</v>
      </c>
      <c r="G349" s="214">
        <v>130</v>
      </c>
      <c r="H349" s="214">
        <v>0</v>
      </c>
      <c r="I349" s="214">
        <v>0</v>
      </c>
      <c r="J349" s="214"/>
      <c r="K349" s="214">
        <v>1140</v>
      </c>
      <c r="L349" s="214">
        <v>1891</v>
      </c>
      <c r="M349" s="214"/>
      <c r="N349" s="214">
        <v>9240</v>
      </c>
      <c r="O349" s="214">
        <v>6496</v>
      </c>
      <c r="P349" s="214">
        <v>28115</v>
      </c>
      <c r="Q349" s="214"/>
      <c r="R349" s="214">
        <v>0</v>
      </c>
      <c r="S349" s="214">
        <v>5264</v>
      </c>
    </row>
    <row r="350" spans="1:19" s="211" customFormat="1" ht="9" customHeight="1">
      <c r="A350" s="215" t="s">
        <v>187</v>
      </c>
      <c r="B350" s="216">
        <v>43540</v>
      </c>
      <c r="C350" s="216"/>
      <c r="D350" s="216">
        <v>92617</v>
      </c>
      <c r="E350" s="216">
        <v>87910</v>
      </c>
      <c r="F350" s="216">
        <v>39857</v>
      </c>
      <c r="G350" s="216">
        <v>10419</v>
      </c>
      <c r="H350" s="216">
        <v>9583</v>
      </c>
      <c r="I350" s="216">
        <v>0</v>
      </c>
      <c r="J350" s="216"/>
      <c r="K350" s="216">
        <v>100864</v>
      </c>
      <c r="L350" s="216">
        <v>47536</v>
      </c>
      <c r="M350" s="216"/>
      <c r="N350" s="216">
        <v>90168</v>
      </c>
      <c r="O350" s="216">
        <v>33830</v>
      </c>
      <c r="P350" s="216">
        <v>267725</v>
      </c>
      <c r="Q350" s="216"/>
      <c r="R350" s="216">
        <v>17770</v>
      </c>
      <c r="S350" s="216">
        <v>39651</v>
      </c>
    </row>
    <row r="351" spans="1:19" s="211" customFormat="1" ht="9" customHeight="1">
      <c r="A351" s="215" t="s">
        <v>21</v>
      </c>
      <c r="B351" s="216">
        <v>53806</v>
      </c>
      <c r="C351" s="216"/>
      <c r="D351" s="216">
        <v>4895</v>
      </c>
      <c r="E351" s="216">
        <v>2705</v>
      </c>
      <c r="F351" s="216">
        <v>5247</v>
      </c>
      <c r="G351" s="216">
        <v>0</v>
      </c>
      <c r="H351" s="216">
        <v>0</v>
      </c>
      <c r="I351" s="216">
        <v>0</v>
      </c>
      <c r="J351" s="216"/>
      <c r="K351" s="216">
        <v>999</v>
      </c>
      <c r="L351" s="216">
        <v>2669</v>
      </c>
      <c r="M351" s="216"/>
      <c r="N351" s="216">
        <v>4928</v>
      </c>
      <c r="O351" s="216">
        <v>2041</v>
      </c>
      <c r="P351" s="216">
        <v>4968</v>
      </c>
      <c r="Q351" s="216"/>
      <c r="R351" s="216">
        <v>213</v>
      </c>
      <c r="S351" s="216">
        <v>44127</v>
      </c>
    </row>
    <row r="352" spans="1:19" s="211" customFormat="1" ht="9" customHeight="1">
      <c r="A352" s="215" t="s">
        <v>22</v>
      </c>
      <c r="B352" s="216">
        <v>22287</v>
      </c>
      <c r="C352" s="216"/>
      <c r="D352" s="216">
        <v>27048</v>
      </c>
      <c r="E352" s="216">
        <v>36759</v>
      </c>
      <c r="F352" s="216">
        <v>34614</v>
      </c>
      <c r="G352" s="216">
        <v>4450</v>
      </c>
      <c r="H352" s="216">
        <v>54</v>
      </c>
      <c r="I352" s="216">
        <v>0</v>
      </c>
      <c r="J352" s="216"/>
      <c r="K352" s="216">
        <v>92886</v>
      </c>
      <c r="L352" s="216">
        <v>1475</v>
      </c>
      <c r="M352" s="216"/>
      <c r="N352" s="216">
        <v>5400</v>
      </c>
      <c r="O352" s="216">
        <v>3393</v>
      </c>
      <c r="P352" s="216">
        <v>40984</v>
      </c>
      <c r="Q352" s="216"/>
      <c r="R352" s="216">
        <v>4160</v>
      </c>
      <c r="S352" s="216">
        <v>4073</v>
      </c>
    </row>
    <row r="353" spans="1:19" s="211" customFormat="1" ht="9" customHeight="1">
      <c r="A353" s="262" t="s">
        <v>23</v>
      </c>
      <c r="B353" s="214">
        <v>0</v>
      </c>
      <c r="C353" s="214"/>
      <c r="D353" s="214">
        <v>0</v>
      </c>
      <c r="E353" s="214">
        <v>0</v>
      </c>
      <c r="F353" s="214">
        <v>1868</v>
      </c>
      <c r="G353" s="214">
        <v>0</v>
      </c>
      <c r="H353" s="214">
        <v>0</v>
      </c>
      <c r="I353" s="214">
        <v>0</v>
      </c>
      <c r="J353" s="214"/>
      <c r="K353" s="214">
        <v>5783</v>
      </c>
      <c r="L353" s="214">
        <v>0</v>
      </c>
      <c r="M353" s="214"/>
      <c r="N353" s="214">
        <v>2239</v>
      </c>
      <c r="O353" s="214">
        <v>347</v>
      </c>
      <c r="P353" s="214">
        <v>48457</v>
      </c>
      <c r="Q353" s="214"/>
      <c r="R353" s="214">
        <v>316</v>
      </c>
      <c r="S353" s="214">
        <v>457</v>
      </c>
    </row>
    <row r="354" spans="1:19" s="211" customFormat="1" ht="9" customHeight="1">
      <c r="A354" s="215" t="s">
        <v>24</v>
      </c>
      <c r="B354" s="216">
        <v>8499</v>
      </c>
      <c r="C354" s="216"/>
      <c r="D354" s="216">
        <v>2780</v>
      </c>
      <c r="E354" s="216">
        <v>251</v>
      </c>
      <c r="F354" s="216">
        <v>1779</v>
      </c>
      <c r="G354" s="216">
        <v>0</v>
      </c>
      <c r="H354" s="216">
        <v>0</v>
      </c>
      <c r="I354" s="216">
        <v>0</v>
      </c>
      <c r="J354" s="216"/>
      <c r="K354" s="216">
        <v>54368</v>
      </c>
      <c r="L354" s="216">
        <v>452</v>
      </c>
      <c r="M354" s="216"/>
      <c r="N354" s="216">
        <v>2545</v>
      </c>
      <c r="O354" s="216">
        <v>535</v>
      </c>
      <c r="P354" s="216">
        <v>23714</v>
      </c>
      <c r="Q354" s="216"/>
      <c r="R354" s="216">
        <v>4014</v>
      </c>
      <c r="S354" s="216">
        <v>1384</v>
      </c>
    </row>
    <row r="355" spans="1:19" s="211" customFormat="1" ht="9" customHeight="1">
      <c r="A355" s="215" t="s">
        <v>25</v>
      </c>
      <c r="B355" s="216">
        <v>58549</v>
      </c>
      <c r="C355" s="216"/>
      <c r="D355" s="216">
        <v>47408</v>
      </c>
      <c r="E355" s="216">
        <v>17210</v>
      </c>
      <c r="F355" s="216">
        <v>28495</v>
      </c>
      <c r="G355" s="216">
        <v>3973</v>
      </c>
      <c r="H355" s="216">
        <v>293</v>
      </c>
      <c r="I355" s="216">
        <v>101</v>
      </c>
      <c r="J355" s="216"/>
      <c r="K355" s="216">
        <v>54915</v>
      </c>
      <c r="L355" s="216">
        <v>32847</v>
      </c>
      <c r="M355" s="216"/>
      <c r="N355" s="216">
        <v>56260</v>
      </c>
      <c r="O355" s="216">
        <v>92353</v>
      </c>
      <c r="P355" s="216">
        <v>87453</v>
      </c>
      <c r="Q355" s="216"/>
      <c r="R355" s="216">
        <v>7902</v>
      </c>
      <c r="S355" s="216">
        <v>22917</v>
      </c>
    </row>
    <row r="356" spans="1:19" s="211" customFormat="1" ht="9" customHeight="1">
      <c r="A356" s="215" t="s">
        <v>26</v>
      </c>
      <c r="B356" s="216">
        <v>222074</v>
      </c>
      <c r="C356" s="216"/>
      <c r="D356" s="216">
        <v>158430</v>
      </c>
      <c r="E356" s="216">
        <v>135453</v>
      </c>
      <c r="F356" s="216">
        <v>102172</v>
      </c>
      <c r="G356" s="216">
        <v>14593</v>
      </c>
      <c r="H356" s="216">
        <v>44450</v>
      </c>
      <c r="I356" s="216">
        <v>617</v>
      </c>
      <c r="J356" s="216"/>
      <c r="K356" s="216">
        <v>135244</v>
      </c>
      <c r="L356" s="216">
        <v>40871</v>
      </c>
      <c r="M356" s="216"/>
      <c r="N356" s="216">
        <v>271477</v>
      </c>
      <c r="O356" s="216">
        <v>58720</v>
      </c>
      <c r="P356" s="216">
        <v>355442</v>
      </c>
      <c r="Q356" s="216"/>
      <c r="R356" s="216">
        <v>19758</v>
      </c>
      <c r="S356" s="216">
        <v>31897</v>
      </c>
    </row>
    <row r="357" spans="1:19" s="211" customFormat="1" ht="9" customHeight="1">
      <c r="A357" s="262" t="s">
        <v>27</v>
      </c>
      <c r="B357" s="214">
        <v>24</v>
      </c>
      <c r="C357" s="214"/>
      <c r="D357" s="214">
        <v>309</v>
      </c>
      <c r="E357" s="214">
        <v>2576</v>
      </c>
      <c r="F357" s="214">
        <v>9571</v>
      </c>
      <c r="G357" s="214">
        <v>0</v>
      </c>
      <c r="H357" s="214">
        <v>0</v>
      </c>
      <c r="I357" s="214">
        <v>0</v>
      </c>
      <c r="J357" s="214"/>
      <c r="K357" s="214">
        <v>25336</v>
      </c>
      <c r="L357" s="214">
        <v>4137</v>
      </c>
      <c r="M357" s="214"/>
      <c r="N357" s="214">
        <v>5527</v>
      </c>
      <c r="O357" s="214">
        <v>2609</v>
      </c>
      <c r="P357" s="214">
        <v>55617</v>
      </c>
      <c r="Q357" s="214"/>
      <c r="R357" s="214">
        <v>808</v>
      </c>
      <c r="S357" s="214">
        <v>5937</v>
      </c>
    </row>
    <row r="358" spans="1:19" s="211" customFormat="1" ht="9" customHeight="1">
      <c r="A358" s="215" t="s">
        <v>28</v>
      </c>
      <c r="B358" s="216">
        <v>0</v>
      </c>
      <c r="C358" s="216"/>
      <c r="D358" s="216">
        <v>0</v>
      </c>
      <c r="E358" s="216">
        <v>6906</v>
      </c>
      <c r="F358" s="216">
        <v>703</v>
      </c>
      <c r="G358" s="216">
        <v>0</v>
      </c>
      <c r="H358" s="216">
        <v>0</v>
      </c>
      <c r="I358" s="216">
        <v>3205</v>
      </c>
      <c r="J358" s="216"/>
      <c r="K358" s="216">
        <v>2886</v>
      </c>
      <c r="L358" s="216">
        <v>49</v>
      </c>
      <c r="M358" s="216"/>
      <c r="N358" s="216">
        <v>3881</v>
      </c>
      <c r="O358" s="216">
        <v>255</v>
      </c>
      <c r="P358" s="216">
        <v>33125</v>
      </c>
      <c r="Q358" s="216"/>
      <c r="R358" s="216">
        <v>137</v>
      </c>
      <c r="S358" s="216">
        <v>1083</v>
      </c>
    </row>
    <row r="359" spans="1:19" s="211" customFormat="1" ht="9" customHeight="1">
      <c r="A359" s="215" t="s">
        <v>29</v>
      </c>
      <c r="B359" s="216">
        <v>0</v>
      </c>
      <c r="C359" s="216"/>
      <c r="D359" s="216">
        <v>0</v>
      </c>
      <c r="E359" s="216">
        <v>0</v>
      </c>
      <c r="F359" s="216">
        <v>574</v>
      </c>
      <c r="G359" s="216">
        <v>0</v>
      </c>
      <c r="H359" s="216">
        <v>0</v>
      </c>
      <c r="I359" s="216">
        <v>0</v>
      </c>
      <c r="J359" s="216"/>
      <c r="K359" s="216">
        <v>503</v>
      </c>
      <c r="L359" s="216">
        <v>68</v>
      </c>
      <c r="M359" s="216"/>
      <c r="N359" s="216">
        <v>1485</v>
      </c>
      <c r="O359" s="216">
        <v>7</v>
      </c>
      <c r="P359" s="216">
        <v>15340</v>
      </c>
      <c r="Q359" s="216"/>
      <c r="R359" s="216">
        <v>0</v>
      </c>
      <c r="S359" s="216">
        <v>36</v>
      </c>
    </row>
    <row r="360" spans="1:19" s="211" customFormat="1" ht="9" customHeight="1">
      <c r="A360" s="215" t="s">
        <v>30</v>
      </c>
      <c r="B360" s="216">
        <v>722917</v>
      </c>
      <c r="C360" s="216"/>
      <c r="D360" s="216">
        <v>1303081</v>
      </c>
      <c r="E360" s="216">
        <v>1109341</v>
      </c>
      <c r="F360" s="216">
        <v>248094</v>
      </c>
      <c r="G360" s="216">
        <v>5962</v>
      </c>
      <c r="H360" s="216">
        <v>5015</v>
      </c>
      <c r="I360" s="216">
        <v>7107</v>
      </c>
      <c r="J360" s="216"/>
      <c r="K360" s="216">
        <v>95304</v>
      </c>
      <c r="L360" s="216">
        <v>22509</v>
      </c>
      <c r="M360" s="216"/>
      <c r="N360" s="216">
        <v>61321</v>
      </c>
      <c r="O360" s="216">
        <v>65371</v>
      </c>
      <c r="P360" s="216">
        <v>193364</v>
      </c>
      <c r="Q360" s="216"/>
      <c r="R360" s="216">
        <v>62577</v>
      </c>
      <c r="S360" s="216">
        <v>115089</v>
      </c>
    </row>
    <row r="361" spans="1:19" s="211" customFormat="1" ht="9" customHeight="1">
      <c r="A361" s="262" t="s">
        <v>31</v>
      </c>
      <c r="B361" s="214">
        <v>0</v>
      </c>
      <c r="C361" s="214"/>
      <c r="D361" s="214">
        <v>0</v>
      </c>
      <c r="E361" s="214">
        <v>0</v>
      </c>
      <c r="F361" s="214">
        <v>8754</v>
      </c>
      <c r="G361" s="214">
        <v>0</v>
      </c>
      <c r="H361" s="214">
        <v>0</v>
      </c>
      <c r="I361" s="214">
        <v>0</v>
      </c>
      <c r="J361" s="214"/>
      <c r="K361" s="214">
        <v>13810</v>
      </c>
      <c r="L361" s="214">
        <v>0</v>
      </c>
      <c r="M361" s="214"/>
      <c r="N361" s="214">
        <v>4191</v>
      </c>
      <c r="O361" s="214">
        <v>359</v>
      </c>
      <c r="P361" s="214">
        <v>81163</v>
      </c>
      <c r="Q361" s="214"/>
      <c r="R361" s="214">
        <v>508</v>
      </c>
      <c r="S361" s="214">
        <v>1302</v>
      </c>
    </row>
    <row r="362" spans="1:19" s="211" customFormat="1" ht="9" customHeight="1">
      <c r="A362" s="215" t="s">
        <v>32</v>
      </c>
      <c r="B362" s="216">
        <v>3545</v>
      </c>
      <c r="C362" s="216"/>
      <c r="D362" s="216">
        <v>8727</v>
      </c>
      <c r="E362" s="216">
        <v>6989</v>
      </c>
      <c r="F362" s="216">
        <v>34531</v>
      </c>
      <c r="G362" s="216">
        <v>691</v>
      </c>
      <c r="H362" s="216">
        <v>0</v>
      </c>
      <c r="I362" s="216">
        <v>0</v>
      </c>
      <c r="J362" s="216"/>
      <c r="K362" s="216">
        <v>54245</v>
      </c>
      <c r="L362" s="216">
        <v>22373</v>
      </c>
      <c r="M362" s="216"/>
      <c r="N362" s="216">
        <v>8263</v>
      </c>
      <c r="O362" s="216">
        <v>826</v>
      </c>
      <c r="P362" s="216">
        <v>113348</v>
      </c>
      <c r="Q362" s="216"/>
      <c r="R362" s="216">
        <v>3440</v>
      </c>
      <c r="S362" s="216">
        <v>9124</v>
      </c>
    </row>
    <row r="363" spans="1:19" s="211" customFormat="1" ht="9" customHeight="1">
      <c r="A363" s="215" t="s">
        <v>33</v>
      </c>
      <c r="B363" s="216">
        <v>1986</v>
      </c>
      <c r="C363" s="216"/>
      <c r="D363" s="216">
        <v>296</v>
      </c>
      <c r="E363" s="216">
        <v>3394</v>
      </c>
      <c r="F363" s="216">
        <v>55011</v>
      </c>
      <c r="G363" s="216">
        <v>9480</v>
      </c>
      <c r="H363" s="216">
        <v>0</v>
      </c>
      <c r="I363" s="216">
        <v>0</v>
      </c>
      <c r="J363" s="216"/>
      <c r="K363" s="216">
        <v>49128</v>
      </c>
      <c r="L363" s="216">
        <v>5760</v>
      </c>
      <c r="M363" s="216"/>
      <c r="N363" s="216">
        <v>5725</v>
      </c>
      <c r="O363" s="216">
        <v>546</v>
      </c>
      <c r="P363" s="216">
        <v>36437</v>
      </c>
      <c r="Q363" s="216"/>
      <c r="R363" s="216">
        <v>750</v>
      </c>
      <c r="S363" s="216">
        <v>7511</v>
      </c>
    </row>
    <row r="364" spans="1:19" s="211" customFormat="1" ht="9" customHeight="1">
      <c r="A364" s="215" t="s">
        <v>34</v>
      </c>
      <c r="B364" s="216">
        <v>0</v>
      </c>
      <c r="C364" s="216"/>
      <c r="D364" s="216">
        <v>0</v>
      </c>
      <c r="E364" s="216">
        <v>37</v>
      </c>
      <c r="F364" s="216">
        <v>1221</v>
      </c>
      <c r="G364" s="216">
        <v>0</v>
      </c>
      <c r="H364" s="216">
        <v>0</v>
      </c>
      <c r="I364" s="216">
        <v>0</v>
      </c>
      <c r="J364" s="216"/>
      <c r="K364" s="216">
        <v>980</v>
      </c>
      <c r="L364" s="216">
        <v>0</v>
      </c>
      <c r="M364" s="216"/>
      <c r="N364" s="216">
        <v>3589</v>
      </c>
      <c r="O364" s="216">
        <v>79</v>
      </c>
      <c r="P364" s="216">
        <v>19193</v>
      </c>
      <c r="Q364" s="216"/>
      <c r="R364" s="216">
        <v>0</v>
      </c>
      <c r="S364" s="216">
        <v>642</v>
      </c>
    </row>
    <row r="365" spans="1:19" s="211" customFormat="1" ht="9" customHeight="1">
      <c r="A365" s="262" t="s">
        <v>35</v>
      </c>
      <c r="B365" s="214">
        <v>3680</v>
      </c>
      <c r="C365" s="214"/>
      <c r="D365" s="214">
        <v>60354</v>
      </c>
      <c r="E365" s="214">
        <v>63132</v>
      </c>
      <c r="F365" s="214">
        <v>23048</v>
      </c>
      <c r="G365" s="214">
        <v>24145</v>
      </c>
      <c r="H365" s="214">
        <v>0</v>
      </c>
      <c r="I365" s="214">
        <v>0</v>
      </c>
      <c r="J365" s="214"/>
      <c r="K365" s="214">
        <v>42102</v>
      </c>
      <c r="L365" s="214">
        <v>1200</v>
      </c>
      <c r="M365" s="214"/>
      <c r="N365" s="214">
        <v>7725</v>
      </c>
      <c r="O365" s="214">
        <v>1842</v>
      </c>
      <c r="P365" s="214">
        <v>533256</v>
      </c>
      <c r="Q365" s="214"/>
      <c r="R365" s="214">
        <v>1434</v>
      </c>
      <c r="S365" s="214">
        <v>4452</v>
      </c>
    </row>
    <row r="366" spans="1:19" s="211" customFormat="1" ht="9" customHeight="1">
      <c r="A366" s="215" t="s">
        <v>36</v>
      </c>
      <c r="B366" s="216">
        <v>185</v>
      </c>
      <c r="C366" s="216"/>
      <c r="D366" s="216">
        <v>466</v>
      </c>
      <c r="E366" s="216">
        <v>0</v>
      </c>
      <c r="F366" s="216">
        <v>9890</v>
      </c>
      <c r="G366" s="216">
        <v>0</v>
      </c>
      <c r="H366" s="216">
        <v>4392</v>
      </c>
      <c r="I366" s="216">
        <v>0</v>
      </c>
      <c r="J366" s="216"/>
      <c r="K366" s="216">
        <v>1345</v>
      </c>
      <c r="L366" s="216">
        <v>1855</v>
      </c>
      <c r="M366" s="216"/>
      <c r="N366" s="216">
        <v>7148</v>
      </c>
      <c r="O366" s="216">
        <v>776</v>
      </c>
      <c r="P366" s="216">
        <v>29048</v>
      </c>
      <c r="Q366" s="216"/>
      <c r="R366" s="216">
        <v>238</v>
      </c>
      <c r="S366" s="216">
        <v>4304</v>
      </c>
    </row>
    <row r="367" spans="1:19" s="211" customFormat="1" ht="9" customHeight="1">
      <c r="A367" s="215" t="s">
        <v>37</v>
      </c>
      <c r="B367" s="216">
        <v>3</v>
      </c>
      <c r="C367" s="216"/>
      <c r="D367" s="216">
        <v>76</v>
      </c>
      <c r="E367" s="216">
        <v>732</v>
      </c>
      <c r="F367" s="216">
        <v>9651</v>
      </c>
      <c r="G367" s="216">
        <v>0</v>
      </c>
      <c r="H367" s="216">
        <v>0</v>
      </c>
      <c r="I367" s="216">
        <v>0</v>
      </c>
      <c r="J367" s="216"/>
      <c r="K367" s="216">
        <v>1315</v>
      </c>
      <c r="L367" s="216">
        <v>3255</v>
      </c>
      <c r="M367" s="216"/>
      <c r="N367" s="216">
        <v>6941</v>
      </c>
      <c r="O367" s="216">
        <v>2149</v>
      </c>
      <c r="P367" s="216">
        <v>22776</v>
      </c>
      <c r="Q367" s="216"/>
      <c r="R367" s="216">
        <v>747</v>
      </c>
      <c r="S367" s="216">
        <v>2721</v>
      </c>
    </row>
    <row r="368" spans="1:19" s="211" customFormat="1" ht="9" customHeight="1">
      <c r="A368" s="215" t="s">
        <v>38</v>
      </c>
      <c r="B368" s="216">
        <v>159</v>
      </c>
      <c r="C368" s="216"/>
      <c r="D368" s="216">
        <v>92</v>
      </c>
      <c r="E368" s="216">
        <v>135</v>
      </c>
      <c r="F368" s="216">
        <v>9344</v>
      </c>
      <c r="G368" s="216">
        <v>0</v>
      </c>
      <c r="H368" s="216">
        <v>0</v>
      </c>
      <c r="I368" s="216">
        <v>0</v>
      </c>
      <c r="J368" s="216"/>
      <c r="K368" s="216">
        <v>1370</v>
      </c>
      <c r="L368" s="216">
        <v>129</v>
      </c>
      <c r="M368" s="216"/>
      <c r="N368" s="216">
        <v>8178</v>
      </c>
      <c r="O368" s="216">
        <v>133</v>
      </c>
      <c r="P368" s="216">
        <v>15955</v>
      </c>
      <c r="Q368" s="216"/>
      <c r="R368" s="216">
        <v>48405</v>
      </c>
      <c r="S368" s="216">
        <v>2979</v>
      </c>
    </row>
    <row r="369" spans="1:19" s="211" customFormat="1" ht="9" customHeight="1">
      <c r="A369" s="262" t="s">
        <v>39</v>
      </c>
      <c r="B369" s="214">
        <v>264</v>
      </c>
      <c r="C369" s="214"/>
      <c r="D369" s="214">
        <v>227</v>
      </c>
      <c r="E369" s="214">
        <v>89</v>
      </c>
      <c r="F369" s="214">
        <v>9628</v>
      </c>
      <c r="G369" s="214">
        <v>3094</v>
      </c>
      <c r="H369" s="214">
        <v>0</v>
      </c>
      <c r="I369" s="214">
        <v>0</v>
      </c>
      <c r="J369" s="214"/>
      <c r="K369" s="214">
        <v>1174</v>
      </c>
      <c r="L369" s="214">
        <v>0</v>
      </c>
      <c r="M369" s="214"/>
      <c r="N369" s="214">
        <v>4803</v>
      </c>
      <c r="O369" s="214">
        <v>392</v>
      </c>
      <c r="P369" s="214">
        <v>29304</v>
      </c>
      <c r="Q369" s="214"/>
      <c r="R369" s="214">
        <v>94919</v>
      </c>
      <c r="S369" s="214">
        <v>5105</v>
      </c>
    </row>
    <row r="370" spans="1:19" s="211" customFormat="1" ht="9" customHeight="1">
      <c r="A370" s="215" t="s">
        <v>40</v>
      </c>
      <c r="B370" s="216">
        <v>21</v>
      </c>
      <c r="C370" s="216"/>
      <c r="D370" s="216">
        <v>138</v>
      </c>
      <c r="E370" s="216">
        <v>182</v>
      </c>
      <c r="F370" s="216">
        <v>2261</v>
      </c>
      <c r="G370" s="216">
        <v>0</v>
      </c>
      <c r="H370" s="216">
        <v>0</v>
      </c>
      <c r="I370" s="216">
        <v>0</v>
      </c>
      <c r="J370" s="216"/>
      <c r="K370" s="216">
        <v>7279</v>
      </c>
      <c r="L370" s="216">
        <v>367</v>
      </c>
      <c r="M370" s="216"/>
      <c r="N370" s="216">
        <v>2641</v>
      </c>
      <c r="O370" s="216">
        <v>441</v>
      </c>
      <c r="P370" s="216">
        <v>14963</v>
      </c>
      <c r="Q370" s="216"/>
      <c r="R370" s="216">
        <v>239</v>
      </c>
      <c r="S370" s="216">
        <v>740</v>
      </c>
    </row>
    <row r="371" spans="1:19" s="211" customFormat="1" ht="9" customHeight="1">
      <c r="A371" s="215" t="s">
        <v>41</v>
      </c>
      <c r="B371" s="216">
        <v>230</v>
      </c>
      <c r="C371" s="216"/>
      <c r="D371" s="216">
        <v>846</v>
      </c>
      <c r="E371" s="216">
        <v>3640</v>
      </c>
      <c r="F371" s="216">
        <v>28512</v>
      </c>
      <c r="G371" s="216">
        <v>0</v>
      </c>
      <c r="H371" s="216">
        <v>0</v>
      </c>
      <c r="I371" s="216">
        <v>0</v>
      </c>
      <c r="J371" s="216"/>
      <c r="K371" s="216">
        <v>6722</v>
      </c>
      <c r="L371" s="216">
        <v>359</v>
      </c>
      <c r="M371" s="216"/>
      <c r="N371" s="216">
        <v>22400</v>
      </c>
      <c r="O371" s="216">
        <v>2043</v>
      </c>
      <c r="P371" s="216">
        <v>67585</v>
      </c>
      <c r="Q371" s="216"/>
      <c r="R371" s="216">
        <v>26797</v>
      </c>
      <c r="S371" s="216">
        <v>37568</v>
      </c>
    </row>
    <row r="372" spans="1:19" s="211" customFormat="1" ht="9" customHeight="1">
      <c r="A372" s="215" t="s">
        <v>42</v>
      </c>
      <c r="B372" s="216">
        <v>343</v>
      </c>
      <c r="C372" s="216"/>
      <c r="D372" s="216">
        <v>407</v>
      </c>
      <c r="E372" s="216">
        <v>322</v>
      </c>
      <c r="F372" s="216">
        <v>9784</v>
      </c>
      <c r="G372" s="216">
        <v>0</v>
      </c>
      <c r="H372" s="216">
        <v>0</v>
      </c>
      <c r="I372" s="216">
        <v>0</v>
      </c>
      <c r="J372" s="216"/>
      <c r="K372" s="216">
        <v>10150</v>
      </c>
      <c r="L372" s="216">
        <v>25</v>
      </c>
      <c r="M372" s="216"/>
      <c r="N372" s="216">
        <v>12187</v>
      </c>
      <c r="O372" s="216">
        <v>737</v>
      </c>
      <c r="P372" s="216">
        <v>54318</v>
      </c>
      <c r="Q372" s="216"/>
      <c r="R372" s="216">
        <v>166</v>
      </c>
      <c r="S372" s="216">
        <v>4434</v>
      </c>
    </row>
    <row r="373" spans="1:19" s="211" customFormat="1" ht="9" customHeight="1">
      <c r="A373" s="120" t="s">
        <v>43</v>
      </c>
      <c r="B373" s="117">
        <v>100</v>
      </c>
      <c r="C373" s="117"/>
      <c r="D373" s="117">
        <v>304</v>
      </c>
      <c r="E373" s="117">
        <v>299</v>
      </c>
      <c r="F373" s="117">
        <v>1698</v>
      </c>
      <c r="G373" s="117">
        <v>0</v>
      </c>
      <c r="H373" s="117">
        <v>0</v>
      </c>
      <c r="I373" s="117">
        <v>1420</v>
      </c>
      <c r="J373" s="117"/>
      <c r="K373" s="117">
        <v>1445</v>
      </c>
      <c r="L373" s="117">
        <v>137</v>
      </c>
      <c r="M373" s="117"/>
      <c r="N373" s="117">
        <v>4044</v>
      </c>
      <c r="O373" s="117">
        <v>703</v>
      </c>
      <c r="P373" s="117">
        <v>11520</v>
      </c>
      <c r="Q373" s="117"/>
      <c r="R373" s="117">
        <v>482</v>
      </c>
      <c r="S373" s="117">
        <v>773</v>
      </c>
    </row>
    <row r="374" spans="1:19" s="211" customFormat="1" ht="9" customHeight="1">
      <c r="B374" s="259"/>
      <c r="C374" s="259"/>
      <c r="D374" s="259"/>
      <c r="E374" s="259"/>
      <c r="F374" s="259"/>
      <c r="G374" s="259"/>
      <c r="H374" s="259"/>
      <c r="I374" s="259"/>
    </row>
    <row r="375" spans="1:19" s="211" customFormat="1" ht="9" customHeight="1">
      <c r="A375" s="264">
        <v>2005</v>
      </c>
      <c r="B375" s="259"/>
      <c r="C375" s="259"/>
      <c r="D375" s="259"/>
      <c r="E375" s="259"/>
      <c r="F375" s="259"/>
      <c r="G375" s="259"/>
      <c r="H375" s="259"/>
      <c r="I375" s="259"/>
    </row>
    <row r="376" spans="1:19" s="211" customFormat="1" ht="9" customHeight="1">
      <c r="A376" s="210" t="s">
        <v>69</v>
      </c>
      <c r="B376" s="258">
        <f>SUM(B378:B409)</f>
        <v>1353995</v>
      </c>
      <c r="C376" s="292">
        <f>SUM(D378:D409)</f>
        <v>1851460</v>
      </c>
      <c r="D376" s="292"/>
      <c r="E376" s="258">
        <f>SUM(E378:E409)</f>
        <v>1362917</v>
      </c>
      <c r="F376" s="258">
        <f>SUM(F378:F409)</f>
        <v>881625</v>
      </c>
      <c r="G376" s="258">
        <f>SUM(G378:G409)</f>
        <v>83040</v>
      </c>
      <c r="H376" s="258">
        <f>SUM(H378:H409)</f>
        <v>59257</v>
      </c>
      <c r="I376" s="258">
        <f>SUM(I378:I409)</f>
        <v>20677</v>
      </c>
      <c r="K376" s="258">
        <f>SUM(K378:K409)</f>
        <v>667647</v>
      </c>
      <c r="L376" s="258">
        <f>SUM(L378:L409)</f>
        <v>314379</v>
      </c>
      <c r="M376" s="258"/>
      <c r="N376" s="258">
        <f>SUM(N378:N409)</f>
        <v>758126</v>
      </c>
      <c r="O376" s="258">
        <f>SUM(O378:O409)</f>
        <v>296239</v>
      </c>
      <c r="P376" s="258">
        <f>SUM(P378:P409)</f>
        <v>2235940</v>
      </c>
      <c r="Q376" s="258"/>
      <c r="R376" s="258">
        <f>SUM(R378:R409)</f>
        <v>298475</v>
      </c>
      <c r="S376" s="258">
        <f>SUM(S378:S409)</f>
        <v>481145</v>
      </c>
    </row>
    <row r="377" spans="1:19" s="211" customFormat="1" ht="3" customHeight="1">
      <c r="A377" s="217"/>
      <c r="B377" s="260"/>
      <c r="C377" s="260"/>
      <c r="D377" s="260"/>
      <c r="E377" s="260"/>
      <c r="F377" s="260"/>
      <c r="G377" s="260"/>
      <c r="H377" s="260"/>
      <c r="I377" s="260"/>
      <c r="J377" s="215"/>
      <c r="K377" s="260"/>
      <c r="L377" s="260"/>
      <c r="M377" s="260"/>
      <c r="N377" s="260"/>
      <c r="O377" s="260"/>
      <c r="P377" s="260"/>
      <c r="Q377" s="260"/>
      <c r="R377" s="260"/>
      <c r="S377" s="260"/>
    </row>
    <row r="378" spans="1:19" s="211" customFormat="1" ht="9" customHeight="1">
      <c r="A378" s="215" t="s">
        <v>12</v>
      </c>
      <c r="B378" s="216">
        <v>2402</v>
      </c>
      <c r="C378" s="216"/>
      <c r="D378" s="216">
        <v>4872</v>
      </c>
      <c r="E378" s="216">
        <v>13320</v>
      </c>
      <c r="F378" s="216">
        <v>42764</v>
      </c>
      <c r="G378" s="216">
        <v>129</v>
      </c>
      <c r="H378" s="216">
        <v>0</v>
      </c>
      <c r="I378" s="216">
        <v>0</v>
      </c>
      <c r="J378" s="216"/>
      <c r="K378" s="216">
        <v>9865</v>
      </c>
      <c r="L378" s="216">
        <v>1070</v>
      </c>
      <c r="M378" s="216"/>
      <c r="N378" s="216">
        <v>12656</v>
      </c>
      <c r="O378" s="216">
        <v>1122</v>
      </c>
      <c r="P378" s="216">
        <v>10772</v>
      </c>
      <c r="Q378" s="216"/>
      <c r="R378" s="216">
        <v>0</v>
      </c>
      <c r="S378" s="216">
        <v>7109</v>
      </c>
    </row>
    <row r="379" spans="1:19" s="211" customFormat="1" ht="9" customHeight="1">
      <c r="A379" s="215" t="s">
        <v>13</v>
      </c>
      <c r="B379" s="216">
        <v>31</v>
      </c>
      <c r="C379" s="216"/>
      <c r="D379" s="216">
        <v>15780</v>
      </c>
      <c r="E379" s="216">
        <v>1815</v>
      </c>
      <c r="F379" s="216">
        <v>67199</v>
      </c>
      <c r="G379" s="216">
        <v>1088</v>
      </c>
      <c r="H379" s="216">
        <v>0</v>
      </c>
      <c r="I379" s="216">
        <v>0</v>
      </c>
      <c r="J379" s="216"/>
      <c r="K379" s="216">
        <v>14137</v>
      </c>
      <c r="L379" s="216">
        <v>3715</v>
      </c>
      <c r="M379" s="216"/>
      <c r="N379" s="216">
        <v>13988</v>
      </c>
      <c r="O379" s="216">
        <v>1463</v>
      </c>
      <c r="P379" s="216">
        <v>61688</v>
      </c>
      <c r="Q379" s="216"/>
      <c r="R379" s="216">
        <v>7467</v>
      </c>
      <c r="S379" s="216">
        <v>10732</v>
      </c>
    </row>
    <row r="380" spans="1:19" s="211" customFormat="1" ht="9" customHeight="1">
      <c r="A380" s="215" t="s">
        <v>14</v>
      </c>
      <c r="B380" s="216">
        <v>0</v>
      </c>
      <c r="C380" s="216"/>
      <c r="D380" s="216">
        <v>0</v>
      </c>
      <c r="E380" s="216">
        <v>0</v>
      </c>
      <c r="F380" s="216">
        <v>11</v>
      </c>
      <c r="G380" s="216">
        <v>0</v>
      </c>
      <c r="H380" s="216">
        <v>0</v>
      </c>
      <c r="I380" s="216">
        <v>0</v>
      </c>
      <c r="J380" s="216"/>
      <c r="K380" s="216">
        <v>602</v>
      </c>
      <c r="L380" s="216">
        <v>347</v>
      </c>
      <c r="M380" s="216"/>
      <c r="N380" s="216">
        <v>1522</v>
      </c>
      <c r="O380" s="216">
        <v>280</v>
      </c>
      <c r="P380" s="216">
        <v>15893</v>
      </c>
      <c r="Q380" s="216"/>
      <c r="R380" s="216">
        <v>0</v>
      </c>
      <c r="S380" s="216">
        <v>256</v>
      </c>
    </row>
    <row r="381" spans="1:19" s="211" customFormat="1" ht="9" customHeight="1">
      <c r="A381" s="262" t="s">
        <v>15</v>
      </c>
      <c r="B381" s="214">
        <v>0</v>
      </c>
      <c r="C381" s="214"/>
      <c r="D381" s="214">
        <v>78</v>
      </c>
      <c r="E381" s="214">
        <v>0</v>
      </c>
      <c r="F381" s="214">
        <v>2469</v>
      </c>
      <c r="G381" s="214">
        <v>0</v>
      </c>
      <c r="H381" s="214">
        <v>0</v>
      </c>
      <c r="I381" s="214">
        <v>0</v>
      </c>
      <c r="J381" s="214"/>
      <c r="K381" s="214">
        <v>404</v>
      </c>
      <c r="L381" s="214">
        <v>0</v>
      </c>
      <c r="M381" s="214"/>
      <c r="N381" s="214">
        <v>1977</v>
      </c>
      <c r="O381" s="214">
        <v>237</v>
      </c>
      <c r="P381" s="214">
        <v>6093</v>
      </c>
      <c r="Q381" s="214"/>
      <c r="R381" s="214">
        <v>1004</v>
      </c>
      <c r="S381" s="214">
        <v>1668</v>
      </c>
    </row>
    <row r="382" spans="1:19" s="211" customFormat="1" ht="9" customHeight="1">
      <c r="A382" s="215" t="s">
        <v>16</v>
      </c>
      <c r="B382" s="216">
        <v>317855</v>
      </c>
      <c r="C382" s="216"/>
      <c r="D382" s="216">
        <v>71144</v>
      </c>
      <c r="E382" s="216">
        <v>53003</v>
      </c>
      <c r="F382" s="216">
        <v>22253</v>
      </c>
      <c r="G382" s="216">
        <v>460</v>
      </c>
      <c r="H382" s="216">
        <v>465</v>
      </c>
      <c r="I382" s="216">
        <v>28</v>
      </c>
      <c r="J382" s="216"/>
      <c r="K382" s="216">
        <v>22447</v>
      </c>
      <c r="L382" s="216">
        <v>53352</v>
      </c>
      <c r="M382" s="216"/>
      <c r="N382" s="216">
        <v>8605</v>
      </c>
      <c r="O382" s="216">
        <v>5390</v>
      </c>
      <c r="P382" s="216">
        <v>26129</v>
      </c>
      <c r="Q382" s="216"/>
      <c r="R382" s="216">
        <v>2220</v>
      </c>
      <c r="S382" s="216">
        <v>7553</v>
      </c>
    </row>
    <row r="383" spans="1:19" s="211" customFormat="1" ht="9" customHeight="1">
      <c r="A383" s="215" t="s">
        <v>17</v>
      </c>
      <c r="B383" s="216">
        <v>0</v>
      </c>
      <c r="C383" s="216"/>
      <c r="D383" s="216">
        <v>20</v>
      </c>
      <c r="E383" s="216">
        <v>10</v>
      </c>
      <c r="F383" s="216">
        <v>10683</v>
      </c>
      <c r="G383" s="216">
        <v>0</v>
      </c>
      <c r="H383" s="216">
        <v>0</v>
      </c>
      <c r="I383" s="216">
        <v>0</v>
      </c>
      <c r="J383" s="216"/>
      <c r="K383" s="216">
        <v>25418</v>
      </c>
      <c r="L383" s="216">
        <v>0</v>
      </c>
      <c r="M383" s="216"/>
      <c r="N383" s="216">
        <v>2270</v>
      </c>
      <c r="O383" s="216">
        <v>521</v>
      </c>
      <c r="P383" s="216">
        <v>28043</v>
      </c>
      <c r="Q383" s="216"/>
      <c r="R383" s="216">
        <v>548</v>
      </c>
      <c r="S383" s="216">
        <v>86</v>
      </c>
    </row>
    <row r="384" spans="1:19" s="211" customFormat="1" ht="9" customHeight="1">
      <c r="A384" s="215" t="s">
        <v>18</v>
      </c>
      <c r="B384" s="216">
        <v>0</v>
      </c>
      <c r="C384" s="216"/>
      <c r="D384" s="216">
        <v>0</v>
      </c>
      <c r="E384" s="216">
        <v>0</v>
      </c>
      <c r="F384" s="216">
        <v>19456</v>
      </c>
      <c r="G384" s="216">
        <v>0</v>
      </c>
      <c r="H384" s="216">
        <v>0</v>
      </c>
      <c r="I384" s="216">
        <v>0</v>
      </c>
      <c r="J384" s="216"/>
      <c r="K384" s="216">
        <v>3112</v>
      </c>
      <c r="L384" s="216">
        <v>0</v>
      </c>
      <c r="M384" s="216"/>
      <c r="N384" s="216">
        <v>7378</v>
      </c>
      <c r="O384" s="216">
        <v>807</v>
      </c>
      <c r="P384" s="216">
        <v>27507</v>
      </c>
      <c r="Q384" s="216"/>
      <c r="R384" s="216">
        <v>19552</v>
      </c>
      <c r="S384" s="216">
        <v>2868</v>
      </c>
    </row>
    <row r="385" spans="1:19" s="211" customFormat="1" ht="9" customHeight="1">
      <c r="A385" s="262" t="s">
        <v>19</v>
      </c>
      <c r="B385" s="214">
        <v>907</v>
      </c>
      <c r="C385" s="214"/>
      <c r="D385" s="214">
        <v>5308</v>
      </c>
      <c r="E385" s="214">
        <v>2358</v>
      </c>
      <c r="F385" s="214">
        <v>12641</v>
      </c>
      <c r="G385" s="214">
        <v>2652</v>
      </c>
      <c r="H385" s="214">
        <v>0</v>
      </c>
      <c r="I385" s="214">
        <v>0</v>
      </c>
      <c r="J385" s="214"/>
      <c r="K385" s="214">
        <v>4064</v>
      </c>
      <c r="L385" s="214">
        <v>1927</v>
      </c>
      <c r="M385" s="214"/>
      <c r="N385" s="214">
        <v>11739</v>
      </c>
      <c r="O385" s="214">
        <v>1416</v>
      </c>
      <c r="P385" s="214">
        <v>22022</v>
      </c>
      <c r="Q385" s="214"/>
      <c r="R385" s="214">
        <v>6</v>
      </c>
      <c r="S385" s="214">
        <v>6502</v>
      </c>
    </row>
    <row r="386" spans="1:19" s="211" customFormat="1" ht="9" customHeight="1">
      <c r="A386" s="215" t="s">
        <v>187</v>
      </c>
      <c r="B386" s="216">
        <v>102813</v>
      </c>
      <c r="C386" s="216"/>
      <c r="D386" s="216">
        <v>216512</v>
      </c>
      <c r="E386" s="216">
        <v>136878</v>
      </c>
      <c r="F386" s="216">
        <v>60915</v>
      </c>
      <c r="G386" s="216">
        <v>18693</v>
      </c>
      <c r="H386" s="216">
        <v>3454</v>
      </c>
      <c r="I386" s="216">
        <v>0</v>
      </c>
      <c r="J386" s="216"/>
      <c r="K386" s="216">
        <v>91034</v>
      </c>
      <c r="L386" s="216">
        <v>36130</v>
      </c>
      <c r="M386" s="216"/>
      <c r="N386" s="216">
        <v>205207</v>
      </c>
      <c r="O386" s="216">
        <v>31205</v>
      </c>
      <c r="P386" s="216">
        <v>245077</v>
      </c>
      <c r="Q386" s="216"/>
      <c r="R386" s="216">
        <v>9773</v>
      </c>
      <c r="S386" s="216">
        <v>53284</v>
      </c>
    </row>
    <row r="387" spans="1:19" s="211" customFormat="1" ht="9" customHeight="1">
      <c r="A387" s="215" t="s">
        <v>21</v>
      </c>
      <c r="B387" s="216">
        <v>25537</v>
      </c>
      <c r="C387" s="216"/>
      <c r="D387" s="216">
        <v>6002</v>
      </c>
      <c r="E387" s="216">
        <v>3302</v>
      </c>
      <c r="F387" s="216">
        <v>8904</v>
      </c>
      <c r="G387" s="216">
        <v>0</v>
      </c>
      <c r="H387" s="216">
        <v>0</v>
      </c>
      <c r="I387" s="216">
        <v>0</v>
      </c>
      <c r="J387" s="216"/>
      <c r="K387" s="216">
        <v>639</v>
      </c>
      <c r="L387" s="216">
        <v>1560</v>
      </c>
      <c r="M387" s="216"/>
      <c r="N387" s="216">
        <v>8562</v>
      </c>
      <c r="O387" s="216">
        <v>2091</v>
      </c>
      <c r="P387" s="216">
        <v>7890</v>
      </c>
      <c r="Q387" s="216"/>
      <c r="R387" s="216">
        <v>0</v>
      </c>
      <c r="S387" s="216">
        <v>49254</v>
      </c>
    </row>
    <row r="388" spans="1:19" s="211" customFormat="1" ht="9" customHeight="1">
      <c r="A388" s="215" t="s">
        <v>22</v>
      </c>
      <c r="B388" s="216">
        <v>17918</v>
      </c>
      <c r="C388" s="216"/>
      <c r="D388" s="216">
        <v>27065</v>
      </c>
      <c r="E388" s="216">
        <v>41326</v>
      </c>
      <c r="F388" s="216">
        <v>41152</v>
      </c>
      <c r="G388" s="216">
        <v>5407</v>
      </c>
      <c r="H388" s="216">
        <v>171</v>
      </c>
      <c r="I388" s="216">
        <v>0</v>
      </c>
      <c r="J388" s="216"/>
      <c r="K388" s="216">
        <v>77208</v>
      </c>
      <c r="L388" s="216">
        <v>2040</v>
      </c>
      <c r="M388" s="216"/>
      <c r="N388" s="216">
        <v>8500</v>
      </c>
      <c r="O388" s="216">
        <v>4488</v>
      </c>
      <c r="P388" s="216">
        <v>42113</v>
      </c>
      <c r="Q388" s="216"/>
      <c r="R388" s="216">
        <v>956</v>
      </c>
      <c r="S388" s="216">
        <v>4526</v>
      </c>
    </row>
    <row r="389" spans="1:19" s="211" customFormat="1" ht="9" customHeight="1">
      <c r="A389" s="262" t="s">
        <v>23</v>
      </c>
      <c r="B389" s="214">
        <v>0</v>
      </c>
      <c r="C389" s="214"/>
      <c r="D389" s="214">
        <v>0</v>
      </c>
      <c r="E389" s="214">
        <v>0</v>
      </c>
      <c r="F389" s="214">
        <v>2528</v>
      </c>
      <c r="G389" s="214">
        <v>0</v>
      </c>
      <c r="H389" s="214">
        <v>0</v>
      </c>
      <c r="I389" s="214">
        <v>0</v>
      </c>
      <c r="J389" s="214"/>
      <c r="K389" s="214">
        <v>5063</v>
      </c>
      <c r="L389" s="214">
        <v>0</v>
      </c>
      <c r="M389" s="214"/>
      <c r="N389" s="214">
        <v>2631</v>
      </c>
      <c r="O389" s="214">
        <v>617</v>
      </c>
      <c r="P389" s="214">
        <v>43922</v>
      </c>
      <c r="Q389" s="214"/>
      <c r="R389" s="214">
        <v>107</v>
      </c>
      <c r="S389" s="214">
        <v>400</v>
      </c>
    </row>
    <row r="390" spans="1:19" s="211" customFormat="1" ht="9" customHeight="1">
      <c r="A390" s="215" t="s">
        <v>24</v>
      </c>
      <c r="B390" s="216">
        <v>23433</v>
      </c>
      <c r="C390" s="216"/>
      <c r="D390" s="216">
        <v>4166</v>
      </c>
      <c r="E390" s="216">
        <v>84</v>
      </c>
      <c r="F390" s="216">
        <v>2934</v>
      </c>
      <c r="G390" s="216">
        <v>0</v>
      </c>
      <c r="H390" s="216">
        <v>0</v>
      </c>
      <c r="I390" s="216">
        <v>0</v>
      </c>
      <c r="J390" s="216"/>
      <c r="K390" s="216">
        <v>33893</v>
      </c>
      <c r="L390" s="216">
        <v>1083</v>
      </c>
      <c r="M390" s="216"/>
      <c r="N390" s="216">
        <v>3307</v>
      </c>
      <c r="O390" s="216">
        <v>949</v>
      </c>
      <c r="P390" s="216">
        <v>25210</v>
      </c>
      <c r="Q390" s="216"/>
      <c r="R390" s="216">
        <v>45</v>
      </c>
      <c r="S390" s="216">
        <v>1178</v>
      </c>
    </row>
    <row r="391" spans="1:19" s="211" customFormat="1" ht="9" customHeight="1">
      <c r="A391" s="215" t="s">
        <v>25</v>
      </c>
      <c r="B391" s="216">
        <v>45377</v>
      </c>
      <c r="C391" s="216"/>
      <c r="D391" s="216">
        <v>47256</v>
      </c>
      <c r="E391" s="216">
        <v>29473</v>
      </c>
      <c r="F391" s="216">
        <v>28280</v>
      </c>
      <c r="G391" s="216">
        <v>1855</v>
      </c>
      <c r="H391" s="216">
        <v>0</v>
      </c>
      <c r="I391" s="216">
        <v>0</v>
      </c>
      <c r="J391" s="216"/>
      <c r="K391" s="216">
        <v>38349</v>
      </c>
      <c r="L391" s="216">
        <v>89717</v>
      </c>
      <c r="M391" s="216"/>
      <c r="N391" s="216">
        <v>71891</v>
      </c>
      <c r="O391" s="216">
        <v>101888</v>
      </c>
      <c r="P391" s="216">
        <v>107939</v>
      </c>
      <c r="Q391" s="216"/>
      <c r="R391" s="216">
        <v>12256</v>
      </c>
      <c r="S391" s="216">
        <v>29260</v>
      </c>
    </row>
    <row r="392" spans="1:19" s="211" customFormat="1" ht="9" customHeight="1">
      <c r="A392" s="215" t="s">
        <v>26</v>
      </c>
      <c r="B392" s="216">
        <v>153599</v>
      </c>
      <c r="C392" s="216"/>
      <c r="D392" s="216">
        <v>104408</v>
      </c>
      <c r="E392" s="216">
        <v>106897</v>
      </c>
      <c r="F392" s="216">
        <v>69520</v>
      </c>
      <c r="G392" s="216">
        <v>14569</v>
      </c>
      <c r="H392" s="216">
        <v>44643</v>
      </c>
      <c r="I392" s="216">
        <v>3297</v>
      </c>
      <c r="J392" s="216"/>
      <c r="K392" s="216">
        <v>101300</v>
      </c>
      <c r="L392" s="216">
        <v>39653</v>
      </c>
      <c r="M392" s="216"/>
      <c r="N392" s="216">
        <v>154380</v>
      </c>
      <c r="O392" s="216">
        <v>66926</v>
      </c>
      <c r="P392" s="216">
        <v>401679</v>
      </c>
      <c r="Q392" s="216"/>
      <c r="R392" s="216">
        <v>10154</v>
      </c>
      <c r="S392" s="216">
        <v>32801</v>
      </c>
    </row>
    <row r="393" spans="1:19" s="211" customFormat="1" ht="9" customHeight="1">
      <c r="A393" s="262" t="s">
        <v>27</v>
      </c>
      <c r="B393" s="214">
        <v>51</v>
      </c>
      <c r="C393" s="214"/>
      <c r="D393" s="214">
        <v>335</v>
      </c>
      <c r="E393" s="214">
        <v>3825</v>
      </c>
      <c r="F393" s="214">
        <v>8564</v>
      </c>
      <c r="G393" s="214">
        <v>15</v>
      </c>
      <c r="H393" s="214">
        <v>0</v>
      </c>
      <c r="I393" s="214">
        <v>0</v>
      </c>
      <c r="J393" s="214"/>
      <c r="K393" s="214">
        <v>19335</v>
      </c>
      <c r="L393" s="214">
        <v>2414</v>
      </c>
      <c r="M393" s="214"/>
      <c r="N393" s="214">
        <v>7324</v>
      </c>
      <c r="O393" s="214">
        <v>3064</v>
      </c>
      <c r="P393" s="214">
        <v>54066</v>
      </c>
      <c r="Q393" s="214"/>
      <c r="R393" s="214">
        <v>350</v>
      </c>
      <c r="S393" s="214">
        <v>4136</v>
      </c>
    </row>
    <row r="394" spans="1:19" s="211" customFormat="1" ht="9" customHeight="1">
      <c r="A394" s="215" t="s">
        <v>28</v>
      </c>
      <c r="B394" s="216">
        <v>0</v>
      </c>
      <c r="C394" s="216"/>
      <c r="D394" s="216">
        <v>37</v>
      </c>
      <c r="E394" s="216">
        <v>11135</v>
      </c>
      <c r="F394" s="216">
        <v>1746</v>
      </c>
      <c r="G394" s="216">
        <v>0</v>
      </c>
      <c r="H394" s="216">
        <v>0</v>
      </c>
      <c r="I394" s="216">
        <v>4062</v>
      </c>
      <c r="J394" s="216"/>
      <c r="K394" s="216">
        <v>2047</v>
      </c>
      <c r="L394" s="216">
        <v>39</v>
      </c>
      <c r="M394" s="216"/>
      <c r="N394" s="216">
        <v>4145</v>
      </c>
      <c r="O394" s="216">
        <v>271</v>
      </c>
      <c r="P394" s="216">
        <v>37110</v>
      </c>
      <c r="Q394" s="216"/>
      <c r="R394" s="216">
        <v>104</v>
      </c>
      <c r="S394" s="216">
        <v>1370</v>
      </c>
    </row>
    <row r="395" spans="1:19" s="211" customFormat="1" ht="9" customHeight="1">
      <c r="A395" s="215" t="s">
        <v>29</v>
      </c>
      <c r="B395" s="216">
        <v>0</v>
      </c>
      <c r="C395" s="216"/>
      <c r="D395" s="216">
        <v>0</v>
      </c>
      <c r="E395" s="216">
        <v>0</v>
      </c>
      <c r="F395" s="216">
        <v>823</v>
      </c>
      <c r="G395" s="216">
        <v>0</v>
      </c>
      <c r="H395" s="216">
        <v>0</v>
      </c>
      <c r="I395" s="216">
        <v>0</v>
      </c>
      <c r="J395" s="216"/>
      <c r="K395" s="216">
        <v>383</v>
      </c>
      <c r="L395" s="216">
        <v>54</v>
      </c>
      <c r="M395" s="216"/>
      <c r="N395" s="216">
        <v>1708</v>
      </c>
      <c r="O395" s="216">
        <v>13</v>
      </c>
      <c r="P395" s="216">
        <v>16074</v>
      </c>
      <c r="Q395" s="216"/>
      <c r="R395" s="216">
        <v>0</v>
      </c>
      <c r="S395" s="216">
        <v>148</v>
      </c>
    </row>
    <row r="396" spans="1:19" s="211" customFormat="1" ht="9" customHeight="1">
      <c r="A396" s="215" t="s">
        <v>30</v>
      </c>
      <c r="B396" s="216">
        <v>644660</v>
      </c>
      <c r="C396" s="216"/>
      <c r="D396" s="216">
        <v>1254941</v>
      </c>
      <c r="E396" s="216">
        <v>874952</v>
      </c>
      <c r="F396" s="216">
        <v>281293</v>
      </c>
      <c r="G396" s="216">
        <v>4921</v>
      </c>
      <c r="H396" s="216">
        <v>8066</v>
      </c>
      <c r="I396" s="216">
        <v>8621</v>
      </c>
      <c r="J396" s="216"/>
      <c r="K396" s="216">
        <v>76266</v>
      </c>
      <c r="L396" s="216">
        <v>26509</v>
      </c>
      <c r="M396" s="216"/>
      <c r="N396" s="216">
        <v>106891</v>
      </c>
      <c r="O396" s="216">
        <v>58811</v>
      </c>
      <c r="P396" s="216">
        <v>185516</v>
      </c>
      <c r="Q396" s="216"/>
      <c r="R396" s="216">
        <v>12387</v>
      </c>
      <c r="S396" s="216">
        <v>168351</v>
      </c>
    </row>
    <row r="397" spans="1:19" s="211" customFormat="1" ht="9" customHeight="1">
      <c r="A397" s="262" t="s">
        <v>31</v>
      </c>
      <c r="B397" s="214">
        <v>0</v>
      </c>
      <c r="C397" s="214"/>
      <c r="D397" s="214">
        <v>0</v>
      </c>
      <c r="E397" s="214">
        <v>0</v>
      </c>
      <c r="F397" s="214">
        <v>10984</v>
      </c>
      <c r="G397" s="214">
        <v>0</v>
      </c>
      <c r="H397" s="214">
        <v>0</v>
      </c>
      <c r="I397" s="214">
        <v>0</v>
      </c>
      <c r="J397" s="214"/>
      <c r="K397" s="214">
        <v>12823</v>
      </c>
      <c r="L397" s="214">
        <v>0</v>
      </c>
      <c r="M397" s="214"/>
      <c r="N397" s="214">
        <v>6578</v>
      </c>
      <c r="O397" s="214">
        <v>553</v>
      </c>
      <c r="P397" s="214">
        <v>86639</v>
      </c>
      <c r="Q397" s="214"/>
      <c r="R397" s="214">
        <v>42</v>
      </c>
      <c r="S397" s="214">
        <v>1532</v>
      </c>
    </row>
    <row r="398" spans="1:19" s="211" customFormat="1" ht="9" customHeight="1">
      <c r="A398" s="215" t="s">
        <v>32</v>
      </c>
      <c r="B398" s="216">
        <v>5090</v>
      </c>
      <c r="C398" s="216"/>
      <c r="D398" s="216">
        <v>15874</v>
      </c>
      <c r="E398" s="216">
        <v>6113</v>
      </c>
      <c r="F398" s="216">
        <v>32672</v>
      </c>
      <c r="G398" s="216">
        <v>663</v>
      </c>
      <c r="H398" s="216">
        <v>0</v>
      </c>
      <c r="I398" s="216">
        <v>0</v>
      </c>
      <c r="J398" s="216"/>
      <c r="K398" s="216">
        <v>50068</v>
      </c>
      <c r="L398" s="216">
        <v>32375</v>
      </c>
      <c r="M398" s="216"/>
      <c r="N398" s="216">
        <v>11307</v>
      </c>
      <c r="O398" s="216">
        <v>1321</v>
      </c>
      <c r="P398" s="216">
        <v>129881</v>
      </c>
      <c r="Q398" s="216"/>
      <c r="R398" s="216">
        <v>1785</v>
      </c>
      <c r="S398" s="216">
        <v>10508</v>
      </c>
    </row>
    <row r="399" spans="1:19" s="211" customFormat="1" ht="9" customHeight="1">
      <c r="A399" s="215" t="s">
        <v>33</v>
      </c>
      <c r="B399" s="216">
        <v>8139</v>
      </c>
      <c r="C399" s="216"/>
      <c r="D399" s="216">
        <v>6896</v>
      </c>
      <c r="E399" s="216">
        <v>8490</v>
      </c>
      <c r="F399" s="216">
        <v>48506</v>
      </c>
      <c r="G399" s="216">
        <v>4850</v>
      </c>
      <c r="H399" s="216">
        <v>0</v>
      </c>
      <c r="I399" s="216">
        <v>0</v>
      </c>
      <c r="J399" s="216"/>
      <c r="K399" s="216">
        <v>27712</v>
      </c>
      <c r="L399" s="216">
        <v>15414</v>
      </c>
      <c r="M399" s="216"/>
      <c r="N399" s="216">
        <v>7909</v>
      </c>
      <c r="O399" s="216">
        <v>1220</v>
      </c>
      <c r="P399" s="216">
        <v>36029</v>
      </c>
      <c r="Q399" s="216"/>
      <c r="R399" s="216">
        <v>594</v>
      </c>
      <c r="S399" s="216">
        <v>8708</v>
      </c>
    </row>
    <row r="400" spans="1:19" s="211" customFormat="1" ht="9" customHeight="1">
      <c r="A400" s="215" t="s">
        <v>34</v>
      </c>
      <c r="B400" s="216">
        <v>0</v>
      </c>
      <c r="C400" s="216"/>
      <c r="D400" s="216">
        <v>41</v>
      </c>
      <c r="E400" s="216">
        <v>0</v>
      </c>
      <c r="F400" s="216">
        <v>2105</v>
      </c>
      <c r="G400" s="216">
        <v>0</v>
      </c>
      <c r="H400" s="216">
        <v>0</v>
      </c>
      <c r="I400" s="216">
        <v>0</v>
      </c>
      <c r="J400" s="216"/>
      <c r="K400" s="216">
        <v>740</v>
      </c>
      <c r="L400" s="216">
        <v>0</v>
      </c>
      <c r="M400" s="216"/>
      <c r="N400" s="216">
        <v>4393</v>
      </c>
      <c r="O400" s="216">
        <v>119</v>
      </c>
      <c r="P400" s="216">
        <v>33201</v>
      </c>
      <c r="Q400" s="216"/>
      <c r="R400" s="216">
        <v>0</v>
      </c>
      <c r="S400" s="216">
        <v>1244</v>
      </c>
    </row>
    <row r="401" spans="1:19" s="211" customFormat="1" ht="9" customHeight="1">
      <c r="A401" s="262" t="s">
        <v>35</v>
      </c>
      <c r="B401" s="214">
        <v>3657</v>
      </c>
      <c r="C401" s="214"/>
      <c r="D401" s="214">
        <v>65780</v>
      </c>
      <c r="E401" s="214">
        <v>65235</v>
      </c>
      <c r="F401" s="214">
        <v>27075</v>
      </c>
      <c r="G401" s="214">
        <v>23143</v>
      </c>
      <c r="H401" s="214">
        <v>0</v>
      </c>
      <c r="I401" s="214">
        <v>0</v>
      </c>
      <c r="J401" s="214"/>
      <c r="K401" s="214">
        <v>29161</v>
      </c>
      <c r="L401" s="214">
        <v>1094</v>
      </c>
      <c r="M401" s="214"/>
      <c r="N401" s="214">
        <v>7590</v>
      </c>
      <c r="O401" s="214">
        <v>2189</v>
      </c>
      <c r="P401" s="214">
        <v>372591</v>
      </c>
      <c r="Q401" s="214"/>
      <c r="R401" s="214">
        <v>378</v>
      </c>
      <c r="S401" s="214">
        <v>4369</v>
      </c>
    </row>
    <row r="402" spans="1:19" s="211" customFormat="1" ht="9" customHeight="1">
      <c r="A402" s="215" t="s">
        <v>36</v>
      </c>
      <c r="B402" s="216">
        <v>38</v>
      </c>
      <c r="C402" s="216"/>
      <c r="D402" s="216">
        <v>1991</v>
      </c>
      <c r="E402" s="216">
        <v>153</v>
      </c>
      <c r="F402" s="216">
        <v>9871</v>
      </c>
      <c r="G402" s="216">
        <v>0</v>
      </c>
      <c r="H402" s="216">
        <v>2458</v>
      </c>
      <c r="I402" s="216">
        <v>952</v>
      </c>
      <c r="J402" s="216"/>
      <c r="K402" s="216">
        <v>937</v>
      </c>
      <c r="L402" s="216">
        <v>1433</v>
      </c>
      <c r="M402" s="216"/>
      <c r="N402" s="216">
        <v>8942</v>
      </c>
      <c r="O402" s="216">
        <v>1187</v>
      </c>
      <c r="P402" s="216">
        <v>22295</v>
      </c>
      <c r="Q402" s="216"/>
      <c r="R402" s="216">
        <v>169</v>
      </c>
      <c r="S402" s="216">
        <v>7632</v>
      </c>
    </row>
    <row r="403" spans="1:19" s="211" customFormat="1" ht="9" customHeight="1">
      <c r="A403" s="215" t="s">
        <v>37</v>
      </c>
      <c r="B403" s="216">
        <v>5</v>
      </c>
      <c r="C403" s="216"/>
      <c r="D403" s="216">
        <v>402</v>
      </c>
      <c r="E403" s="216">
        <v>788</v>
      </c>
      <c r="F403" s="216">
        <v>8365</v>
      </c>
      <c r="G403" s="216">
        <v>0</v>
      </c>
      <c r="H403" s="216">
        <v>0</v>
      </c>
      <c r="I403" s="216">
        <v>0</v>
      </c>
      <c r="J403" s="216"/>
      <c r="K403" s="216">
        <v>902</v>
      </c>
      <c r="L403" s="216">
        <v>2886</v>
      </c>
      <c r="M403" s="216"/>
      <c r="N403" s="216">
        <v>9886</v>
      </c>
      <c r="O403" s="216">
        <v>2247</v>
      </c>
      <c r="P403" s="216">
        <v>16526</v>
      </c>
      <c r="Q403" s="216"/>
      <c r="R403" s="216">
        <v>1029</v>
      </c>
      <c r="S403" s="216">
        <v>2639</v>
      </c>
    </row>
    <row r="404" spans="1:19" s="211" customFormat="1" ht="9" customHeight="1">
      <c r="A404" s="215" t="s">
        <v>38</v>
      </c>
      <c r="B404" s="216">
        <v>7</v>
      </c>
      <c r="C404" s="216"/>
      <c r="D404" s="216">
        <v>21</v>
      </c>
      <c r="E404" s="216">
        <v>6</v>
      </c>
      <c r="F404" s="216">
        <v>6850</v>
      </c>
      <c r="G404" s="216">
        <v>0</v>
      </c>
      <c r="H404" s="216">
        <v>0</v>
      </c>
      <c r="I404" s="216">
        <v>0</v>
      </c>
      <c r="J404" s="216"/>
      <c r="K404" s="216">
        <v>840</v>
      </c>
      <c r="L404" s="216">
        <v>29</v>
      </c>
      <c r="M404" s="216"/>
      <c r="N404" s="216">
        <v>10751</v>
      </c>
      <c r="O404" s="216">
        <v>237</v>
      </c>
      <c r="P404" s="216">
        <v>20654</v>
      </c>
      <c r="Q404" s="216"/>
      <c r="R404" s="216">
        <v>93203</v>
      </c>
      <c r="S404" s="216">
        <v>2393</v>
      </c>
    </row>
    <row r="405" spans="1:19" s="211" customFormat="1" ht="9" customHeight="1">
      <c r="A405" s="262" t="s">
        <v>39</v>
      </c>
      <c r="B405" s="214">
        <v>1334</v>
      </c>
      <c r="C405" s="214"/>
      <c r="D405" s="214">
        <v>513</v>
      </c>
      <c r="E405" s="214">
        <v>72</v>
      </c>
      <c r="F405" s="214">
        <v>9341</v>
      </c>
      <c r="G405" s="214">
        <v>0</v>
      </c>
      <c r="H405" s="214">
        <v>0</v>
      </c>
      <c r="I405" s="214">
        <v>0</v>
      </c>
      <c r="J405" s="214"/>
      <c r="K405" s="214">
        <v>970</v>
      </c>
      <c r="L405" s="214">
        <v>206</v>
      </c>
      <c r="M405" s="214"/>
      <c r="N405" s="214">
        <v>5053</v>
      </c>
      <c r="O405" s="214">
        <v>687</v>
      </c>
      <c r="P405" s="214">
        <v>30625</v>
      </c>
      <c r="Q405" s="214"/>
      <c r="R405" s="214">
        <v>75443</v>
      </c>
      <c r="S405" s="214">
        <v>5257</v>
      </c>
    </row>
    <row r="406" spans="1:19" s="211" customFormat="1" ht="9" customHeight="1">
      <c r="A406" s="215" t="s">
        <v>40</v>
      </c>
      <c r="B406" s="216">
        <v>0</v>
      </c>
      <c r="C406" s="216"/>
      <c r="D406" s="216">
        <v>308</v>
      </c>
      <c r="E406" s="216">
        <v>211</v>
      </c>
      <c r="F406" s="216">
        <v>2949</v>
      </c>
      <c r="G406" s="216">
        <v>4595</v>
      </c>
      <c r="H406" s="216">
        <v>0</v>
      </c>
      <c r="I406" s="216">
        <v>0</v>
      </c>
      <c r="J406" s="216"/>
      <c r="K406" s="216">
        <v>5036</v>
      </c>
      <c r="L406" s="216">
        <v>342</v>
      </c>
      <c r="M406" s="216"/>
      <c r="N406" s="216">
        <v>3130</v>
      </c>
      <c r="O406" s="216">
        <v>783</v>
      </c>
      <c r="P406" s="216">
        <v>15097</v>
      </c>
      <c r="Q406" s="216"/>
      <c r="R406" s="216">
        <v>651</v>
      </c>
      <c r="S406" s="216">
        <v>486</v>
      </c>
    </row>
    <row r="407" spans="1:19" s="211" customFormat="1" ht="9" customHeight="1">
      <c r="A407" s="215" t="s">
        <v>41</v>
      </c>
      <c r="B407" s="216">
        <v>683</v>
      </c>
      <c r="C407" s="216"/>
      <c r="D407" s="216">
        <v>1258</v>
      </c>
      <c r="E407" s="216">
        <v>3073</v>
      </c>
      <c r="F407" s="216">
        <v>27228</v>
      </c>
      <c r="G407" s="216">
        <v>0</v>
      </c>
      <c r="H407" s="216">
        <v>0</v>
      </c>
      <c r="I407" s="216">
        <v>0</v>
      </c>
      <c r="J407" s="216"/>
      <c r="K407" s="216">
        <v>4757</v>
      </c>
      <c r="L407" s="216">
        <v>716</v>
      </c>
      <c r="M407" s="216"/>
      <c r="N407" s="216">
        <v>28110</v>
      </c>
      <c r="O407" s="216">
        <v>2346</v>
      </c>
      <c r="P407" s="216">
        <v>72734</v>
      </c>
      <c r="Q407" s="216"/>
      <c r="R407" s="216">
        <v>48252</v>
      </c>
      <c r="S407" s="216">
        <v>48695</v>
      </c>
    </row>
    <row r="408" spans="1:19" s="211" customFormat="1" ht="9" customHeight="1">
      <c r="A408" s="215" t="s">
        <v>42</v>
      </c>
      <c r="B408" s="216">
        <v>439</v>
      </c>
      <c r="C408" s="216"/>
      <c r="D408" s="216">
        <v>386</v>
      </c>
      <c r="E408" s="216">
        <v>271</v>
      </c>
      <c r="F408" s="216">
        <v>9059</v>
      </c>
      <c r="G408" s="216">
        <v>0</v>
      </c>
      <c r="H408" s="216">
        <v>0</v>
      </c>
      <c r="I408" s="216">
        <v>0</v>
      </c>
      <c r="J408" s="216"/>
      <c r="K408" s="216">
        <v>7732</v>
      </c>
      <c r="L408" s="216">
        <v>5</v>
      </c>
      <c r="M408" s="216"/>
      <c r="N408" s="216">
        <v>14072</v>
      </c>
      <c r="O408" s="216">
        <v>712</v>
      </c>
      <c r="P408" s="216">
        <v>25671</v>
      </c>
      <c r="Q408" s="216"/>
      <c r="R408" s="216">
        <v>0</v>
      </c>
      <c r="S408" s="216">
        <v>4477</v>
      </c>
    </row>
    <row r="409" spans="1:19" s="211" customFormat="1" ht="9" customHeight="1">
      <c r="A409" s="120" t="s">
        <v>43</v>
      </c>
      <c r="B409" s="117">
        <v>20</v>
      </c>
      <c r="C409" s="117"/>
      <c r="D409" s="117">
        <v>66</v>
      </c>
      <c r="E409" s="117">
        <v>127</v>
      </c>
      <c r="F409" s="117">
        <v>2485</v>
      </c>
      <c r="G409" s="117">
        <v>0</v>
      </c>
      <c r="H409" s="117">
        <v>0</v>
      </c>
      <c r="I409" s="117">
        <v>3717</v>
      </c>
      <c r="J409" s="117"/>
      <c r="K409" s="117">
        <v>403</v>
      </c>
      <c r="L409" s="117">
        <v>269</v>
      </c>
      <c r="M409" s="117"/>
      <c r="N409" s="117">
        <v>5724</v>
      </c>
      <c r="O409" s="117">
        <v>1079</v>
      </c>
      <c r="P409" s="117">
        <v>9254</v>
      </c>
      <c r="Q409" s="117"/>
      <c r="R409" s="117">
        <v>0</v>
      </c>
      <c r="S409" s="117">
        <v>1723</v>
      </c>
    </row>
    <row r="410" spans="1:19" s="211" customFormat="1" ht="9" customHeight="1">
      <c r="B410" s="259"/>
      <c r="C410" s="259"/>
      <c r="D410" s="259"/>
      <c r="E410" s="259"/>
      <c r="F410" s="259"/>
      <c r="G410" s="259"/>
      <c r="H410" s="259"/>
      <c r="I410" s="259"/>
    </row>
    <row r="411" spans="1:19" s="211" customFormat="1" ht="9" customHeight="1">
      <c r="A411" s="264">
        <v>2006</v>
      </c>
      <c r="B411" s="259"/>
      <c r="C411" s="259"/>
      <c r="D411" s="259"/>
      <c r="E411" s="259"/>
      <c r="F411" s="259"/>
      <c r="G411" s="259"/>
      <c r="H411" s="259"/>
      <c r="I411" s="259"/>
    </row>
    <row r="412" spans="1:19" s="211" customFormat="1" ht="9" customHeight="1">
      <c r="A412" s="210" t="s">
        <v>69</v>
      </c>
      <c r="B412" s="258">
        <f>SUM(B414:B445)</f>
        <v>1624004</v>
      </c>
      <c r="C412" s="258"/>
      <c r="D412" s="258">
        <f t="shared" ref="D412:I412" si="5">SUM(D414:D445)</f>
        <v>2158981</v>
      </c>
      <c r="E412" s="258">
        <f t="shared" si="5"/>
        <v>1395243</v>
      </c>
      <c r="F412" s="258">
        <f t="shared" si="5"/>
        <v>931382</v>
      </c>
      <c r="G412" s="258">
        <f t="shared" si="5"/>
        <v>106181</v>
      </c>
      <c r="H412" s="258">
        <f t="shared" si="5"/>
        <v>75805</v>
      </c>
      <c r="I412" s="258">
        <f t="shared" si="5"/>
        <v>27067</v>
      </c>
      <c r="K412" s="258">
        <f>SUM(K414:K445)</f>
        <v>612095</v>
      </c>
      <c r="L412" s="258">
        <f>SUM(L414:L445)</f>
        <v>478130</v>
      </c>
      <c r="M412" s="258"/>
      <c r="N412" s="258">
        <f>SUM(N414:N445)</f>
        <v>662346</v>
      </c>
      <c r="O412" s="258">
        <f>SUM(O414:O445)</f>
        <v>336168</v>
      </c>
      <c r="P412" s="258">
        <f>SUM(P414:P445)</f>
        <v>2414132</v>
      </c>
      <c r="Q412" s="258"/>
      <c r="R412" s="258">
        <f>SUM(R414:R445)</f>
        <v>282246</v>
      </c>
      <c r="S412" s="258">
        <f>SUM(S414:S445)</f>
        <v>442272</v>
      </c>
    </row>
    <row r="413" spans="1:19" s="211" customFormat="1" ht="3" customHeight="1">
      <c r="A413" s="217"/>
      <c r="B413" s="260"/>
      <c r="C413" s="260"/>
      <c r="D413" s="260"/>
      <c r="E413" s="260"/>
      <c r="F413" s="260"/>
      <c r="G413" s="260"/>
      <c r="H413" s="260"/>
      <c r="I413" s="260"/>
      <c r="J413" s="215"/>
      <c r="K413" s="260"/>
      <c r="L413" s="260"/>
      <c r="M413" s="260"/>
      <c r="N413" s="260"/>
      <c r="O413" s="260"/>
      <c r="P413" s="260"/>
      <c r="Q413" s="260"/>
      <c r="R413" s="260"/>
      <c r="S413" s="260"/>
    </row>
    <row r="414" spans="1:19" s="211" customFormat="1" ht="9" customHeight="1">
      <c r="A414" s="215" t="s">
        <v>12</v>
      </c>
      <c r="B414" s="216">
        <v>1719</v>
      </c>
      <c r="C414" s="216"/>
      <c r="D414" s="216">
        <v>8896</v>
      </c>
      <c r="E414" s="216">
        <v>14986</v>
      </c>
      <c r="F414" s="216">
        <v>7238</v>
      </c>
      <c r="G414" s="216">
        <v>91</v>
      </c>
      <c r="H414" s="216">
        <v>0</v>
      </c>
      <c r="I414" s="216">
        <v>0</v>
      </c>
      <c r="J414" s="216"/>
      <c r="K414" s="216">
        <v>241</v>
      </c>
      <c r="L414" s="216">
        <v>2493</v>
      </c>
      <c r="M414" s="216"/>
      <c r="N414" s="216">
        <v>6342</v>
      </c>
      <c r="O414" s="216">
        <v>856</v>
      </c>
      <c r="P414" s="216">
        <v>10343</v>
      </c>
      <c r="Q414" s="216"/>
      <c r="R414" s="216">
        <v>0</v>
      </c>
      <c r="S414" s="216">
        <v>4321</v>
      </c>
    </row>
    <row r="415" spans="1:19" s="211" customFormat="1" ht="9" customHeight="1">
      <c r="A415" s="215" t="s">
        <v>13</v>
      </c>
      <c r="B415" s="216">
        <v>5152</v>
      </c>
      <c r="C415" s="216"/>
      <c r="D415" s="216">
        <v>22995</v>
      </c>
      <c r="E415" s="216">
        <v>5531</v>
      </c>
      <c r="F415" s="216">
        <v>30300</v>
      </c>
      <c r="G415" s="216">
        <v>1606</v>
      </c>
      <c r="H415" s="216">
        <v>0</v>
      </c>
      <c r="I415" s="216">
        <v>0</v>
      </c>
      <c r="J415" s="216"/>
      <c r="K415" s="216">
        <v>5277</v>
      </c>
      <c r="L415" s="216">
        <v>5210</v>
      </c>
      <c r="M415" s="216"/>
      <c r="N415" s="216">
        <v>8094</v>
      </c>
      <c r="O415" s="216">
        <v>4775</v>
      </c>
      <c r="P415" s="216">
        <v>91400</v>
      </c>
      <c r="Q415" s="216"/>
      <c r="R415" s="216">
        <v>7051</v>
      </c>
      <c r="S415" s="216">
        <v>7462</v>
      </c>
    </row>
    <row r="416" spans="1:19" s="211" customFormat="1" ht="9" customHeight="1">
      <c r="A416" s="215" t="s">
        <v>14</v>
      </c>
      <c r="B416" s="216">
        <v>0</v>
      </c>
      <c r="C416" s="216"/>
      <c r="D416" s="216">
        <v>0</v>
      </c>
      <c r="E416" s="216">
        <v>0</v>
      </c>
      <c r="F416" s="216">
        <v>262</v>
      </c>
      <c r="G416" s="216">
        <v>0</v>
      </c>
      <c r="H416" s="216">
        <v>0</v>
      </c>
      <c r="I416" s="216">
        <v>0</v>
      </c>
      <c r="J416" s="216"/>
      <c r="K416" s="216">
        <v>1190</v>
      </c>
      <c r="L416" s="216">
        <v>405</v>
      </c>
      <c r="M416" s="216"/>
      <c r="N416" s="216">
        <v>1092</v>
      </c>
      <c r="O416" s="216">
        <v>676</v>
      </c>
      <c r="P416" s="216">
        <v>25865</v>
      </c>
      <c r="Q416" s="216"/>
      <c r="R416" s="216">
        <v>0</v>
      </c>
      <c r="S416" s="216">
        <v>363</v>
      </c>
    </row>
    <row r="417" spans="1:19" s="211" customFormat="1" ht="9" customHeight="1">
      <c r="A417" s="262" t="s">
        <v>15</v>
      </c>
      <c r="B417" s="214">
        <v>0</v>
      </c>
      <c r="C417" s="214"/>
      <c r="D417" s="214">
        <v>0</v>
      </c>
      <c r="E417" s="214">
        <v>0</v>
      </c>
      <c r="F417" s="214">
        <v>3260</v>
      </c>
      <c r="G417" s="214">
        <v>0</v>
      </c>
      <c r="H417" s="214">
        <v>0</v>
      </c>
      <c r="I417" s="214">
        <v>0</v>
      </c>
      <c r="J417" s="214"/>
      <c r="K417" s="214">
        <v>865</v>
      </c>
      <c r="L417" s="214">
        <v>0</v>
      </c>
      <c r="M417" s="214"/>
      <c r="N417" s="214">
        <v>1777</v>
      </c>
      <c r="O417" s="214">
        <v>305</v>
      </c>
      <c r="P417" s="214">
        <v>1938</v>
      </c>
      <c r="Q417" s="214"/>
      <c r="R417" s="214">
        <v>948</v>
      </c>
      <c r="S417" s="214">
        <v>1795</v>
      </c>
    </row>
    <row r="418" spans="1:19" s="211" customFormat="1" ht="9" customHeight="1">
      <c r="A418" s="215" t="s">
        <v>16</v>
      </c>
      <c r="B418" s="216">
        <v>271205</v>
      </c>
      <c r="C418" s="216"/>
      <c r="D418" s="216">
        <v>71452</v>
      </c>
      <c r="E418" s="216">
        <v>48081</v>
      </c>
      <c r="F418" s="216">
        <v>27089</v>
      </c>
      <c r="G418" s="216">
        <v>967</v>
      </c>
      <c r="H418" s="216">
        <v>37</v>
      </c>
      <c r="I418" s="216">
        <v>0</v>
      </c>
      <c r="J418" s="216"/>
      <c r="K418" s="216">
        <v>25982</v>
      </c>
      <c r="L418" s="216">
        <v>61352</v>
      </c>
      <c r="M418" s="216"/>
      <c r="N418" s="216">
        <v>6696</v>
      </c>
      <c r="O418" s="216">
        <v>8948</v>
      </c>
      <c r="P418" s="216">
        <v>28626</v>
      </c>
      <c r="Q418" s="216"/>
      <c r="R418" s="216">
        <v>2096</v>
      </c>
      <c r="S418" s="216">
        <v>11335</v>
      </c>
    </row>
    <row r="419" spans="1:19" s="211" customFormat="1" ht="9" customHeight="1">
      <c r="A419" s="215" t="s">
        <v>17</v>
      </c>
      <c r="B419" s="216">
        <v>0</v>
      </c>
      <c r="C419" s="216"/>
      <c r="D419" s="216">
        <v>5</v>
      </c>
      <c r="E419" s="216">
        <v>3</v>
      </c>
      <c r="F419" s="216">
        <v>1539</v>
      </c>
      <c r="G419" s="216">
        <v>0</v>
      </c>
      <c r="H419" s="216">
        <v>0</v>
      </c>
      <c r="I419" s="216">
        <v>0</v>
      </c>
      <c r="J419" s="216"/>
      <c r="K419" s="216">
        <v>10427</v>
      </c>
      <c r="L419" s="216">
        <v>860</v>
      </c>
      <c r="M419" s="216"/>
      <c r="N419" s="216">
        <v>1701</v>
      </c>
      <c r="O419" s="216">
        <v>671</v>
      </c>
      <c r="P419" s="216">
        <v>9255</v>
      </c>
      <c r="Q419" s="216"/>
      <c r="R419" s="216">
        <v>517</v>
      </c>
      <c r="S419" s="216">
        <v>217</v>
      </c>
    </row>
    <row r="420" spans="1:19" s="211" customFormat="1" ht="9" customHeight="1">
      <c r="A420" s="215" t="s">
        <v>18</v>
      </c>
      <c r="B420" s="216">
        <v>41</v>
      </c>
      <c r="C420" s="216"/>
      <c r="D420" s="216">
        <v>137</v>
      </c>
      <c r="E420" s="216">
        <v>37</v>
      </c>
      <c r="F420" s="216">
        <v>22509</v>
      </c>
      <c r="G420" s="216">
        <v>0</v>
      </c>
      <c r="H420" s="216">
        <v>0</v>
      </c>
      <c r="I420" s="216">
        <v>0</v>
      </c>
      <c r="J420" s="216"/>
      <c r="K420" s="216">
        <v>2102</v>
      </c>
      <c r="L420" s="216">
        <v>86</v>
      </c>
      <c r="M420" s="216"/>
      <c r="N420" s="216">
        <v>8669</v>
      </c>
      <c r="O420" s="216">
        <v>1039</v>
      </c>
      <c r="P420" s="216">
        <v>23462</v>
      </c>
      <c r="Q420" s="216"/>
      <c r="R420" s="216">
        <v>18463</v>
      </c>
      <c r="S420" s="216">
        <v>3641</v>
      </c>
    </row>
    <row r="421" spans="1:19" s="211" customFormat="1" ht="9" customHeight="1">
      <c r="A421" s="262" t="s">
        <v>19</v>
      </c>
      <c r="B421" s="214">
        <v>2012</v>
      </c>
      <c r="C421" s="214"/>
      <c r="D421" s="214">
        <v>9898</v>
      </c>
      <c r="E421" s="214">
        <v>2212</v>
      </c>
      <c r="F421" s="214">
        <v>30388</v>
      </c>
      <c r="G421" s="214">
        <v>5162</v>
      </c>
      <c r="H421" s="214">
        <v>399</v>
      </c>
      <c r="I421" s="214">
        <v>0</v>
      </c>
      <c r="J421" s="214"/>
      <c r="K421" s="214">
        <v>5050</v>
      </c>
      <c r="L421" s="214">
        <v>2261</v>
      </c>
      <c r="M421" s="214"/>
      <c r="N421" s="214">
        <v>10366</v>
      </c>
      <c r="O421" s="214">
        <v>2430</v>
      </c>
      <c r="P421" s="214">
        <v>40141</v>
      </c>
      <c r="Q421" s="214"/>
      <c r="R421" s="214">
        <v>6</v>
      </c>
      <c r="S421" s="214">
        <v>5527</v>
      </c>
    </row>
    <row r="422" spans="1:19" s="211" customFormat="1" ht="9" customHeight="1">
      <c r="A422" s="215" t="s">
        <v>187</v>
      </c>
      <c r="B422" s="216">
        <v>125080</v>
      </c>
      <c r="C422" s="216"/>
      <c r="D422" s="216">
        <v>202250</v>
      </c>
      <c r="E422" s="216">
        <v>140072</v>
      </c>
      <c r="F422" s="216">
        <v>64849</v>
      </c>
      <c r="G422" s="216">
        <v>13922</v>
      </c>
      <c r="H422" s="216">
        <v>7711</v>
      </c>
      <c r="I422" s="216">
        <v>8</v>
      </c>
      <c r="J422" s="216"/>
      <c r="K422" s="216">
        <v>40868</v>
      </c>
      <c r="L422" s="216">
        <v>47707</v>
      </c>
      <c r="M422" s="216"/>
      <c r="N422" s="216">
        <v>261110</v>
      </c>
      <c r="O422" s="216">
        <v>34404</v>
      </c>
      <c r="P422" s="216">
        <v>241596</v>
      </c>
      <c r="Q422" s="216"/>
      <c r="R422" s="216">
        <v>9318</v>
      </c>
      <c r="S422" s="216">
        <v>53919</v>
      </c>
    </row>
    <row r="423" spans="1:19" s="211" customFormat="1" ht="9" customHeight="1">
      <c r="A423" s="215" t="s">
        <v>21</v>
      </c>
      <c r="B423" s="216">
        <v>89328</v>
      </c>
      <c r="C423" s="216"/>
      <c r="D423" s="216">
        <v>8851</v>
      </c>
      <c r="E423" s="216">
        <v>5169</v>
      </c>
      <c r="F423" s="216">
        <v>10424</v>
      </c>
      <c r="G423" s="216">
        <v>0</v>
      </c>
      <c r="H423" s="216">
        <v>0</v>
      </c>
      <c r="I423" s="216">
        <v>0</v>
      </c>
      <c r="J423" s="216"/>
      <c r="K423" s="216">
        <v>352</v>
      </c>
      <c r="L423" s="216">
        <v>1245</v>
      </c>
      <c r="M423" s="216"/>
      <c r="N423" s="216">
        <v>7621</v>
      </c>
      <c r="O423" s="216">
        <v>4105</v>
      </c>
      <c r="P423" s="216">
        <v>8066</v>
      </c>
      <c r="Q423" s="216"/>
      <c r="R423" s="216">
        <v>0</v>
      </c>
      <c r="S423" s="216">
        <v>67720</v>
      </c>
    </row>
    <row r="424" spans="1:19" s="211" customFormat="1" ht="9" customHeight="1">
      <c r="A424" s="215" t="s">
        <v>22</v>
      </c>
      <c r="B424" s="216">
        <v>18266</v>
      </c>
      <c r="C424" s="216"/>
      <c r="D424" s="216">
        <v>32935</v>
      </c>
      <c r="E424" s="216">
        <v>35429</v>
      </c>
      <c r="F424" s="216">
        <v>56597</v>
      </c>
      <c r="G424" s="216">
        <v>6628</v>
      </c>
      <c r="H424" s="216">
        <v>257</v>
      </c>
      <c r="I424" s="216">
        <v>0</v>
      </c>
      <c r="J424" s="216"/>
      <c r="K424" s="216">
        <v>19251</v>
      </c>
      <c r="L424" s="216">
        <v>3892</v>
      </c>
      <c r="M424" s="216"/>
      <c r="N424" s="216">
        <v>8105</v>
      </c>
      <c r="O424" s="216">
        <v>3307</v>
      </c>
      <c r="P424" s="216">
        <v>45345</v>
      </c>
      <c r="Q424" s="216"/>
      <c r="R424" s="216">
        <v>903</v>
      </c>
      <c r="S424" s="216">
        <v>3459</v>
      </c>
    </row>
    <row r="425" spans="1:19" s="211" customFormat="1" ht="9" customHeight="1">
      <c r="A425" s="262" t="s">
        <v>23</v>
      </c>
      <c r="B425" s="214">
        <v>0</v>
      </c>
      <c r="C425" s="214"/>
      <c r="D425" s="214">
        <v>0</v>
      </c>
      <c r="E425" s="214">
        <v>0</v>
      </c>
      <c r="F425" s="214">
        <v>3737</v>
      </c>
      <c r="G425" s="214">
        <v>0</v>
      </c>
      <c r="H425" s="214">
        <v>0</v>
      </c>
      <c r="I425" s="214">
        <v>0</v>
      </c>
      <c r="J425" s="214"/>
      <c r="K425" s="214">
        <v>3377</v>
      </c>
      <c r="L425" s="214">
        <v>108</v>
      </c>
      <c r="M425" s="214"/>
      <c r="N425" s="214">
        <v>2589</v>
      </c>
      <c r="O425" s="214">
        <v>795</v>
      </c>
      <c r="P425" s="214">
        <v>31505</v>
      </c>
      <c r="Q425" s="214"/>
      <c r="R425" s="214">
        <v>101</v>
      </c>
      <c r="S425" s="214">
        <v>301</v>
      </c>
    </row>
    <row r="426" spans="1:19" s="211" customFormat="1" ht="9" customHeight="1">
      <c r="A426" s="215" t="s">
        <v>24</v>
      </c>
      <c r="B426" s="216">
        <v>29416</v>
      </c>
      <c r="C426" s="216"/>
      <c r="D426" s="216">
        <v>8195</v>
      </c>
      <c r="E426" s="216">
        <v>11244</v>
      </c>
      <c r="F426" s="216">
        <v>3076</v>
      </c>
      <c r="G426" s="216">
        <v>0</v>
      </c>
      <c r="H426" s="216">
        <v>0</v>
      </c>
      <c r="I426" s="216">
        <v>0</v>
      </c>
      <c r="J426" s="216"/>
      <c r="K426" s="216">
        <v>15272</v>
      </c>
      <c r="L426" s="216">
        <v>1411</v>
      </c>
      <c r="M426" s="216"/>
      <c r="N426" s="216">
        <v>4026</v>
      </c>
      <c r="O426" s="216">
        <v>1262</v>
      </c>
      <c r="P426" s="216">
        <v>25872</v>
      </c>
      <c r="Q426" s="216"/>
      <c r="R426" s="216">
        <v>42</v>
      </c>
      <c r="S426" s="216">
        <v>1241</v>
      </c>
    </row>
    <row r="427" spans="1:19" s="211" customFormat="1" ht="9" customHeight="1">
      <c r="A427" s="215" t="s">
        <v>25</v>
      </c>
      <c r="B427" s="216">
        <v>56422</v>
      </c>
      <c r="C427" s="216"/>
      <c r="D427" s="216">
        <v>45280</v>
      </c>
      <c r="E427" s="216">
        <v>24308</v>
      </c>
      <c r="F427" s="216">
        <v>32515</v>
      </c>
      <c r="G427" s="216">
        <v>2670</v>
      </c>
      <c r="H427" s="216">
        <v>32</v>
      </c>
      <c r="I427" s="216">
        <v>0</v>
      </c>
      <c r="J427" s="216"/>
      <c r="K427" s="216">
        <v>40091</v>
      </c>
      <c r="L427" s="216">
        <v>99064</v>
      </c>
      <c r="M427" s="216"/>
      <c r="N427" s="216">
        <v>53703</v>
      </c>
      <c r="O427" s="216">
        <v>98153</v>
      </c>
      <c r="P427" s="216">
        <v>111804</v>
      </c>
      <c r="Q427" s="216"/>
      <c r="R427" s="216">
        <v>11645</v>
      </c>
      <c r="S427" s="216">
        <v>28269</v>
      </c>
    </row>
    <row r="428" spans="1:19" s="211" customFormat="1" ht="9" customHeight="1">
      <c r="A428" s="215" t="s">
        <v>26</v>
      </c>
      <c r="B428" s="216">
        <v>183755</v>
      </c>
      <c r="C428" s="216"/>
      <c r="D428" s="216">
        <v>135269</v>
      </c>
      <c r="E428" s="216">
        <v>152777</v>
      </c>
      <c r="F428" s="216">
        <v>90313</v>
      </c>
      <c r="G428" s="216">
        <v>17163</v>
      </c>
      <c r="H428" s="216">
        <v>55020</v>
      </c>
      <c r="I428" s="216">
        <v>4362</v>
      </c>
      <c r="J428" s="216"/>
      <c r="K428" s="216">
        <v>149984</v>
      </c>
      <c r="L428" s="216">
        <v>82129</v>
      </c>
      <c r="M428" s="216"/>
      <c r="N428" s="216">
        <v>115709</v>
      </c>
      <c r="O428" s="216">
        <v>83153</v>
      </c>
      <c r="P428" s="216">
        <v>426413</v>
      </c>
      <c r="Q428" s="216"/>
      <c r="R428" s="216">
        <v>9664</v>
      </c>
      <c r="S428" s="216">
        <v>24607</v>
      </c>
    </row>
    <row r="429" spans="1:19" s="211" customFormat="1" ht="9" customHeight="1">
      <c r="A429" s="262" t="s">
        <v>27</v>
      </c>
      <c r="B429" s="214">
        <v>5</v>
      </c>
      <c r="C429" s="214"/>
      <c r="D429" s="214">
        <v>108</v>
      </c>
      <c r="E429" s="214">
        <v>3843</v>
      </c>
      <c r="F429" s="214">
        <v>11264</v>
      </c>
      <c r="G429" s="214">
        <v>0</v>
      </c>
      <c r="H429" s="214">
        <v>0</v>
      </c>
      <c r="I429" s="214">
        <v>0</v>
      </c>
      <c r="J429" s="214"/>
      <c r="K429" s="214">
        <v>8639</v>
      </c>
      <c r="L429" s="214">
        <v>3004</v>
      </c>
      <c r="M429" s="214"/>
      <c r="N429" s="214">
        <v>5752</v>
      </c>
      <c r="O429" s="214">
        <v>2928</v>
      </c>
      <c r="P429" s="214">
        <v>71379</v>
      </c>
      <c r="Q429" s="214"/>
      <c r="R429" s="214">
        <v>330</v>
      </c>
      <c r="S429" s="214">
        <v>4877</v>
      </c>
    </row>
    <row r="430" spans="1:19" s="211" customFormat="1" ht="9" customHeight="1">
      <c r="A430" s="215" t="s">
        <v>28</v>
      </c>
      <c r="B430" s="216">
        <v>0</v>
      </c>
      <c r="C430" s="216"/>
      <c r="D430" s="216">
        <v>0</v>
      </c>
      <c r="E430" s="216">
        <v>23810</v>
      </c>
      <c r="F430" s="216">
        <v>2133</v>
      </c>
      <c r="G430" s="216">
        <v>0</v>
      </c>
      <c r="H430" s="216">
        <v>0</v>
      </c>
      <c r="I430" s="216">
        <v>5794</v>
      </c>
      <c r="J430" s="216"/>
      <c r="K430" s="216">
        <v>2793</v>
      </c>
      <c r="L430" s="216">
        <v>429</v>
      </c>
      <c r="M430" s="216"/>
      <c r="N430" s="216">
        <v>3841</v>
      </c>
      <c r="O430" s="216">
        <v>114</v>
      </c>
      <c r="P430" s="216">
        <v>38181</v>
      </c>
      <c r="Q430" s="216"/>
      <c r="R430" s="216">
        <v>98</v>
      </c>
      <c r="S430" s="216">
        <v>1122</v>
      </c>
    </row>
    <row r="431" spans="1:19" s="211" customFormat="1" ht="9" customHeight="1">
      <c r="A431" s="215" t="s">
        <v>29</v>
      </c>
      <c r="B431" s="216">
        <v>16</v>
      </c>
      <c r="C431" s="216"/>
      <c r="D431" s="216">
        <v>0</v>
      </c>
      <c r="E431" s="216">
        <v>0</v>
      </c>
      <c r="F431" s="216">
        <v>870</v>
      </c>
      <c r="G431" s="216">
        <v>0</v>
      </c>
      <c r="H431" s="216">
        <v>0</v>
      </c>
      <c r="I431" s="216">
        <v>0</v>
      </c>
      <c r="J431" s="216"/>
      <c r="K431" s="216">
        <v>139</v>
      </c>
      <c r="L431" s="216">
        <v>62</v>
      </c>
      <c r="M431" s="216"/>
      <c r="N431" s="216">
        <v>2022</v>
      </c>
      <c r="O431" s="216">
        <v>63</v>
      </c>
      <c r="P431" s="216">
        <v>17084</v>
      </c>
      <c r="Q431" s="216"/>
      <c r="R431" s="216">
        <v>0</v>
      </c>
      <c r="S431" s="216">
        <v>277</v>
      </c>
    </row>
    <row r="432" spans="1:19" s="211" customFormat="1" ht="9" customHeight="1">
      <c r="A432" s="215" t="s">
        <v>30</v>
      </c>
      <c r="B432" s="216">
        <v>806486</v>
      </c>
      <c r="C432" s="216"/>
      <c r="D432" s="216">
        <v>1373042</v>
      </c>
      <c r="E432" s="216">
        <v>748971</v>
      </c>
      <c r="F432" s="216">
        <v>271173</v>
      </c>
      <c r="G432" s="216">
        <v>10485</v>
      </c>
      <c r="H432" s="216">
        <v>9106</v>
      </c>
      <c r="I432" s="216">
        <v>6100</v>
      </c>
      <c r="J432" s="216"/>
      <c r="K432" s="216">
        <v>62793</v>
      </c>
      <c r="L432" s="216">
        <v>82467</v>
      </c>
      <c r="M432" s="216"/>
      <c r="N432" s="216">
        <v>47118</v>
      </c>
      <c r="O432" s="216">
        <v>63449</v>
      </c>
      <c r="P432" s="216">
        <v>188453</v>
      </c>
      <c r="Q432" s="216"/>
      <c r="R432" s="216">
        <v>11861</v>
      </c>
      <c r="S432" s="216">
        <v>118958</v>
      </c>
    </row>
    <row r="433" spans="1:19" s="211" customFormat="1" ht="9" customHeight="1">
      <c r="A433" s="262" t="s">
        <v>31</v>
      </c>
      <c r="B433" s="214">
        <v>96</v>
      </c>
      <c r="C433" s="214"/>
      <c r="D433" s="214">
        <v>34</v>
      </c>
      <c r="E433" s="214">
        <v>63</v>
      </c>
      <c r="F433" s="214">
        <v>13796</v>
      </c>
      <c r="G433" s="214">
        <v>0</v>
      </c>
      <c r="H433" s="214">
        <v>0</v>
      </c>
      <c r="I433" s="214">
        <v>0</v>
      </c>
      <c r="J433" s="214"/>
      <c r="K433" s="214">
        <v>10316</v>
      </c>
      <c r="L433" s="214">
        <v>3600</v>
      </c>
      <c r="M433" s="214"/>
      <c r="N433" s="214">
        <v>4049</v>
      </c>
      <c r="O433" s="214">
        <v>668</v>
      </c>
      <c r="P433" s="214">
        <v>76874</v>
      </c>
      <c r="Q433" s="214"/>
      <c r="R433" s="214">
        <v>40</v>
      </c>
      <c r="S433" s="214">
        <v>2016</v>
      </c>
    </row>
    <row r="434" spans="1:19" s="211" customFormat="1" ht="9" customHeight="1">
      <c r="A434" s="215" t="s">
        <v>32</v>
      </c>
      <c r="B434" s="216">
        <v>3921</v>
      </c>
      <c r="C434" s="216"/>
      <c r="D434" s="216">
        <v>9485</v>
      </c>
      <c r="E434" s="216">
        <v>4953</v>
      </c>
      <c r="F434" s="216">
        <v>35920</v>
      </c>
      <c r="G434" s="216">
        <v>677</v>
      </c>
      <c r="H434" s="216">
        <v>0</v>
      </c>
      <c r="I434" s="216">
        <v>0</v>
      </c>
      <c r="J434" s="216"/>
      <c r="K434" s="216">
        <v>70171</v>
      </c>
      <c r="L434" s="216">
        <v>36330</v>
      </c>
      <c r="M434" s="216"/>
      <c r="N434" s="216">
        <v>10041</v>
      </c>
      <c r="O434" s="216">
        <v>1476</v>
      </c>
      <c r="P434" s="216">
        <v>126195</v>
      </c>
      <c r="Q434" s="216"/>
      <c r="R434" s="216">
        <v>1686</v>
      </c>
      <c r="S434" s="216">
        <v>8127</v>
      </c>
    </row>
    <row r="435" spans="1:19" s="211" customFormat="1" ht="9" customHeight="1">
      <c r="A435" s="215" t="s">
        <v>33</v>
      </c>
      <c r="B435" s="216">
        <v>7188</v>
      </c>
      <c r="C435" s="216"/>
      <c r="D435" s="216">
        <v>10336</v>
      </c>
      <c r="E435" s="216">
        <v>10258</v>
      </c>
      <c r="F435" s="216">
        <v>60529</v>
      </c>
      <c r="G435" s="216">
        <v>8595</v>
      </c>
      <c r="H435" s="216">
        <v>0</v>
      </c>
      <c r="I435" s="216">
        <v>0</v>
      </c>
      <c r="J435" s="216"/>
      <c r="K435" s="216">
        <v>28070</v>
      </c>
      <c r="L435" s="216">
        <v>13354</v>
      </c>
      <c r="M435" s="216"/>
      <c r="N435" s="216">
        <v>7223</v>
      </c>
      <c r="O435" s="216">
        <v>1344</v>
      </c>
      <c r="P435" s="216">
        <v>39237</v>
      </c>
      <c r="Q435" s="216"/>
      <c r="R435" s="216">
        <v>561</v>
      </c>
      <c r="S435" s="216">
        <v>8171</v>
      </c>
    </row>
    <row r="436" spans="1:19" s="211" customFormat="1" ht="9" customHeight="1">
      <c r="A436" s="215" t="s">
        <v>34</v>
      </c>
      <c r="B436" s="216">
        <v>12</v>
      </c>
      <c r="C436" s="216"/>
      <c r="D436" s="216">
        <v>55</v>
      </c>
      <c r="E436" s="216">
        <v>7</v>
      </c>
      <c r="F436" s="216">
        <v>2850</v>
      </c>
      <c r="G436" s="216">
        <v>0</v>
      </c>
      <c r="H436" s="216">
        <v>0</v>
      </c>
      <c r="I436" s="216">
        <v>0</v>
      </c>
      <c r="J436" s="216"/>
      <c r="K436" s="216">
        <v>1359</v>
      </c>
      <c r="L436" s="216">
        <v>666</v>
      </c>
      <c r="M436" s="216"/>
      <c r="N436" s="216">
        <v>2829</v>
      </c>
      <c r="O436" s="216">
        <v>153</v>
      </c>
      <c r="P436" s="216">
        <v>20023</v>
      </c>
      <c r="Q436" s="216"/>
      <c r="R436" s="216">
        <v>0</v>
      </c>
      <c r="S436" s="216">
        <v>1020</v>
      </c>
    </row>
    <row r="437" spans="1:19" s="211" customFormat="1" ht="9" customHeight="1">
      <c r="A437" s="262" t="s">
        <v>35</v>
      </c>
      <c r="B437" s="214">
        <v>9350</v>
      </c>
      <c r="C437" s="214"/>
      <c r="D437" s="214">
        <v>105955</v>
      </c>
      <c r="E437" s="214">
        <v>78271</v>
      </c>
      <c r="F437" s="214">
        <v>30227</v>
      </c>
      <c r="G437" s="214">
        <v>33276</v>
      </c>
      <c r="H437" s="214">
        <v>0</v>
      </c>
      <c r="I437" s="214">
        <v>0</v>
      </c>
      <c r="J437" s="214"/>
      <c r="K437" s="214">
        <v>88073</v>
      </c>
      <c r="L437" s="214">
        <v>1294</v>
      </c>
      <c r="M437" s="214"/>
      <c r="N437" s="214">
        <v>8846</v>
      </c>
      <c r="O437" s="214">
        <v>2955</v>
      </c>
      <c r="P437" s="214">
        <v>445488</v>
      </c>
      <c r="Q437" s="214"/>
      <c r="R437" s="214">
        <v>357</v>
      </c>
      <c r="S437" s="214">
        <v>4717</v>
      </c>
    </row>
    <row r="438" spans="1:19" s="211" customFormat="1" ht="9" customHeight="1">
      <c r="A438" s="215" t="s">
        <v>36</v>
      </c>
      <c r="B438" s="216">
        <v>52</v>
      </c>
      <c r="C438" s="216"/>
      <c r="D438" s="216">
        <v>1745</v>
      </c>
      <c r="E438" s="216">
        <v>417</v>
      </c>
      <c r="F438" s="216">
        <v>10416</v>
      </c>
      <c r="G438" s="216">
        <v>0</v>
      </c>
      <c r="H438" s="216">
        <v>3227</v>
      </c>
      <c r="I438" s="216">
        <v>50</v>
      </c>
      <c r="J438" s="216"/>
      <c r="K438" s="216">
        <v>966</v>
      </c>
      <c r="L438" s="216">
        <v>3211</v>
      </c>
      <c r="M438" s="216"/>
      <c r="N438" s="216">
        <v>8963</v>
      </c>
      <c r="O438" s="216">
        <v>3175</v>
      </c>
      <c r="P438" s="216">
        <v>32898</v>
      </c>
      <c r="Q438" s="216"/>
      <c r="R438" s="216">
        <v>160</v>
      </c>
      <c r="S438" s="216">
        <v>4463</v>
      </c>
    </row>
    <row r="439" spans="1:19" s="211" customFormat="1" ht="9" customHeight="1">
      <c r="A439" s="215" t="s">
        <v>37</v>
      </c>
      <c r="B439" s="216">
        <v>13</v>
      </c>
      <c r="C439" s="216"/>
      <c r="D439" s="216">
        <v>398</v>
      </c>
      <c r="E439" s="216">
        <v>3941</v>
      </c>
      <c r="F439" s="216">
        <v>11613</v>
      </c>
      <c r="G439" s="216">
        <v>0</v>
      </c>
      <c r="H439" s="216">
        <v>0</v>
      </c>
      <c r="I439" s="216">
        <v>0</v>
      </c>
      <c r="J439" s="216"/>
      <c r="K439" s="216">
        <v>344</v>
      </c>
      <c r="L439" s="216">
        <v>3087</v>
      </c>
      <c r="M439" s="216"/>
      <c r="N439" s="216">
        <v>7387</v>
      </c>
      <c r="O439" s="216">
        <v>6438</v>
      </c>
      <c r="P439" s="216">
        <v>28713</v>
      </c>
      <c r="Q439" s="216"/>
      <c r="R439" s="216">
        <v>972</v>
      </c>
      <c r="S439" s="216">
        <v>3580</v>
      </c>
    </row>
    <row r="440" spans="1:19" s="211" customFormat="1" ht="9" customHeight="1">
      <c r="A440" s="215" t="s">
        <v>38</v>
      </c>
      <c r="B440" s="216">
        <v>2455</v>
      </c>
      <c r="C440" s="216"/>
      <c r="D440" s="216">
        <v>1480</v>
      </c>
      <c r="E440" s="216">
        <v>287</v>
      </c>
      <c r="F440" s="216">
        <v>15076</v>
      </c>
      <c r="G440" s="216">
        <v>0</v>
      </c>
      <c r="H440" s="216">
        <v>0</v>
      </c>
      <c r="I440" s="216">
        <v>0</v>
      </c>
      <c r="J440" s="216"/>
      <c r="K440" s="216">
        <v>1200</v>
      </c>
      <c r="L440" s="216">
        <v>6346</v>
      </c>
      <c r="M440" s="216"/>
      <c r="N440" s="216">
        <v>9033</v>
      </c>
      <c r="O440" s="216">
        <v>305</v>
      </c>
      <c r="P440" s="216">
        <v>14684</v>
      </c>
      <c r="Q440" s="216"/>
      <c r="R440" s="216">
        <v>88008</v>
      </c>
      <c r="S440" s="216">
        <v>4292</v>
      </c>
    </row>
    <row r="441" spans="1:19" s="211" customFormat="1" ht="9" customHeight="1">
      <c r="A441" s="262" t="s">
        <v>39</v>
      </c>
      <c r="B441" s="214">
        <v>9416</v>
      </c>
      <c r="C441" s="214"/>
      <c r="D441" s="214">
        <v>108866</v>
      </c>
      <c r="E441" s="214">
        <v>75411</v>
      </c>
      <c r="F441" s="214">
        <v>27749</v>
      </c>
      <c r="G441" s="214">
        <v>4939</v>
      </c>
      <c r="H441" s="214">
        <v>16</v>
      </c>
      <c r="I441" s="214">
        <v>0</v>
      </c>
      <c r="J441" s="214"/>
      <c r="K441" s="214">
        <v>571</v>
      </c>
      <c r="L441" s="214">
        <v>710</v>
      </c>
      <c r="M441" s="214"/>
      <c r="N441" s="214">
        <v>6182</v>
      </c>
      <c r="O441" s="214">
        <v>1738</v>
      </c>
      <c r="P441" s="214">
        <v>38736</v>
      </c>
      <c r="Q441" s="214"/>
      <c r="R441" s="214">
        <v>71240</v>
      </c>
      <c r="S441" s="214">
        <v>11809</v>
      </c>
    </row>
    <row r="442" spans="1:19" s="211" customFormat="1" ht="9" customHeight="1">
      <c r="A442" s="215" t="s">
        <v>40</v>
      </c>
      <c r="B442" s="216">
        <v>0</v>
      </c>
      <c r="C442" s="216"/>
      <c r="D442" s="216">
        <v>0</v>
      </c>
      <c r="E442" s="216">
        <v>1026</v>
      </c>
      <c r="F442" s="216">
        <v>5843</v>
      </c>
      <c r="G442" s="216">
        <v>0</v>
      </c>
      <c r="H442" s="216">
        <v>0</v>
      </c>
      <c r="I442" s="216">
        <v>0</v>
      </c>
      <c r="J442" s="216"/>
      <c r="K442" s="216">
        <v>4028</v>
      </c>
      <c r="L442" s="216">
        <v>473</v>
      </c>
      <c r="M442" s="216"/>
      <c r="N442" s="216">
        <v>3533</v>
      </c>
      <c r="O442" s="216">
        <v>1009</v>
      </c>
      <c r="P442" s="216">
        <v>14816</v>
      </c>
      <c r="Q442" s="216"/>
      <c r="R442" s="216">
        <v>615</v>
      </c>
      <c r="S442" s="216">
        <v>862</v>
      </c>
    </row>
    <row r="443" spans="1:19" s="211" customFormat="1" ht="9" customHeight="1">
      <c r="A443" s="215" t="s">
        <v>41</v>
      </c>
      <c r="B443" s="216">
        <v>2382</v>
      </c>
      <c r="C443" s="216"/>
      <c r="D443" s="216">
        <v>1060</v>
      </c>
      <c r="E443" s="216">
        <v>3387</v>
      </c>
      <c r="F443" s="216">
        <v>34004</v>
      </c>
      <c r="G443" s="216">
        <v>0</v>
      </c>
      <c r="H443" s="216">
        <v>0</v>
      </c>
      <c r="I443" s="216">
        <v>0</v>
      </c>
      <c r="J443" s="216"/>
      <c r="K443" s="216">
        <v>5946</v>
      </c>
      <c r="L443" s="216">
        <v>9485</v>
      </c>
      <c r="M443" s="216"/>
      <c r="N443" s="216">
        <v>22676</v>
      </c>
      <c r="O443" s="216">
        <v>3271</v>
      </c>
      <c r="P443" s="216">
        <v>75295</v>
      </c>
      <c r="Q443" s="216"/>
      <c r="R443" s="216">
        <v>45564</v>
      </c>
      <c r="S443" s="216">
        <v>48528</v>
      </c>
    </row>
    <row r="444" spans="1:19" s="211" customFormat="1" ht="9" customHeight="1">
      <c r="A444" s="215" t="s">
        <v>42</v>
      </c>
      <c r="B444" s="216">
        <v>216</v>
      </c>
      <c r="C444" s="216"/>
      <c r="D444" s="216">
        <v>227</v>
      </c>
      <c r="E444" s="216">
        <v>705</v>
      </c>
      <c r="F444" s="216">
        <v>10780</v>
      </c>
      <c r="G444" s="216">
        <v>0</v>
      </c>
      <c r="H444" s="216">
        <v>0</v>
      </c>
      <c r="I444" s="216">
        <v>0</v>
      </c>
      <c r="J444" s="216"/>
      <c r="K444" s="216">
        <v>5875</v>
      </c>
      <c r="L444" s="216">
        <v>3028</v>
      </c>
      <c r="M444" s="216"/>
      <c r="N444" s="216">
        <v>11316</v>
      </c>
      <c r="O444" s="216">
        <v>952</v>
      </c>
      <c r="P444" s="216">
        <v>55075</v>
      </c>
      <c r="Q444" s="216"/>
      <c r="R444" s="216">
        <v>0</v>
      </c>
      <c r="S444" s="216">
        <v>4476</v>
      </c>
    </row>
    <row r="445" spans="1:19" s="211" customFormat="1" ht="9" customHeight="1">
      <c r="A445" s="120" t="s">
        <v>43</v>
      </c>
      <c r="B445" s="117">
        <v>0</v>
      </c>
      <c r="C445" s="117"/>
      <c r="D445" s="117">
        <v>27</v>
      </c>
      <c r="E445" s="117">
        <v>44</v>
      </c>
      <c r="F445" s="117">
        <v>3043</v>
      </c>
      <c r="G445" s="117">
        <v>0</v>
      </c>
      <c r="H445" s="117">
        <v>0</v>
      </c>
      <c r="I445" s="117">
        <v>10753</v>
      </c>
      <c r="J445" s="117"/>
      <c r="K445" s="117">
        <v>483</v>
      </c>
      <c r="L445" s="117">
        <v>2361</v>
      </c>
      <c r="M445" s="117"/>
      <c r="N445" s="117">
        <v>3935</v>
      </c>
      <c r="O445" s="117">
        <v>1251</v>
      </c>
      <c r="P445" s="117">
        <v>9370</v>
      </c>
      <c r="Q445" s="117"/>
      <c r="R445" s="117">
        <v>0</v>
      </c>
      <c r="S445" s="117">
        <v>800</v>
      </c>
    </row>
    <row r="446" spans="1:19" s="211" customFormat="1" ht="9" customHeight="1">
      <c r="B446" s="259"/>
      <c r="C446" s="259"/>
      <c r="D446" s="259"/>
      <c r="E446" s="259"/>
      <c r="F446" s="259"/>
      <c r="G446" s="259"/>
      <c r="H446" s="259"/>
      <c r="I446" s="259"/>
    </row>
    <row r="447" spans="1:19" s="211" customFormat="1" ht="9" customHeight="1">
      <c r="A447" s="264">
        <v>2007</v>
      </c>
      <c r="B447" s="259"/>
      <c r="C447" s="259"/>
      <c r="D447" s="259"/>
      <c r="E447" s="259"/>
      <c r="F447" s="259"/>
      <c r="G447" s="259"/>
      <c r="H447" s="259"/>
      <c r="I447" s="259"/>
    </row>
    <row r="448" spans="1:19" s="211" customFormat="1" ht="9" customHeight="1">
      <c r="A448" s="210" t="s">
        <v>69</v>
      </c>
      <c r="B448" s="258">
        <f>SUM(B450:B481)</f>
        <v>1384020</v>
      </c>
      <c r="C448" s="258"/>
      <c r="D448" s="258">
        <f t="shared" ref="D448:I448" si="6">SUM(D450:D481)</f>
        <v>2476391</v>
      </c>
      <c r="E448" s="258">
        <f t="shared" si="6"/>
        <v>1510484</v>
      </c>
      <c r="F448" s="258">
        <f t="shared" si="6"/>
        <v>1046554</v>
      </c>
      <c r="G448" s="258">
        <f t="shared" si="6"/>
        <v>102680</v>
      </c>
      <c r="H448" s="258">
        <f t="shared" si="6"/>
        <v>74415</v>
      </c>
      <c r="I448" s="265">
        <f t="shared" si="6"/>
        <v>33463</v>
      </c>
      <c r="K448" s="258">
        <f>SUM(K450:K481)</f>
        <v>839563</v>
      </c>
      <c r="L448" s="258">
        <f>SUM(L450:L481)</f>
        <v>489595</v>
      </c>
      <c r="M448" s="258"/>
      <c r="N448" s="258">
        <f>SUM(N450:N481)</f>
        <v>549969</v>
      </c>
      <c r="O448" s="258">
        <f>SUM(O450:O481)</f>
        <v>352760</v>
      </c>
      <c r="P448" s="258">
        <f>SUM(P450:P481)</f>
        <v>2485207</v>
      </c>
      <c r="Q448" s="258"/>
      <c r="R448" s="258">
        <f>SUM(R450:R481)</f>
        <v>260742</v>
      </c>
      <c r="S448" s="258">
        <f>SUM(S450:S481)</f>
        <v>435371</v>
      </c>
    </row>
    <row r="449" spans="1:19" s="211" customFormat="1" ht="3" customHeight="1">
      <c r="A449" s="217"/>
      <c r="B449" s="260"/>
      <c r="C449" s="260"/>
      <c r="D449" s="260"/>
      <c r="E449" s="260"/>
      <c r="F449" s="260"/>
      <c r="G449" s="260"/>
      <c r="H449" s="260"/>
      <c r="I449" s="266"/>
      <c r="J449" s="215"/>
      <c r="K449" s="260"/>
      <c r="L449" s="260"/>
      <c r="M449" s="260"/>
      <c r="N449" s="260"/>
      <c r="O449" s="260"/>
      <c r="P449" s="260"/>
      <c r="Q449" s="260"/>
      <c r="R449" s="260"/>
      <c r="S449" s="260"/>
    </row>
    <row r="450" spans="1:19" s="211" customFormat="1" ht="9" customHeight="1">
      <c r="A450" s="215" t="s">
        <v>12</v>
      </c>
      <c r="B450" s="216">
        <v>1493</v>
      </c>
      <c r="C450" s="216"/>
      <c r="D450" s="216">
        <v>7648</v>
      </c>
      <c r="E450" s="216">
        <v>9363</v>
      </c>
      <c r="F450" s="216">
        <v>8469</v>
      </c>
      <c r="G450" s="216">
        <v>4</v>
      </c>
      <c r="H450" s="216">
        <v>0</v>
      </c>
      <c r="I450" s="267">
        <v>0</v>
      </c>
      <c r="J450" s="216"/>
      <c r="K450" s="216">
        <v>392</v>
      </c>
      <c r="L450" s="216">
        <v>2956</v>
      </c>
      <c r="M450" s="216"/>
      <c r="N450" s="216">
        <v>6647</v>
      </c>
      <c r="O450" s="216">
        <v>707</v>
      </c>
      <c r="P450" s="216">
        <v>8927</v>
      </c>
      <c r="Q450" s="216"/>
      <c r="R450" s="216">
        <v>0</v>
      </c>
      <c r="S450" s="216">
        <v>4852</v>
      </c>
    </row>
    <row r="451" spans="1:19" s="211" customFormat="1" ht="9" customHeight="1">
      <c r="A451" s="215" t="s">
        <v>13</v>
      </c>
      <c r="B451" s="216">
        <v>4367</v>
      </c>
      <c r="C451" s="216"/>
      <c r="D451" s="216">
        <v>25911</v>
      </c>
      <c r="E451" s="216">
        <v>4623</v>
      </c>
      <c r="F451" s="216">
        <v>20825</v>
      </c>
      <c r="G451" s="216">
        <v>1381</v>
      </c>
      <c r="H451" s="216">
        <v>0</v>
      </c>
      <c r="I451" s="267">
        <v>0</v>
      </c>
      <c r="J451" s="216"/>
      <c r="K451" s="216">
        <v>7233</v>
      </c>
      <c r="L451" s="216">
        <v>6826</v>
      </c>
      <c r="M451" s="216"/>
      <c r="N451" s="216">
        <v>6651</v>
      </c>
      <c r="O451" s="216">
        <v>1513</v>
      </c>
      <c r="P451" s="216">
        <v>81512</v>
      </c>
      <c r="Q451" s="216"/>
      <c r="R451" s="216">
        <v>1374</v>
      </c>
      <c r="S451" s="216">
        <v>7731</v>
      </c>
    </row>
    <row r="452" spans="1:19" s="211" customFormat="1" ht="9" customHeight="1">
      <c r="A452" s="215" t="s">
        <v>14</v>
      </c>
      <c r="B452" s="216">
        <v>0</v>
      </c>
      <c r="C452" s="216"/>
      <c r="D452" s="216">
        <v>0</v>
      </c>
      <c r="E452" s="216">
        <v>0</v>
      </c>
      <c r="F452" s="216">
        <v>1589</v>
      </c>
      <c r="G452" s="216">
        <v>0</v>
      </c>
      <c r="H452" s="216">
        <v>0</v>
      </c>
      <c r="I452" s="267">
        <v>0</v>
      </c>
      <c r="J452" s="216"/>
      <c r="K452" s="216">
        <v>1441</v>
      </c>
      <c r="L452" s="216">
        <v>1530</v>
      </c>
      <c r="M452" s="216"/>
      <c r="N452" s="216">
        <v>1428</v>
      </c>
      <c r="O452" s="216">
        <v>115</v>
      </c>
      <c r="P452" s="216">
        <v>34970</v>
      </c>
      <c r="Q452" s="216"/>
      <c r="R452" s="216">
        <v>131</v>
      </c>
      <c r="S452" s="216">
        <v>442</v>
      </c>
    </row>
    <row r="453" spans="1:19" s="211" customFormat="1" ht="9" customHeight="1">
      <c r="A453" s="262" t="s">
        <v>15</v>
      </c>
      <c r="B453" s="214">
        <v>0</v>
      </c>
      <c r="C453" s="214"/>
      <c r="D453" s="214">
        <v>0</v>
      </c>
      <c r="E453" s="214">
        <v>0</v>
      </c>
      <c r="F453" s="214">
        <v>1450</v>
      </c>
      <c r="G453" s="214">
        <v>2374</v>
      </c>
      <c r="H453" s="214">
        <v>0</v>
      </c>
      <c r="I453" s="268">
        <v>0</v>
      </c>
      <c r="J453" s="214"/>
      <c r="K453" s="214">
        <v>334</v>
      </c>
      <c r="L453" s="214">
        <v>0</v>
      </c>
      <c r="M453" s="214"/>
      <c r="N453" s="214">
        <v>1053</v>
      </c>
      <c r="O453" s="214">
        <v>0</v>
      </c>
      <c r="P453" s="214">
        <v>2517</v>
      </c>
      <c r="Q453" s="214"/>
      <c r="R453" s="214">
        <v>3558</v>
      </c>
      <c r="S453" s="214">
        <v>1450</v>
      </c>
    </row>
    <row r="454" spans="1:19" s="211" customFormat="1" ht="9" customHeight="1">
      <c r="A454" s="215" t="s">
        <v>16</v>
      </c>
      <c r="B454" s="216">
        <v>229285</v>
      </c>
      <c r="C454" s="216"/>
      <c r="D454" s="216">
        <v>93564</v>
      </c>
      <c r="E454" s="216">
        <v>36117</v>
      </c>
      <c r="F454" s="216">
        <v>31898</v>
      </c>
      <c r="G454" s="216">
        <v>0</v>
      </c>
      <c r="H454" s="216">
        <v>33</v>
      </c>
      <c r="I454" s="267">
        <v>0</v>
      </c>
      <c r="J454" s="216"/>
      <c r="K454" s="216">
        <v>22168</v>
      </c>
      <c r="L454" s="216">
        <v>62628</v>
      </c>
      <c r="M454" s="216"/>
      <c r="N454" s="216">
        <v>2345</v>
      </c>
      <c r="O454" s="216">
        <v>9184</v>
      </c>
      <c r="P454" s="216">
        <v>27560</v>
      </c>
      <c r="Q454" s="216"/>
      <c r="R454" s="216">
        <v>1328</v>
      </c>
      <c r="S454" s="216">
        <v>11996</v>
      </c>
    </row>
    <row r="455" spans="1:19" s="211" customFormat="1" ht="9" customHeight="1">
      <c r="A455" s="215" t="s">
        <v>17</v>
      </c>
      <c r="B455" s="216">
        <v>0</v>
      </c>
      <c r="C455" s="216"/>
      <c r="D455" s="216">
        <v>0</v>
      </c>
      <c r="E455" s="216">
        <v>0</v>
      </c>
      <c r="F455" s="216">
        <v>4766</v>
      </c>
      <c r="G455" s="216">
        <v>0</v>
      </c>
      <c r="H455" s="216">
        <v>0</v>
      </c>
      <c r="I455" s="267">
        <v>0</v>
      </c>
      <c r="J455" s="216"/>
      <c r="K455" s="216">
        <v>290</v>
      </c>
      <c r="L455" s="216">
        <v>870</v>
      </c>
      <c r="M455" s="216"/>
      <c r="N455" s="216">
        <v>451</v>
      </c>
      <c r="O455" s="216">
        <v>0</v>
      </c>
      <c r="P455" s="216">
        <v>8359</v>
      </c>
      <c r="Q455" s="216"/>
      <c r="R455" s="216">
        <v>0</v>
      </c>
      <c r="S455" s="216">
        <v>236</v>
      </c>
    </row>
    <row r="456" spans="1:19" s="211" customFormat="1" ht="9" customHeight="1">
      <c r="A456" s="215" t="s">
        <v>18</v>
      </c>
      <c r="B456" s="216">
        <v>60</v>
      </c>
      <c r="C456" s="216"/>
      <c r="D456" s="216">
        <v>303</v>
      </c>
      <c r="E456" s="216">
        <v>127</v>
      </c>
      <c r="F456" s="216">
        <v>20842</v>
      </c>
      <c r="G456" s="216">
        <v>5377</v>
      </c>
      <c r="H456" s="216">
        <v>0</v>
      </c>
      <c r="I456" s="267">
        <v>0</v>
      </c>
      <c r="J456" s="216"/>
      <c r="K456" s="216">
        <v>3582</v>
      </c>
      <c r="L456" s="216">
        <v>102</v>
      </c>
      <c r="M456" s="216"/>
      <c r="N456" s="216">
        <v>9848</v>
      </c>
      <c r="O456" s="216">
        <v>0</v>
      </c>
      <c r="P456" s="216">
        <v>39524</v>
      </c>
      <c r="Q456" s="216"/>
      <c r="R456" s="216">
        <v>15440</v>
      </c>
      <c r="S456" s="216">
        <v>3658</v>
      </c>
    </row>
    <row r="457" spans="1:19" s="211" customFormat="1" ht="9" customHeight="1">
      <c r="A457" s="262" t="s">
        <v>19</v>
      </c>
      <c r="B457" s="214">
        <v>3848</v>
      </c>
      <c r="C457" s="214"/>
      <c r="D457" s="214">
        <v>14863</v>
      </c>
      <c r="E457" s="214">
        <v>1661</v>
      </c>
      <c r="F457" s="214">
        <v>28444</v>
      </c>
      <c r="G457" s="214">
        <v>13018</v>
      </c>
      <c r="H457" s="214">
        <v>1048</v>
      </c>
      <c r="I457" s="268">
        <v>0</v>
      </c>
      <c r="J457" s="214"/>
      <c r="K457" s="214">
        <v>1469</v>
      </c>
      <c r="L457" s="214">
        <v>952</v>
      </c>
      <c r="M457" s="214"/>
      <c r="N457" s="214">
        <v>3570</v>
      </c>
      <c r="O457" s="214">
        <v>264</v>
      </c>
      <c r="P457" s="214">
        <v>28771</v>
      </c>
      <c r="Q457" s="214"/>
      <c r="R457" s="214">
        <v>0</v>
      </c>
      <c r="S457" s="214">
        <v>12873</v>
      </c>
    </row>
    <row r="458" spans="1:19" s="211" customFormat="1" ht="9" customHeight="1">
      <c r="A458" s="215" t="s">
        <v>187</v>
      </c>
      <c r="B458" s="216">
        <v>124406</v>
      </c>
      <c r="C458" s="216"/>
      <c r="D458" s="216">
        <v>195953</v>
      </c>
      <c r="E458" s="216">
        <v>157771</v>
      </c>
      <c r="F458" s="216">
        <v>65805</v>
      </c>
      <c r="G458" s="216">
        <v>0</v>
      </c>
      <c r="H458" s="216">
        <v>8000</v>
      </c>
      <c r="I458" s="267">
        <v>880</v>
      </c>
      <c r="J458" s="216"/>
      <c r="K458" s="216">
        <v>36389</v>
      </c>
      <c r="L458" s="216">
        <v>45313</v>
      </c>
      <c r="M458" s="216"/>
      <c r="N458" s="216">
        <v>239242</v>
      </c>
      <c r="O458" s="216">
        <v>72268</v>
      </c>
      <c r="P458" s="216">
        <v>297612</v>
      </c>
      <c r="Q458" s="216"/>
      <c r="R458" s="216">
        <v>5825</v>
      </c>
      <c r="S458" s="216">
        <v>77401</v>
      </c>
    </row>
    <row r="459" spans="1:19" s="211" customFormat="1" ht="9" customHeight="1">
      <c r="A459" s="215" t="s">
        <v>21</v>
      </c>
      <c r="B459" s="216">
        <v>48303</v>
      </c>
      <c r="C459" s="216"/>
      <c r="D459" s="216">
        <v>32594</v>
      </c>
      <c r="E459" s="216">
        <v>3128</v>
      </c>
      <c r="F459" s="216">
        <v>7341</v>
      </c>
      <c r="G459" s="216">
        <v>5804</v>
      </c>
      <c r="H459" s="216">
        <v>0</v>
      </c>
      <c r="I459" s="267">
        <v>0</v>
      </c>
      <c r="J459" s="216"/>
      <c r="K459" s="216">
        <v>641</v>
      </c>
      <c r="L459" s="216">
        <v>635</v>
      </c>
      <c r="M459" s="216"/>
      <c r="N459" s="216">
        <v>3392</v>
      </c>
      <c r="O459" s="216">
        <v>943</v>
      </c>
      <c r="P459" s="216">
        <v>9638</v>
      </c>
      <c r="Q459" s="216"/>
      <c r="R459" s="216">
        <v>0</v>
      </c>
      <c r="S459" s="216">
        <v>6917</v>
      </c>
    </row>
    <row r="460" spans="1:19" s="211" customFormat="1" ht="9" customHeight="1">
      <c r="A460" s="215" t="s">
        <v>22</v>
      </c>
      <c r="B460" s="216">
        <v>22681</v>
      </c>
      <c r="C460" s="216"/>
      <c r="D460" s="216">
        <v>44787</v>
      </c>
      <c r="E460" s="216">
        <v>50640</v>
      </c>
      <c r="F460" s="216">
        <v>73077</v>
      </c>
      <c r="G460" s="216">
        <v>0</v>
      </c>
      <c r="H460" s="216">
        <v>955</v>
      </c>
      <c r="I460" s="267">
        <v>0</v>
      </c>
      <c r="J460" s="216"/>
      <c r="K460" s="216">
        <v>12260</v>
      </c>
      <c r="L460" s="216">
        <v>4478</v>
      </c>
      <c r="M460" s="216"/>
      <c r="N460" s="216">
        <v>6133</v>
      </c>
      <c r="O460" s="216">
        <v>6376</v>
      </c>
      <c r="P460" s="216">
        <v>50115</v>
      </c>
      <c r="Q460" s="216"/>
      <c r="R460" s="216">
        <v>377</v>
      </c>
      <c r="S460" s="216">
        <v>9438</v>
      </c>
    </row>
    <row r="461" spans="1:19" s="211" customFormat="1" ht="9" customHeight="1">
      <c r="A461" s="262" t="s">
        <v>23</v>
      </c>
      <c r="B461" s="214">
        <v>0</v>
      </c>
      <c r="C461" s="214"/>
      <c r="D461" s="214">
        <v>0</v>
      </c>
      <c r="E461" s="214">
        <v>0</v>
      </c>
      <c r="F461" s="214">
        <v>3741</v>
      </c>
      <c r="G461" s="214">
        <v>0</v>
      </c>
      <c r="H461" s="214">
        <v>0</v>
      </c>
      <c r="I461" s="268">
        <v>0</v>
      </c>
      <c r="J461" s="214"/>
      <c r="K461" s="214">
        <v>4151</v>
      </c>
      <c r="L461" s="214">
        <v>109</v>
      </c>
      <c r="M461" s="214"/>
      <c r="N461" s="214">
        <v>1260</v>
      </c>
      <c r="O461" s="214">
        <v>0</v>
      </c>
      <c r="P461" s="214">
        <v>60264</v>
      </c>
      <c r="Q461" s="214"/>
      <c r="R461" s="214">
        <v>404</v>
      </c>
      <c r="S461" s="214">
        <v>383</v>
      </c>
    </row>
    <row r="462" spans="1:19" s="211" customFormat="1" ht="9" customHeight="1">
      <c r="A462" s="215" t="s">
        <v>24</v>
      </c>
      <c r="B462" s="216">
        <v>20583</v>
      </c>
      <c r="C462" s="216"/>
      <c r="D462" s="216">
        <v>6293</v>
      </c>
      <c r="E462" s="216">
        <v>13900</v>
      </c>
      <c r="F462" s="216">
        <v>2551</v>
      </c>
      <c r="G462" s="216">
        <v>2597</v>
      </c>
      <c r="H462" s="216">
        <v>0</v>
      </c>
      <c r="I462" s="267">
        <v>0</v>
      </c>
      <c r="J462" s="216"/>
      <c r="K462" s="216">
        <v>30358</v>
      </c>
      <c r="L462" s="216">
        <v>1657</v>
      </c>
      <c r="M462" s="216"/>
      <c r="N462" s="216">
        <v>1665</v>
      </c>
      <c r="O462" s="216">
        <v>24</v>
      </c>
      <c r="P462" s="216">
        <v>29135</v>
      </c>
      <c r="Q462" s="216"/>
      <c r="R462" s="216">
        <v>257</v>
      </c>
      <c r="S462" s="216">
        <v>1280</v>
      </c>
    </row>
    <row r="463" spans="1:19" s="211" customFormat="1" ht="9" customHeight="1">
      <c r="A463" s="215" t="s">
        <v>25</v>
      </c>
      <c r="B463" s="216">
        <v>61126</v>
      </c>
      <c r="C463" s="216"/>
      <c r="D463" s="216">
        <v>47796</v>
      </c>
      <c r="E463" s="216">
        <v>25536</v>
      </c>
      <c r="F463" s="216">
        <v>30224</v>
      </c>
      <c r="G463" s="216">
        <v>14219</v>
      </c>
      <c r="H463" s="216">
        <v>44</v>
      </c>
      <c r="I463" s="267">
        <v>0</v>
      </c>
      <c r="J463" s="216"/>
      <c r="K463" s="216">
        <v>49348</v>
      </c>
      <c r="L463" s="216">
        <v>105903</v>
      </c>
      <c r="M463" s="216"/>
      <c r="N463" s="216">
        <v>39597</v>
      </c>
      <c r="O463" s="216">
        <v>98013</v>
      </c>
      <c r="P463" s="216">
        <v>122976</v>
      </c>
      <c r="Q463" s="216"/>
      <c r="R463" s="216">
        <v>7678</v>
      </c>
      <c r="S463" s="216">
        <v>40832</v>
      </c>
    </row>
    <row r="464" spans="1:19" s="211" customFormat="1" ht="9" customHeight="1">
      <c r="A464" s="215" t="s">
        <v>26</v>
      </c>
      <c r="B464" s="216">
        <v>174590</v>
      </c>
      <c r="C464" s="216"/>
      <c r="D464" s="216">
        <v>128396</v>
      </c>
      <c r="E464" s="216">
        <v>191425</v>
      </c>
      <c r="F464" s="216">
        <v>71632</v>
      </c>
      <c r="G464" s="216">
        <v>0</v>
      </c>
      <c r="H464" s="216">
        <v>53446</v>
      </c>
      <c r="I464" s="267">
        <v>4223</v>
      </c>
      <c r="J464" s="216"/>
      <c r="K464" s="216">
        <v>181984</v>
      </c>
      <c r="L464" s="216">
        <v>89724</v>
      </c>
      <c r="M464" s="216"/>
      <c r="N464" s="216">
        <v>103335</v>
      </c>
      <c r="O464" s="216">
        <v>73966</v>
      </c>
      <c r="P464" s="216">
        <v>252077</v>
      </c>
      <c r="Q464" s="216"/>
      <c r="R464" s="216">
        <v>8889</v>
      </c>
      <c r="S464" s="216">
        <v>25967</v>
      </c>
    </row>
    <row r="465" spans="1:19" s="211" customFormat="1" ht="9" customHeight="1">
      <c r="A465" s="262" t="s">
        <v>27</v>
      </c>
      <c r="B465" s="214">
        <v>11</v>
      </c>
      <c r="C465" s="214"/>
      <c r="D465" s="214">
        <v>57</v>
      </c>
      <c r="E465" s="214">
        <v>3044</v>
      </c>
      <c r="F465" s="214">
        <v>8906</v>
      </c>
      <c r="G465" s="214">
        <v>0</v>
      </c>
      <c r="H465" s="214">
        <v>0</v>
      </c>
      <c r="I465" s="268">
        <v>0</v>
      </c>
      <c r="J465" s="214"/>
      <c r="K465" s="214">
        <v>73754</v>
      </c>
      <c r="L465" s="214">
        <v>2714</v>
      </c>
      <c r="M465" s="214"/>
      <c r="N465" s="214">
        <v>5210</v>
      </c>
      <c r="O465" s="214">
        <v>2370</v>
      </c>
      <c r="P465" s="214">
        <v>71583</v>
      </c>
      <c r="Q465" s="214"/>
      <c r="R465" s="214">
        <v>84</v>
      </c>
      <c r="S465" s="214">
        <v>6720</v>
      </c>
    </row>
    <row r="466" spans="1:19" s="211" customFormat="1" ht="9" customHeight="1">
      <c r="A466" s="215" t="s">
        <v>28</v>
      </c>
      <c r="B466" s="216">
        <v>0</v>
      </c>
      <c r="C466" s="216"/>
      <c r="D466" s="216">
        <v>0</v>
      </c>
      <c r="E466" s="216">
        <v>10990</v>
      </c>
      <c r="F466" s="216">
        <v>2159</v>
      </c>
      <c r="G466" s="216">
        <v>0</v>
      </c>
      <c r="H466" s="216">
        <v>50</v>
      </c>
      <c r="I466" s="267">
        <v>7337</v>
      </c>
      <c r="J466" s="216"/>
      <c r="K466" s="216">
        <v>3306</v>
      </c>
      <c r="L466" s="216">
        <v>388</v>
      </c>
      <c r="M466" s="216"/>
      <c r="N466" s="216">
        <v>6130</v>
      </c>
      <c r="O466" s="216">
        <v>55</v>
      </c>
      <c r="P466" s="216">
        <v>33987</v>
      </c>
      <c r="Q466" s="216"/>
      <c r="R466" s="216">
        <v>55</v>
      </c>
      <c r="S466" s="216">
        <v>1142</v>
      </c>
    </row>
    <row r="467" spans="1:19" s="211" customFormat="1" ht="9" customHeight="1">
      <c r="A467" s="215" t="s">
        <v>29</v>
      </c>
      <c r="B467" s="216">
        <v>0</v>
      </c>
      <c r="C467" s="216"/>
      <c r="D467" s="216">
        <v>0</v>
      </c>
      <c r="E467" s="216">
        <v>0</v>
      </c>
      <c r="F467" s="216">
        <v>1321</v>
      </c>
      <c r="G467" s="216">
        <v>13936</v>
      </c>
      <c r="H467" s="216">
        <v>0</v>
      </c>
      <c r="I467" s="267">
        <v>0</v>
      </c>
      <c r="J467" s="216"/>
      <c r="K467" s="216">
        <v>190</v>
      </c>
      <c r="L467" s="216">
        <v>0</v>
      </c>
      <c r="M467" s="216"/>
      <c r="N467" s="216">
        <v>1253</v>
      </c>
      <c r="O467" s="216">
        <v>0</v>
      </c>
      <c r="P467" s="216">
        <v>19275</v>
      </c>
      <c r="Q467" s="216"/>
      <c r="R467" s="216">
        <v>0</v>
      </c>
      <c r="S467" s="216">
        <v>299</v>
      </c>
    </row>
    <row r="468" spans="1:19" s="211" customFormat="1" ht="9" customHeight="1">
      <c r="A468" s="215" t="s">
        <v>30</v>
      </c>
      <c r="B468" s="216">
        <v>646360</v>
      </c>
      <c r="C468" s="216"/>
      <c r="D468" s="216">
        <v>1631292</v>
      </c>
      <c r="E468" s="216">
        <v>815071</v>
      </c>
      <c r="F468" s="216">
        <v>404587</v>
      </c>
      <c r="G468" s="216">
        <v>0</v>
      </c>
      <c r="H468" s="216">
        <v>10206</v>
      </c>
      <c r="I468" s="267">
        <v>10776</v>
      </c>
      <c r="J468" s="216"/>
      <c r="K468" s="216">
        <v>108957</v>
      </c>
      <c r="L468" s="216">
        <v>90312</v>
      </c>
      <c r="M468" s="216"/>
      <c r="N468" s="216">
        <v>37888</v>
      </c>
      <c r="O468" s="216">
        <v>83122</v>
      </c>
      <c r="P468" s="216">
        <v>183705</v>
      </c>
      <c r="Q468" s="216"/>
      <c r="R468" s="216">
        <v>9492</v>
      </c>
      <c r="S468" s="216">
        <v>111661</v>
      </c>
    </row>
    <row r="469" spans="1:19" s="211" customFormat="1" ht="9" customHeight="1">
      <c r="A469" s="262" t="s">
        <v>31</v>
      </c>
      <c r="B469" s="214">
        <v>38</v>
      </c>
      <c r="C469" s="214"/>
      <c r="D469" s="214">
        <v>194</v>
      </c>
      <c r="E469" s="214">
        <v>79</v>
      </c>
      <c r="F469" s="214">
        <v>8144</v>
      </c>
      <c r="G469" s="214">
        <v>610</v>
      </c>
      <c r="H469" s="214">
        <v>0</v>
      </c>
      <c r="I469" s="268">
        <v>0</v>
      </c>
      <c r="J469" s="214"/>
      <c r="K469" s="214">
        <v>11361</v>
      </c>
      <c r="L469" s="214">
        <v>3640</v>
      </c>
      <c r="M469" s="214"/>
      <c r="N469" s="214">
        <v>2938</v>
      </c>
      <c r="O469" s="214">
        <v>0</v>
      </c>
      <c r="P469" s="214">
        <v>98125</v>
      </c>
      <c r="Q469" s="214"/>
      <c r="R469" s="214">
        <v>50</v>
      </c>
      <c r="S469" s="214">
        <v>1830</v>
      </c>
    </row>
    <row r="470" spans="1:19" s="211" customFormat="1" ht="9" customHeight="1">
      <c r="A470" s="215" t="s">
        <v>32</v>
      </c>
      <c r="B470" s="216">
        <v>1009</v>
      </c>
      <c r="C470" s="216"/>
      <c r="D470" s="216">
        <v>10035</v>
      </c>
      <c r="E470" s="216">
        <v>7371</v>
      </c>
      <c r="F470" s="216">
        <v>45689</v>
      </c>
      <c r="G470" s="216">
        <v>5458</v>
      </c>
      <c r="H470" s="216">
        <v>0</v>
      </c>
      <c r="I470" s="267">
        <v>0</v>
      </c>
      <c r="J470" s="216"/>
      <c r="K470" s="216">
        <v>80406</v>
      </c>
      <c r="L470" s="216">
        <v>34740</v>
      </c>
      <c r="M470" s="216"/>
      <c r="N470" s="216">
        <v>12095</v>
      </c>
      <c r="O470" s="216">
        <v>45</v>
      </c>
      <c r="P470" s="216">
        <v>154944</v>
      </c>
      <c r="Q470" s="216"/>
      <c r="R470" s="216">
        <v>583</v>
      </c>
      <c r="S470" s="216">
        <v>10077</v>
      </c>
    </row>
    <row r="471" spans="1:19" s="211" customFormat="1" ht="9" customHeight="1">
      <c r="A471" s="215" t="s">
        <v>33</v>
      </c>
      <c r="B471" s="216">
        <v>4116</v>
      </c>
      <c r="C471" s="216"/>
      <c r="D471" s="216">
        <v>20326</v>
      </c>
      <c r="E471" s="216">
        <v>11843</v>
      </c>
      <c r="F471" s="216">
        <v>59923</v>
      </c>
      <c r="G471" s="216">
        <v>0</v>
      </c>
      <c r="H471" s="216">
        <v>0</v>
      </c>
      <c r="I471" s="267">
        <v>0</v>
      </c>
      <c r="J471" s="216"/>
      <c r="K471" s="216">
        <v>11287</v>
      </c>
      <c r="L471" s="216">
        <v>2884</v>
      </c>
      <c r="M471" s="216"/>
      <c r="N471" s="216">
        <v>4382</v>
      </c>
      <c r="O471" s="216">
        <v>161</v>
      </c>
      <c r="P471" s="216">
        <v>40710</v>
      </c>
      <c r="Q471" s="216"/>
      <c r="R471" s="216">
        <v>1821</v>
      </c>
      <c r="S471" s="216">
        <v>9136</v>
      </c>
    </row>
    <row r="472" spans="1:19" s="211" customFormat="1" ht="9" customHeight="1">
      <c r="A472" s="215" t="s">
        <v>34</v>
      </c>
      <c r="B472" s="216">
        <v>27</v>
      </c>
      <c r="C472" s="216"/>
      <c r="D472" s="216">
        <v>137</v>
      </c>
      <c r="E472" s="216">
        <v>60</v>
      </c>
      <c r="F472" s="216">
        <v>2646</v>
      </c>
      <c r="G472" s="216">
        <v>33493</v>
      </c>
      <c r="H472" s="216">
        <v>0</v>
      </c>
      <c r="I472" s="267">
        <v>0</v>
      </c>
      <c r="J472" s="216"/>
      <c r="K472" s="216">
        <v>2163</v>
      </c>
      <c r="L472" s="216">
        <v>673</v>
      </c>
      <c r="M472" s="216"/>
      <c r="N472" s="216">
        <v>2646</v>
      </c>
      <c r="O472" s="216">
        <v>0</v>
      </c>
      <c r="P472" s="216">
        <v>34006</v>
      </c>
      <c r="Q472" s="216"/>
      <c r="R472" s="216">
        <v>0</v>
      </c>
      <c r="S472" s="216">
        <v>2484</v>
      </c>
    </row>
    <row r="473" spans="1:19" s="211" customFormat="1" ht="9" customHeight="1">
      <c r="A473" s="262" t="s">
        <v>35</v>
      </c>
      <c r="B473" s="214">
        <v>13610</v>
      </c>
      <c r="C473" s="214"/>
      <c r="D473" s="214">
        <v>107558</v>
      </c>
      <c r="E473" s="214">
        <v>88812</v>
      </c>
      <c r="F473" s="214">
        <v>27816</v>
      </c>
      <c r="G473" s="214">
        <v>0</v>
      </c>
      <c r="H473" s="214">
        <v>633</v>
      </c>
      <c r="I473" s="268">
        <v>0</v>
      </c>
      <c r="J473" s="214"/>
      <c r="K473" s="214">
        <v>146806</v>
      </c>
      <c r="L473" s="214">
        <v>2135</v>
      </c>
      <c r="M473" s="214"/>
      <c r="N473" s="214">
        <v>5665</v>
      </c>
      <c r="O473" s="214">
        <v>594</v>
      </c>
      <c r="P473" s="214">
        <v>483627</v>
      </c>
      <c r="Q473" s="214"/>
      <c r="R473" s="214">
        <v>591</v>
      </c>
      <c r="S473" s="214">
        <v>4215</v>
      </c>
    </row>
    <row r="474" spans="1:19" s="211" customFormat="1" ht="9" customHeight="1">
      <c r="A474" s="215" t="s">
        <v>36</v>
      </c>
      <c r="B474" s="216">
        <v>450</v>
      </c>
      <c r="C474" s="216"/>
      <c r="D474" s="216">
        <v>2398</v>
      </c>
      <c r="E474" s="216">
        <v>337</v>
      </c>
      <c r="F474" s="216">
        <v>9436</v>
      </c>
      <c r="G474" s="216">
        <v>0</v>
      </c>
      <c r="H474" s="216">
        <v>0</v>
      </c>
      <c r="I474" s="267">
        <v>-8</v>
      </c>
      <c r="J474" s="216"/>
      <c r="K474" s="216">
        <v>1057</v>
      </c>
      <c r="L474" s="216">
        <v>2465</v>
      </c>
      <c r="M474" s="216"/>
      <c r="N474" s="216">
        <v>5245</v>
      </c>
      <c r="O474" s="216">
        <v>134</v>
      </c>
      <c r="P474" s="216">
        <v>35175</v>
      </c>
      <c r="Q474" s="216"/>
      <c r="R474" s="216">
        <v>90</v>
      </c>
      <c r="S474" s="216">
        <v>5166</v>
      </c>
    </row>
    <row r="475" spans="1:19" s="211" customFormat="1" ht="9" customHeight="1">
      <c r="A475" s="215" t="s">
        <v>37</v>
      </c>
      <c r="B475" s="216">
        <v>5</v>
      </c>
      <c r="C475" s="216"/>
      <c r="D475" s="216">
        <v>24</v>
      </c>
      <c r="E475" s="216">
        <v>6368</v>
      </c>
      <c r="F475" s="216">
        <v>9477</v>
      </c>
      <c r="G475" s="216">
        <v>0</v>
      </c>
      <c r="H475" s="216">
        <v>0</v>
      </c>
      <c r="I475" s="267">
        <v>0</v>
      </c>
      <c r="J475" s="216"/>
      <c r="K475" s="216">
        <v>373</v>
      </c>
      <c r="L475" s="216">
        <v>3034</v>
      </c>
      <c r="M475" s="216"/>
      <c r="N475" s="216">
        <v>3868</v>
      </c>
      <c r="O475" s="216">
        <v>790</v>
      </c>
      <c r="P475" s="216">
        <v>23962</v>
      </c>
      <c r="Q475" s="216"/>
      <c r="R475" s="216">
        <v>804</v>
      </c>
      <c r="S475" s="216">
        <v>7796</v>
      </c>
    </row>
    <row r="476" spans="1:19" s="211" customFormat="1" ht="9" customHeight="1">
      <c r="A476" s="215" t="s">
        <v>38</v>
      </c>
      <c r="B476" s="216">
        <v>379</v>
      </c>
      <c r="C476" s="216"/>
      <c r="D476" s="216">
        <v>1466</v>
      </c>
      <c r="E476" s="216">
        <v>100</v>
      </c>
      <c r="F476" s="216">
        <v>10068</v>
      </c>
      <c r="G476" s="216">
        <v>4409</v>
      </c>
      <c r="H476" s="216">
        <v>0</v>
      </c>
      <c r="I476" s="267">
        <v>0</v>
      </c>
      <c r="J476" s="216"/>
      <c r="K476" s="216">
        <v>1470</v>
      </c>
      <c r="L476" s="216">
        <v>6417</v>
      </c>
      <c r="M476" s="216"/>
      <c r="N476" s="216">
        <v>5578</v>
      </c>
      <c r="O476" s="216">
        <v>0</v>
      </c>
      <c r="P476" s="216">
        <v>23522</v>
      </c>
      <c r="Q476" s="216"/>
      <c r="R476" s="216">
        <v>95902</v>
      </c>
      <c r="S476" s="216">
        <v>6747</v>
      </c>
    </row>
    <row r="477" spans="1:19" s="211" customFormat="1" ht="9" customHeight="1">
      <c r="A477" s="262" t="s">
        <v>39</v>
      </c>
      <c r="B477" s="214">
        <v>24115</v>
      </c>
      <c r="C477" s="214"/>
      <c r="D477" s="214">
        <v>103881</v>
      </c>
      <c r="E477" s="214">
        <v>70041</v>
      </c>
      <c r="F477" s="214">
        <v>33667</v>
      </c>
      <c r="G477" s="214">
        <v>0</v>
      </c>
      <c r="H477" s="214">
        <v>0</v>
      </c>
      <c r="I477" s="268">
        <v>0</v>
      </c>
      <c r="J477" s="214"/>
      <c r="K477" s="214">
        <v>648</v>
      </c>
      <c r="L477" s="214">
        <v>876</v>
      </c>
      <c r="M477" s="214"/>
      <c r="N477" s="214">
        <v>3165</v>
      </c>
      <c r="O477" s="214">
        <v>1532</v>
      </c>
      <c r="P477" s="214">
        <v>44797</v>
      </c>
      <c r="Q477" s="214"/>
      <c r="R477" s="214">
        <v>49251</v>
      </c>
      <c r="S477" s="214">
        <v>13474</v>
      </c>
    </row>
    <row r="478" spans="1:19" s="211" customFormat="1" ht="9" customHeight="1">
      <c r="A478" s="215" t="s">
        <v>40</v>
      </c>
      <c r="B478" s="216">
        <v>0</v>
      </c>
      <c r="C478" s="216"/>
      <c r="D478" s="216">
        <v>0</v>
      </c>
      <c r="E478" s="216">
        <v>81</v>
      </c>
      <c r="F478" s="216">
        <v>2157</v>
      </c>
      <c r="G478" s="216">
        <v>0</v>
      </c>
      <c r="H478" s="216">
        <v>0</v>
      </c>
      <c r="I478" s="267">
        <v>0</v>
      </c>
      <c r="J478" s="216"/>
      <c r="K478" s="216">
        <v>10646</v>
      </c>
      <c r="L478" s="216">
        <v>1240</v>
      </c>
      <c r="M478" s="216"/>
      <c r="N478" s="216">
        <v>2315</v>
      </c>
      <c r="O478" s="216">
        <v>0</v>
      </c>
      <c r="P478" s="216">
        <v>20099</v>
      </c>
      <c r="Q478" s="216"/>
      <c r="R478" s="216">
        <v>198</v>
      </c>
      <c r="S478" s="216">
        <v>807</v>
      </c>
    </row>
    <row r="479" spans="1:19" s="211" customFormat="1" ht="9" customHeight="1">
      <c r="A479" s="215" t="s">
        <v>41</v>
      </c>
      <c r="B479" s="216">
        <v>3031</v>
      </c>
      <c r="C479" s="216"/>
      <c r="D479" s="216">
        <v>270</v>
      </c>
      <c r="E479" s="216">
        <v>1748</v>
      </c>
      <c r="F479" s="216">
        <v>37432</v>
      </c>
      <c r="G479" s="216">
        <v>0</v>
      </c>
      <c r="H479" s="216">
        <v>0</v>
      </c>
      <c r="I479" s="267">
        <v>0</v>
      </c>
      <c r="J479" s="216"/>
      <c r="K479" s="216">
        <v>27189</v>
      </c>
      <c r="L479" s="216">
        <v>9047</v>
      </c>
      <c r="M479" s="216"/>
      <c r="N479" s="216">
        <v>15264</v>
      </c>
      <c r="O479" s="216">
        <v>404</v>
      </c>
      <c r="P479" s="216">
        <v>109803</v>
      </c>
      <c r="Q479" s="216"/>
      <c r="R479" s="216">
        <v>56560</v>
      </c>
      <c r="S479" s="216">
        <v>40334</v>
      </c>
    </row>
    <row r="480" spans="1:19" s="211" customFormat="1" ht="9" customHeight="1">
      <c r="A480" s="215" t="s">
        <v>42</v>
      </c>
      <c r="B480" s="216">
        <v>125</v>
      </c>
      <c r="C480" s="216"/>
      <c r="D480" s="216">
        <v>635</v>
      </c>
      <c r="E480" s="216">
        <v>235</v>
      </c>
      <c r="F480" s="216">
        <v>8514</v>
      </c>
      <c r="G480" s="216">
        <v>0</v>
      </c>
      <c r="H480" s="216">
        <v>0</v>
      </c>
      <c r="I480" s="267">
        <v>0</v>
      </c>
      <c r="J480" s="216"/>
      <c r="K480" s="216">
        <v>7259</v>
      </c>
      <c r="L480" s="216">
        <v>3062</v>
      </c>
      <c r="M480" s="216"/>
      <c r="N480" s="216">
        <v>7560</v>
      </c>
      <c r="O480" s="216">
        <v>11</v>
      </c>
      <c r="P480" s="216">
        <v>38801</v>
      </c>
      <c r="Q480" s="216"/>
      <c r="R480" s="216">
        <v>0</v>
      </c>
      <c r="S480" s="216">
        <v>7165</v>
      </c>
    </row>
    <row r="481" spans="1:19" s="211" customFormat="1" ht="9" customHeight="1">
      <c r="A481" s="120" t="s">
        <v>43</v>
      </c>
      <c r="B481" s="117">
        <v>2</v>
      </c>
      <c r="C481" s="117"/>
      <c r="D481" s="117">
        <v>10</v>
      </c>
      <c r="E481" s="117">
        <v>13</v>
      </c>
      <c r="F481" s="117">
        <v>1958</v>
      </c>
      <c r="G481" s="117">
        <v>0</v>
      </c>
      <c r="H481" s="117">
        <v>0</v>
      </c>
      <c r="I481" s="116">
        <v>10255</v>
      </c>
      <c r="J481" s="117"/>
      <c r="K481" s="117">
        <v>651</v>
      </c>
      <c r="L481" s="117">
        <v>2285</v>
      </c>
      <c r="M481" s="117"/>
      <c r="N481" s="117">
        <v>2150</v>
      </c>
      <c r="O481" s="117">
        <v>169</v>
      </c>
      <c r="P481" s="117">
        <v>15129</v>
      </c>
      <c r="Q481" s="117"/>
      <c r="R481" s="117">
        <v>0</v>
      </c>
      <c r="S481" s="117">
        <v>862</v>
      </c>
    </row>
    <row r="482" spans="1:19" s="211" customFormat="1" ht="9" customHeight="1">
      <c r="B482" s="259"/>
      <c r="C482" s="259"/>
      <c r="D482" s="259"/>
      <c r="E482" s="259"/>
      <c r="F482" s="259"/>
      <c r="G482" s="259"/>
      <c r="H482" s="259"/>
      <c r="I482" s="259"/>
    </row>
    <row r="483" spans="1:19" s="211" customFormat="1" ht="9" customHeight="1">
      <c r="A483" s="264">
        <v>2008</v>
      </c>
      <c r="B483" s="259"/>
      <c r="C483" s="259"/>
      <c r="D483" s="259"/>
      <c r="E483" s="259"/>
      <c r="F483" s="259"/>
      <c r="G483" s="259"/>
      <c r="H483" s="259"/>
      <c r="I483" s="259"/>
    </row>
    <row r="484" spans="1:19" s="211" customFormat="1" ht="9" customHeight="1">
      <c r="A484" s="210" t="s">
        <v>69</v>
      </c>
      <c r="B484" s="258">
        <f>SUM(B486:B517)</f>
        <v>1530379</v>
      </c>
      <c r="C484" s="258"/>
      <c r="D484" s="258">
        <f t="shared" ref="D484:I484" si="7">SUM(D486:D517)</f>
        <v>1900631</v>
      </c>
      <c r="E484" s="258">
        <f t="shared" si="7"/>
        <v>1244326</v>
      </c>
      <c r="F484" s="258">
        <f t="shared" si="7"/>
        <v>938677</v>
      </c>
      <c r="G484" s="258">
        <f t="shared" si="7"/>
        <v>101278</v>
      </c>
      <c r="H484" s="258">
        <f t="shared" si="7"/>
        <v>94256</v>
      </c>
      <c r="I484" s="265">
        <f t="shared" si="7"/>
        <v>35267</v>
      </c>
      <c r="K484" s="258">
        <f>SUM(K486:K517)</f>
        <v>807547</v>
      </c>
      <c r="L484" s="258">
        <f>SUM(L486:L517)</f>
        <v>424594</v>
      </c>
      <c r="M484" s="258"/>
      <c r="N484" s="258">
        <f>SUM(N486:N517)</f>
        <v>470843</v>
      </c>
      <c r="O484" s="258">
        <f>SUM(O486:O517)</f>
        <v>330771</v>
      </c>
      <c r="P484" s="258">
        <f>SUM(P486:P517)</f>
        <v>2175432</v>
      </c>
      <c r="Q484" s="258"/>
      <c r="R484" s="258">
        <f>SUM(R486:R517)</f>
        <v>303374</v>
      </c>
      <c r="S484" s="258">
        <f>SUM(S486:S517)</f>
        <v>442410</v>
      </c>
    </row>
    <row r="485" spans="1:19" s="211" customFormat="1" ht="3" customHeight="1">
      <c r="A485" s="217"/>
      <c r="B485" s="260"/>
      <c r="C485" s="260"/>
      <c r="D485" s="260"/>
      <c r="E485" s="260"/>
      <c r="F485" s="260"/>
      <c r="G485" s="260"/>
      <c r="H485" s="260"/>
      <c r="I485" s="266"/>
      <c r="J485" s="215"/>
      <c r="K485" s="260"/>
      <c r="L485" s="260"/>
      <c r="M485" s="260"/>
      <c r="N485" s="260"/>
      <c r="O485" s="260"/>
      <c r="P485" s="260"/>
      <c r="Q485" s="260"/>
      <c r="R485" s="260"/>
      <c r="S485" s="260"/>
    </row>
    <row r="486" spans="1:19" s="211" customFormat="1" ht="9" customHeight="1">
      <c r="A486" s="215" t="s">
        <v>12</v>
      </c>
      <c r="B486" s="216">
        <v>980</v>
      </c>
      <c r="C486" s="216"/>
      <c r="D486" s="216">
        <v>8090</v>
      </c>
      <c r="E486" s="216">
        <v>10342</v>
      </c>
      <c r="F486" s="216">
        <v>10727</v>
      </c>
      <c r="G486" s="216">
        <v>357</v>
      </c>
      <c r="H486" s="216">
        <v>0</v>
      </c>
      <c r="I486" s="267">
        <v>0</v>
      </c>
      <c r="J486" s="216"/>
      <c r="K486" s="216">
        <v>451</v>
      </c>
      <c r="L486" s="216">
        <v>2506</v>
      </c>
      <c r="M486" s="216"/>
      <c r="N486" s="216">
        <v>5454</v>
      </c>
      <c r="O486" s="216">
        <v>885</v>
      </c>
      <c r="P486" s="216">
        <v>9891</v>
      </c>
      <c r="Q486" s="216"/>
      <c r="R486" s="216">
        <v>0</v>
      </c>
      <c r="S486" s="216">
        <v>3950</v>
      </c>
    </row>
    <row r="487" spans="1:19" s="211" customFormat="1" ht="9" customHeight="1">
      <c r="A487" s="215" t="s">
        <v>13</v>
      </c>
      <c r="B487" s="216">
        <v>2190</v>
      </c>
      <c r="C487" s="216"/>
      <c r="D487" s="216">
        <v>21076</v>
      </c>
      <c r="E487" s="216">
        <v>2894</v>
      </c>
      <c r="F487" s="216">
        <v>16991</v>
      </c>
      <c r="G487" s="216">
        <v>1678</v>
      </c>
      <c r="H487" s="216">
        <v>0</v>
      </c>
      <c r="I487" s="267">
        <v>0</v>
      </c>
      <c r="J487" s="216"/>
      <c r="K487" s="216">
        <v>7000</v>
      </c>
      <c r="L487" s="216">
        <v>11535</v>
      </c>
      <c r="M487" s="216"/>
      <c r="N487" s="216">
        <v>7426</v>
      </c>
      <c r="O487" s="216">
        <v>1691</v>
      </c>
      <c r="P487" s="216">
        <v>73951</v>
      </c>
      <c r="Q487" s="216"/>
      <c r="R487" s="216">
        <v>5492</v>
      </c>
      <c r="S487" s="216">
        <v>6704</v>
      </c>
    </row>
    <row r="488" spans="1:19" s="211" customFormat="1" ht="9" customHeight="1">
      <c r="A488" s="215" t="s">
        <v>14</v>
      </c>
      <c r="B488" s="216">
        <v>0</v>
      </c>
      <c r="C488" s="216"/>
      <c r="D488" s="216">
        <v>7</v>
      </c>
      <c r="E488" s="216">
        <v>0</v>
      </c>
      <c r="F488" s="216">
        <v>1216</v>
      </c>
      <c r="G488" s="216">
        <v>0</v>
      </c>
      <c r="H488" s="216">
        <v>0</v>
      </c>
      <c r="I488" s="267">
        <v>0</v>
      </c>
      <c r="J488" s="216"/>
      <c r="K488" s="216">
        <v>1401</v>
      </c>
      <c r="L488" s="216">
        <v>2803</v>
      </c>
      <c r="M488" s="216"/>
      <c r="N488" s="216">
        <v>1668</v>
      </c>
      <c r="O488" s="216">
        <v>128</v>
      </c>
      <c r="P488" s="216">
        <v>32796</v>
      </c>
      <c r="Q488" s="216"/>
      <c r="R488" s="216">
        <v>0</v>
      </c>
      <c r="S488" s="216">
        <v>571</v>
      </c>
    </row>
    <row r="489" spans="1:19" s="211" customFormat="1" ht="9" customHeight="1">
      <c r="A489" s="262" t="s">
        <v>15</v>
      </c>
      <c r="B489" s="214">
        <v>0</v>
      </c>
      <c r="C489" s="214"/>
      <c r="D489" s="214">
        <v>0</v>
      </c>
      <c r="E489" s="214">
        <v>0</v>
      </c>
      <c r="F489" s="214">
        <v>1691</v>
      </c>
      <c r="G489" s="214">
        <v>2</v>
      </c>
      <c r="H489" s="214">
        <v>0</v>
      </c>
      <c r="I489" s="268">
        <v>0</v>
      </c>
      <c r="J489" s="214"/>
      <c r="K489" s="214">
        <v>458</v>
      </c>
      <c r="L489" s="214">
        <v>0</v>
      </c>
      <c r="M489" s="214"/>
      <c r="N489" s="214">
        <v>1449</v>
      </c>
      <c r="O489" s="214">
        <v>0</v>
      </c>
      <c r="P489" s="214">
        <v>3306</v>
      </c>
      <c r="Q489" s="214"/>
      <c r="R489" s="214">
        <v>864</v>
      </c>
      <c r="S489" s="214">
        <v>1156</v>
      </c>
    </row>
    <row r="490" spans="1:19" s="211" customFormat="1" ht="9" customHeight="1">
      <c r="A490" s="215" t="s">
        <v>16</v>
      </c>
      <c r="B490" s="216">
        <v>293376</v>
      </c>
      <c r="C490" s="216"/>
      <c r="D490" s="216">
        <v>58187</v>
      </c>
      <c r="E490" s="216">
        <v>35627</v>
      </c>
      <c r="F490" s="216">
        <v>40877</v>
      </c>
      <c r="G490" s="216">
        <v>5057</v>
      </c>
      <c r="H490" s="216">
        <v>34</v>
      </c>
      <c r="I490" s="267">
        <v>0</v>
      </c>
      <c r="J490" s="216"/>
      <c r="K490" s="216">
        <v>17540</v>
      </c>
      <c r="L490" s="216">
        <v>47651</v>
      </c>
      <c r="M490" s="216"/>
      <c r="N490" s="216">
        <v>2780</v>
      </c>
      <c r="O490" s="216">
        <v>7008</v>
      </c>
      <c r="P490" s="216">
        <v>26232</v>
      </c>
      <c r="Q490" s="216"/>
      <c r="R490" s="216">
        <v>1017</v>
      </c>
      <c r="S490" s="216">
        <v>8687</v>
      </c>
    </row>
    <row r="491" spans="1:19" s="211" customFormat="1" ht="9" customHeight="1">
      <c r="A491" s="215" t="s">
        <v>17</v>
      </c>
      <c r="B491" s="216">
        <v>0</v>
      </c>
      <c r="C491" s="216"/>
      <c r="D491" s="216">
        <v>0</v>
      </c>
      <c r="E491" s="216">
        <v>0</v>
      </c>
      <c r="F491" s="216">
        <v>1730</v>
      </c>
      <c r="G491" s="216">
        <v>0</v>
      </c>
      <c r="H491" s="216">
        <v>0</v>
      </c>
      <c r="I491" s="267">
        <v>0</v>
      </c>
      <c r="J491" s="216"/>
      <c r="K491" s="216">
        <v>248</v>
      </c>
      <c r="L491" s="216">
        <v>655</v>
      </c>
      <c r="M491" s="216"/>
      <c r="N491" s="216">
        <v>584</v>
      </c>
      <c r="O491" s="216">
        <v>0</v>
      </c>
      <c r="P491" s="216">
        <v>6998</v>
      </c>
      <c r="Q491" s="216"/>
      <c r="R491" s="216">
        <v>0</v>
      </c>
      <c r="S491" s="216">
        <v>155</v>
      </c>
    </row>
    <row r="492" spans="1:19" s="211" customFormat="1" ht="9" customHeight="1">
      <c r="A492" s="215" t="s">
        <v>18</v>
      </c>
      <c r="B492" s="216">
        <v>119</v>
      </c>
      <c r="C492" s="216"/>
      <c r="D492" s="216">
        <v>113</v>
      </c>
      <c r="E492" s="216">
        <v>45</v>
      </c>
      <c r="F492" s="216">
        <v>17872</v>
      </c>
      <c r="G492" s="216">
        <v>0</v>
      </c>
      <c r="H492" s="216">
        <v>0</v>
      </c>
      <c r="I492" s="267">
        <v>0</v>
      </c>
      <c r="J492" s="216"/>
      <c r="K492" s="216">
        <v>3151</v>
      </c>
      <c r="L492" s="216">
        <v>622</v>
      </c>
      <c r="M492" s="216"/>
      <c r="N492" s="216">
        <v>8824</v>
      </c>
      <c r="O492" s="216">
        <v>0</v>
      </c>
      <c r="P492" s="216">
        <v>30953</v>
      </c>
      <c r="Q492" s="216"/>
      <c r="R492" s="216">
        <v>20881</v>
      </c>
      <c r="S492" s="216">
        <v>3124</v>
      </c>
    </row>
    <row r="493" spans="1:19" s="211" customFormat="1" ht="9" customHeight="1">
      <c r="A493" s="262" t="s">
        <v>19</v>
      </c>
      <c r="B493" s="214">
        <v>3161</v>
      </c>
      <c r="C493" s="214"/>
      <c r="D493" s="214">
        <v>13461</v>
      </c>
      <c r="E493" s="214">
        <v>2402</v>
      </c>
      <c r="F493" s="214">
        <v>27028</v>
      </c>
      <c r="G493" s="214">
        <v>6090</v>
      </c>
      <c r="H493" s="214">
        <v>765</v>
      </c>
      <c r="I493" s="268">
        <v>0</v>
      </c>
      <c r="J493" s="214"/>
      <c r="K493" s="214">
        <v>1479</v>
      </c>
      <c r="L493" s="214">
        <v>1755</v>
      </c>
      <c r="M493" s="214"/>
      <c r="N493" s="214">
        <v>3636</v>
      </c>
      <c r="O493" s="214">
        <v>409</v>
      </c>
      <c r="P493" s="214">
        <v>23263</v>
      </c>
      <c r="Q493" s="214"/>
      <c r="R493" s="214">
        <v>0</v>
      </c>
      <c r="S493" s="214">
        <v>13196</v>
      </c>
    </row>
    <row r="494" spans="1:19" s="211" customFormat="1" ht="9" customHeight="1">
      <c r="A494" s="215" t="s">
        <v>187</v>
      </c>
      <c r="B494" s="216">
        <v>116763</v>
      </c>
      <c r="C494" s="216"/>
      <c r="D494" s="216">
        <v>112209</v>
      </c>
      <c r="E494" s="216">
        <v>148886</v>
      </c>
      <c r="F494" s="216">
        <v>52370</v>
      </c>
      <c r="G494" s="216">
        <v>12625</v>
      </c>
      <c r="H494" s="216">
        <v>7708</v>
      </c>
      <c r="I494" s="267">
        <v>49</v>
      </c>
      <c r="J494" s="216"/>
      <c r="K494" s="216">
        <v>37849</v>
      </c>
      <c r="L494" s="216">
        <v>37481</v>
      </c>
      <c r="M494" s="216"/>
      <c r="N494" s="216">
        <v>222705</v>
      </c>
      <c r="O494" s="216">
        <v>39595</v>
      </c>
      <c r="P494" s="216">
        <v>229227</v>
      </c>
      <c r="Q494" s="216"/>
      <c r="R494" s="216">
        <v>8492</v>
      </c>
      <c r="S494" s="216">
        <v>72374</v>
      </c>
    </row>
    <row r="495" spans="1:19" s="211" customFormat="1" ht="9" customHeight="1">
      <c r="A495" s="215" t="s">
        <v>21</v>
      </c>
      <c r="B495" s="216">
        <v>99770</v>
      </c>
      <c r="C495" s="216"/>
      <c r="D495" s="216">
        <v>5332</v>
      </c>
      <c r="E495" s="216">
        <v>7069</v>
      </c>
      <c r="F495" s="216">
        <v>5669</v>
      </c>
      <c r="G495" s="216">
        <v>17</v>
      </c>
      <c r="H495" s="216">
        <v>0</v>
      </c>
      <c r="I495" s="267">
        <v>0</v>
      </c>
      <c r="J495" s="216"/>
      <c r="K495" s="216">
        <v>623</v>
      </c>
      <c r="L495" s="216">
        <v>629</v>
      </c>
      <c r="M495" s="216"/>
      <c r="N495" s="216">
        <v>2825</v>
      </c>
      <c r="O495" s="216">
        <v>1908</v>
      </c>
      <c r="P495" s="216">
        <v>6736</v>
      </c>
      <c r="Q495" s="216"/>
      <c r="R495" s="216">
        <v>0</v>
      </c>
      <c r="S495" s="216">
        <v>5684</v>
      </c>
    </row>
    <row r="496" spans="1:19" s="211" customFormat="1" ht="9" customHeight="1">
      <c r="A496" s="215" t="s">
        <v>22</v>
      </c>
      <c r="B496" s="216">
        <v>26110</v>
      </c>
      <c r="C496" s="216"/>
      <c r="D496" s="216">
        <v>36033</v>
      </c>
      <c r="E496" s="216">
        <v>46736</v>
      </c>
      <c r="F496" s="216">
        <v>66955</v>
      </c>
      <c r="G496" s="216">
        <v>6421</v>
      </c>
      <c r="H496" s="216">
        <v>711</v>
      </c>
      <c r="I496" s="267">
        <v>0</v>
      </c>
      <c r="J496" s="216"/>
      <c r="K496" s="216">
        <v>9661</v>
      </c>
      <c r="L496" s="216">
        <v>3872</v>
      </c>
      <c r="M496" s="216"/>
      <c r="N496" s="216">
        <v>3314</v>
      </c>
      <c r="O496" s="216">
        <v>8668</v>
      </c>
      <c r="P496" s="216">
        <v>52806</v>
      </c>
      <c r="Q496" s="216"/>
      <c r="R496" s="216">
        <v>368</v>
      </c>
      <c r="S496" s="216">
        <v>8403</v>
      </c>
    </row>
    <row r="497" spans="1:19" s="211" customFormat="1" ht="9" customHeight="1">
      <c r="A497" s="262" t="s">
        <v>23</v>
      </c>
      <c r="B497" s="214">
        <v>0</v>
      </c>
      <c r="C497" s="214"/>
      <c r="D497" s="214">
        <v>0</v>
      </c>
      <c r="E497" s="214">
        <v>0</v>
      </c>
      <c r="F497" s="214">
        <v>3264</v>
      </c>
      <c r="G497" s="214">
        <v>0</v>
      </c>
      <c r="H497" s="214">
        <v>0</v>
      </c>
      <c r="I497" s="268">
        <v>0</v>
      </c>
      <c r="J497" s="214"/>
      <c r="K497" s="214">
        <v>2460</v>
      </c>
      <c r="L497" s="214">
        <v>82</v>
      </c>
      <c r="M497" s="214"/>
      <c r="N497" s="214">
        <v>555</v>
      </c>
      <c r="O497" s="214">
        <v>0</v>
      </c>
      <c r="P497" s="214">
        <v>45899</v>
      </c>
      <c r="Q497" s="214"/>
      <c r="R497" s="214">
        <v>233</v>
      </c>
      <c r="S497" s="214">
        <v>408</v>
      </c>
    </row>
    <row r="498" spans="1:19" s="211" customFormat="1" ht="9" customHeight="1">
      <c r="A498" s="215" t="s">
        <v>24</v>
      </c>
      <c r="B498" s="216">
        <v>15504</v>
      </c>
      <c r="C498" s="216"/>
      <c r="D498" s="216">
        <v>7454</v>
      </c>
      <c r="E498" s="216">
        <v>5627</v>
      </c>
      <c r="F498" s="216">
        <v>2818</v>
      </c>
      <c r="G498" s="216">
        <v>5</v>
      </c>
      <c r="H498" s="216">
        <v>0</v>
      </c>
      <c r="I498" s="267">
        <v>0</v>
      </c>
      <c r="J498" s="216"/>
      <c r="K498" s="216">
        <v>29770</v>
      </c>
      <c r="L498" s="216">
        <v>1402</v>
      </c>
      <c r="M498" s="216"/>
      <c r="N498" s="216">
        <v>1185</v>
      </c>
      <c r="O498" s="216">
        <v>4</v>
      </c>
      <c r="P498" s="216">
        <v>28392</v>
      </c>
      <c r="Q498" s="216"/>
      <c r="R498" s="216">
        <v>139</v>
      </c>
      <c r="S498" s="216">
        <v>2044</v>
      </c>
    </row>
    <row r="499" spans="1:19" s="211" customFormat="1" ht="9" customHeight="1">
      <c r="A499" s="215" t="s">
        <v>25</v>
      </c>
      <c r="B499" s="216">
        <v>64205</v>
      </c>
      <c r="C499" s="216"/>
      <c r="D499" s="216">
        <v>53891</v>
      </c>
      <c r="E499" s="216">
        <v>24485</v>
      </c>
      <c r="F499" s="216">
        <v>25467</v>
      </c>
      <c r="G499" s="216">
        <v>2294</v>
      </c>
      <c r="H499" s="216">
        <v>30</v>
      </c>
      <c r="I499" s="267">
        <v>0</v>
      </c>
      <c r="J499" s="216"/>
      <c r="K499" s="216">
        <v>40785</v>
      </c>
      <c r="L499" s="216">
        <v>92736</v>
      </c>
      <c r="M499" s="216"/>
      <c r="N499" s="216">
        <v>34784</v>
      </c>
      <c r="O499" s="216">
        <v>101986</v>
      </c>
      <c r="P499" s="216">
        <v>116755</v>
      </c>
      <c r="Q499" s="216"/>
      <c r="R499" s="216">
        <v>4722</v>
      </c>
      <c r="S499" s="216">
        <v>40848</v>
      </c>
    </row>
    <row r="500" spans="1:19" s="211" customFormat="1" ht="9" customHeight="1">
      <c r="A500" s="215" t="s">
        <v>26</v>
      </c>
      <c r="B500" s="216">
        <v>123762</v>
      </c>
      <c r="C500" s="216"/>
      <c r="D500" s="216">
        <v>130336</v>
      </c>
      <c r="E500" s="216">
        <v>185331</v>
      </c>
      <c r="F500" s="216">
        <v>66707</v>
      </c>
      <c r="G500" s="216">
        <v>11453</v>
      </c>
      <c r="H500" s="216">
        <v>73216</v>
      </c>
      <c r="I500" s="267">
        <v>3858</v>
      </c>
      <c r="J500" s="216"/>
      <c r="K500" s="216">
        <v>192489</v>
      </c>
      <c r="L500" s="216">
        <v>74601</v>
      </c>
      <c r="M500" s="216"/>
      <c r="N500" s="216">
        <v>61634</v>
      </c>
      <c r="O500" s="216">
        <v>76268</v>
      </c>
      <c r="P500" s="216">
        <v>188398</v>
      </c>
      <c r="Q500" s="216"/>
      <c r="R500" s="216">
        <v>12828</v>
      </c>
      <c r="S500" s="216">
        <v>49925</v>
      </c>
    </row>
    <row r="501" spans="1:19" s="211" customFormat="1" ht="9" customHeight="1">
      <c r="A501" s="262" t="s">
        <v>27</v>
      </c>
      <c r="B501" s="214">
        <v>14</v>
      </c>
      <c r="C501" s="214"/>
      <c r="D501" s="214">
        <v>162</v>
      </c>
      <c r="E501" s="214">
        <v>2587</v>
      </c>
      <c r="F501" s="214">
        <v>7614</v>
      </c>
      <c r="G501" s="214">
        <v>0</v>
      </c>
      <c r="H501" s="214">
        <v>0</v>
      </c>
      <c r="I501" s="268">
        <v>0</v>
      </c>
      <c r="J501" s="214"/>
      <c r="K501" s="214">
        <v>72696</v>
      </c>
      <c r="L501" s="214">
        <v>2255</v>
      </c>
      <c r="M501" s="214"/>
      <c r="N501" s="214">
        <v>2636</v>
      </c>
      <c r="O501" s="214">
        <v>2507</v>
      </c>
      <c r="P501" s="214">
        <v>68119</v>
      </c>
      <c r="Q501" s="214"/>
      <c r="R501" s="214">
        <v>17</v>
      </c>
      <c r="S501" s="214">
        <v>6891</v>
      </c>
    </row>
    <row r="502" spans="1:19" s="211" customFormat="1" ht="9" customHeight="1">
      <c r="A502" s="215" t="s">
        <v>28</v>
      </c>
      <c r="B502" s="216">
        <v>0</v>
      </c>
      <c r="C502" s="216"/>
      <c r="D502" s="216">
        <v>0</v>
      </c>
      <c r="E502" s="216">
        <v>10915</v>
      </c>
      <c r="F502" s="216">
        <v>1532</v>
      </c>
      <c r="G502" s="216">
        <v>0</v>
      </c>
      <c r="H502" s="216">
        <v>0</v>
      </c>
      <c r="I502" s="267">
        <v>7742</v>
      </c>
      <c r="J502" s="216"/>
      <c r="K502" s="216">
        <v>3068</v>
      </c>
      <c r="L502" s="216">
        <v>292</v>
      </c>
      <c r="M502" s="216"/>
      <c r="N502" s="216">
        <v>3526</v>
      </c>
      <c r="O502" s="216">
        <v>52</v>
      </c>
      <c r="P502" s="216">
        <v>26313</v>
      </c>
      <c r="Q502" s="216"/>
      <c r="R502" s="216">
        <v>171</v>
      </c>
      <c r="S502" s="216">
        <v>3187</v>
      </c>
    </row>
    <row r="503" spans="1:19" s="211" customFormat="1" ht="9" customHeight="1">
      <c r="A503" s="215" t="s">
        <v>29</v>
      </c>
      <c r="B503" s="216">
        <v>0</v>
      </c>
      <c r="C503" s="216"/>
      <c r="D503" s="216">
        <v>0</v>
      </c>
      <c r="E503" s="216">
        <v>0</v>
      </c>
      <c r="F503" s="216">
        <v>950</v>
      </c>
      <c r="G503" s="216">
        <v>0</v>
      </c>
      <c r="H503" s="216">
        <v>0</v>
      </c>
      <c r="I503" s="267">
        <v>0</v>
      </c>
      <c r="J503" s="216"/>
      <c r="K503" s="216">
        <v>146</v>
      </c>
      <c r="L503" s="216">
        <v>0</v>
      </c>
      <c r="M503" s="216"/>
      <c r="N503" s="216">
        <v>420</v>
      </c>
      <c r="O503" s="216">
        <v>0</v>
      </c>
      <c r="P503" s="216">
        <v>15155</v>
      </c>
      <c r="Q503" s="216"/>
      <c r="R503" s="216">
        <v>0</v>
      </c>
      <c r="S503" s="216">
        <v>279</v>
      </c>
    </row>
    <row r="504" spans="1:19" s="211" customFormat="1" ht="9" customHeight="1">
      <c r="A504" s="215" t="s">
        <v>30</v>
      </c>
      <c r="B504" s="216">
        <v>750535</v>
      </c>
      <c r="C504" s="216"/>
      <c r="D504" s="216">
        <v>1214329</v>
      </c>
      <c r="E504" s="216">
        <v>578036</v>
      </c>
      <c r="F504" s="216">
        <v>371632</v>
      </c>
      <c r="G504" s="216">
        <v>11670</v>
      </c>
      <c r="H504" s="216">
        <v>10268</v>
      </c>
      <c r="I504" s="267">
        <v>10798</v>
      </c>
      <c r="J504" s="216"/>
      <c r="K504" s="216">
        <v>88905</v>
      </c>
      <c r="L504" s="216">
        <v>78501</v>
      </c>
      <c r="M504" s="216"/>
      <c r="N504" s="216">
        <v>34951</v>
      </c>
      <c r="O504" s="216">
        <v>84981</v>
      </c>
      <c r="P504" s="216">
        <v>246345</v>
      </c>
      <c r="Q504" s="216"/>
      <c r="R504" s="216">
        <v>14106</v>
      </c>
      <c r="S504" s="216">
        <v>108147</v>
      </c>
    </row>
    <row r="505" spans="1:19" s="211" customFormat="1" ht="9" customHeight="1">
      <c r="A505" s="262" t="s">
        <v>31</v>
      </c>
      <c r="B505" s="214">
        <v>183</v>
      </c>
      <c r="C505" s="214"/>
      <c r="D505" s="214">
        <v>102</v>
      </c>
      <c r="E505" s="214">
        <v>84</v>
      </c>
      <c r="F505" s="214">
        <v>7508</v>
      </c>
      <c r="G505" s="214">
        <v>0</v>
      </c>
      <c r="H505" s="214">
        <v>0</v>
      </c>
      <c r="I505" s="268">
        <v>0</v>
      </c>
      <c r="J505" s="214"/>
      <c r="K505" s="214">
        <v>9457</v>
      </c>
      <c r="L505" s="214">
        <v>2740</v>
      </c>
      <c r="M505" s="214"/>
      <c r="N505" s="214">
        <v>1488</v>
      </c>
      <c r="O505" s="214">
        <v>0</v>
      </c>
      <c r="P505" s="214">
        <v>80744</v>
      </c>
      <c r="Q505" s="214"/>
      <c r="R505" s="214">
        <v>4</v>
      </c>
      <c r="S505" s="214">
        <v>2887</v>
      </c>
    </row>
    <row r="506" spans="1:19" s="211" customFormat="1" ht="9" customHeight="1">
      <c r="A506" s="215" t="s">
        <v>32</v>
      </c>
      <c r="B506" s="216">
        <v>3238</v>
      </c>
      <c r="C506" s="216"/>
      <c r="D506" s="216">
        <v>13435</v>
      </c>
      <c r="E506" s="216">
        <v>11992</v>
      </c>
      <c r="F506" s="216">
        <v>36855</v>
      </c>
      <c r="G506" s="216">
        <v>870</v>
      </c>
      <c r="H506" s="216">
        <v>0</v>
      </c>
      <c r="I506" s="267">
        <v>0</v>
      </c>
      <c r="J506" s="216"/>
      <c r="K506" s="216">
        <v>72291</v>
      </c>
      <c r="L506" s="216">
        <v>27090</v>
      </c>
      <c r="M506" s="216"/>
      <c r="N506" s="216">
        <v>7388</v>
      </c>
      <c r="O506" s="216">
        <v>42</v>
      </c>
      <c r="P506" s="216">
        <v>147786</v>
      </c>
      <c r="Q506" s="216"/>
      <c r="R506" s="216">
        <v>1063</v>
      </c>
      <c r="S506" s="216">
        <v>7675</v>
      </c>
    </row>
    <row r="507" spans="1:19" s="211" customFormat="1" ht="9" customHeight="1">
      <c r="A507" s="215" t="s">
        <v>33</v>
      </c>
      <c r="B507" s="216">
        <v>4216</v>
      </c>
      <c r="C507" s="216"/>
      <c r="D507" s="216">
        <v>9594</v>
      </c>
      <c r="E507" s="216">
        <v>14245</v>
      </c>
      <c r="F507" s="216">
        <v>54130</v>
      </c>
      <c r="G507" s="216">
        <v>5383</v>
      </c>
      <c r="H507" s="216">
        <v>0</v>
      </c>
      <c r="I507" s="267">
        <v>0</v>
      </c>
      <c r="J507" s="216"/>
      <c r="K507" s="216">
        <v>15491</v>
      </c>
      <c r="L507" s="216">
        <v>2383</v>
      </c>
      <c r="M507" s="216"/>
      <c r="N507" s="216">
        <v>10903</v>
      </c>
      <c r="O507" s="216">
        <v>170</v>
      </c>
      <c r="P507" s="216">
        <v>41255</v>
      </c>
      <c r="Q507" s="216"/>
      <c r="R507" s="216">
        <v>1726</v>
      </c>
      <c r="S507" s="216">
        <v>13461</v>
      </c>
    </row>
    <row r="508" spans="1:19" s="211" customFormat="1" ht="9" customHeight="1">
      <c r="A508" s="215" t="s">
        <v>34</v>
      </c>
      <c r="B508" s="216">
        <v>123</v>
      </c>
      <c r="C508" s="216"/>
      <c r="D508" s="216">
        <v>53</v>
      </c>
      <c r="E508" s="216">
        <v>111</v>
      </c>
      <c r="F508" s="216">
        <v>2113</v>
      </c>
      <c r="G508" s="216">
        <v>0</v>
      </c>
      <c r="H508" s="216">
        <v>0</v>
      </c>
      <c r="I508" s="267">
        <v>0</v>
      </c>
      <c r="J508" s="216"/>
      <c r="K508" s="216">
        <v>2438</v>
      </c>
      <c r="L508" s="216">
        <v>507</v>
      </c>
      <c r="M508" s="216"/>
      <c r="N508" s="216">
        <v>2125</v>
      </c>
      <c r="O508" s="216">
        <v>0</v>
      </c>
      <c r="P508" s="216">
        <v>31226</v>
      </c>
      <c r="Q508" s="216"/>
      <c r="R508" s="216">
        <v>0</v>
      </c>
      <c r="S508" s="216">
        <v>1913</v>
      </c>
    </row>
    <row r="509" spans="1:19" s="211" customFormat="1" ht="9" customHeight="1">
      <c r="A509" s="262" t="s">
        <v>35</v>
      </c>
      <c r="B509" s="214">
        <v>11479</v>
      </c>
      <c r="C509" s="214"/>
      <c r="D509" s="214">
        <v>97319</v>
      </c>
      <c r="E509" s="214">
        <v>67271</v>
      </c>
      <c r="F509" s="214">
        <v>30239</v>
      </c>
      <c r="G509" s="214">
        <v>33236</v>
      </c>
      <c r="H509" s="214">
        <v>0</v>
      </c>
      <c r="I509" s="268">
        <v>0</v>
      </c>
      <c r="J509" s="214"/>
      <c r="K509" s="214">
        <v>153412</v>
      </c>
      <c r="L509" s="214">
        <v>1961</v>
      </c>
      <c r="M509" s="214"/>
      <c r="N509" s="214">
        <v>5644</v>
      </c>
      <c r="O509" s="214">
        <v>574</v>
      </c>
      <c r="P509" s="214">
        <v>360363</v>
      </c>
      <c r="Q509" s="214"/>
      <c r="R509" s="214">
        <v>1463</v>
      </c>
      <c r="S509" s="214">
        <v>3549</v>
      </c>
    </row>
    <row r="510" spans="1:19" s="211" customFormat="1" ht="9" customHeight="1">
      <c r="A510" s="215" t="s">
        <v>36</v>
      </c>
      <c r="B510" s="216">
        <v>64</v>
      </c>
      <c r="C510" s="216"/>
      <c r="D510" s="216">
        <v>4698</v>
      </c>
      <c r="E510" s="216">
        <v>326</v>
      </c>
      <c r="F510" s="216">
        <v>7913</v>
      </c>
      <c r="G510" s="216">
        <v>0</v>
      </c>
      <c r="H510" s="216">
        <v>1524</v>
      </c>
      <c r="I510" s="267">
        <v>527</v>
      </c>
      <c r="J510" s="216"/>
      <c r="K510" s="216">
        <v>1133</v>
      </c>
      <c r="L510" s="216">
        <v>2802</v>
      </c>
      <c r="M510" s="216"/>
      <c r="N510" s="216">
        <v>2955</v>
      </c>
      <c r="O510" s="216">
        <v>193</v>
      </c>
      <c r="P510" s="216">
        <v>35427</v>
      </c>
      <c r="Q510" s="216"/>
      <c r="R510" s="216">
        <v>264</v>
      </c>
      <c r="S510" s="216">
        <v>6348</v>
      </c>
    </row>
    <row r="511" spans="1:19" s="211" customFormat="1" ht="9" customHeight="1">
      <c r="A511" s="215" t="s">
        <v>37</v>
      </c>
      <c r="B511" s="216">
        <v>9</v>
      </c>
      <c r="C511" s="216"/>
      <c r="D511" s="216">
        <v>49</v>
      </c>
      <c r="E511" s="216">
        <v>4655</v>
      </c>
      <c r="F511" s="216">
        <v>7334</v>
      </c>
      <c r="G511" s="216">
        <v>0</v>
      </c>
      <c r="H511" s="216">
        <v>0</v>
      </c>
      <c r="I511" s="267">
        <v>0</v>
      </c>
      <c r="J511" s="216"/>
      <c r="K511" s="216">
        <v>394</v>
      </c>
      <c r="L511" s="216">
        <v>5414</v>
      </c>
      <c r="M511" s="216"/>
      <c r="N511" s="216">
        <v>3768</v>
      </c>
      <c r="O511" s="216">
        <v>924</v>
      </c>
      <c r="P511" s="216">
        <v>21984</v>
      </c>
      <c r="Q511" s="216"/>
      <c r="R511" s="216">
        <v>318</v>
      </c>
      <c r="S511" s="216">
        <v>8138</v>
      </c>
    </row>
    <row r="512" spans="1:19" s="211" customFormat="1" ht="9" customHeight="1">
      <c r="A512" s="215" t="s">
        <v>38</v>
      </c>
      <c r="B512" s="216">
        <v>1165</v>
      </c>
      <c r="C512" s="216"/>
      <c r="D512" s="216">
        <v>746</v>
      </c>
      <c r="E512" s="216">
        <v>139</v>
      </c>
      <c r="F512" s="216">
        <v>9696</v>
      </c>
      <c r="G512" s="216">
        <v>0</v>
      </c>
      <c r="H512" s="216">
        <v>0</v>
      </c>
      <c r="I512" s="267">
        <v>0</v>
      </c>
      <c r="J512" s="216"/>
      <c r="K512" s="216">
        <v>1458</v>
      </c>
      <c r="L512" s="216">
        <v>4830</v>
      </c>
      <c r="M512" s="216"/>
      <c r="N512" s="216">
        <v>4736</v>
      </c>
      <c r="O512" s="216">
        <v>0</v>
      </c>
      <c r="P512" s="216">
        <v>21961</v>
      </c>
      <c r="Q512" s="216"/>
      <c r="R512" s="216">
        <v>113289</v>
      </c>
      <c r="S512" s="216">
        <v>6596</v>
      </c>
    </row>
    <row r="513" spans="1:20" s="211" customFormat="1" ht="9" customHeight="1">
      <c r="A513" s="262" t="s">
        <v>39</v>
      </c>
      <c r="B513" s="214">
        <v>12519</v>
      </c>
      <c r="C513" s="214"/>
      <c r="D513" s="214">
        <v>113004</v>
      </c>
      <c r="E513" s="214">
        <v>80880</v>
      </c>
      <c r="F513" s="214">
        <v>26263</v>
      </c>
      <c r="G513" s="214">
        <v>4120</v>
      </c>
      <c r="H513" s="214">
        <v>0</v>
      </c>
      <c r="I513" s="268">
        <v>0</v>
      </c>
      <c r="J513" s="214"/>
      <c r="K513" s="214">
        <v>1504</v>
      </c>
      <c r="L513" s="214">
        <v>4284</v>
      </c>
      <c r="M513" s="214"/>
      <c r="N513" s="214">
        <v>2298</v>
      </c>
      <c r="O513" s="214">
        <v>1733</v>
      </c>
      <c r="P513" s="214">
        <v>38493</v>
      </c>
      <c r="Q513" s="214"/>
      <c r="R513" s="214">
        <v>42235</v>
      </c>
      <c r="S513" s="214">
        <v>13416</v>
      </c>
    </row>
    <row r="514" spans="1:20" s="211" customFormat="1" ht="9" customHeight="1">
      <c r="A514" s="215" t="s">
        <v>40</v>
      </c>
      <c r="B514" s="216">
        <v>0</v>
      </c>
      <c r="C514" s="216"/>
      <c r="D514" s="216">
        <v>0</v>
      </c>
      <c r="E514" s="216">
        <v>0</v>
      </c>
      <c r="F514" s="216">
        <v>730</v>
      </c>
      <c r="G514" s="216">
        <v>0</v>
      </c>
      <c r="H514" s="216">
        <v>0</v>
      </c>
      <c r="I514" s="267">
        <v>0</v>
      </c>
      <c r="J514" s="216"/>
      <c r="K514" s="216">
        <v>5603</v>
      </c>
      <c r="L514" s="216">
        <v>1187</v>
      </c>
      <c r="M514" s="216"/>
      <c r="N514" s="216">
        <v>1873</v>
      </c>
      <c r="O514" s="216">
        <v>0</v>
      </c>
      <c r="P514" s="216">
        <v>16384</v>
      </c>
      <c r="Q514" s="216"/>
      <c r="R514" s="216">
        <v>129</v>
      </c>
      <c r="S514" s="216">
        <v>763</v>
      </c>
    </row>
    <row r="515" spans="1:20" s="211" customFormat="1" ht="9" customHeight="1">
      <c r="A515" s="215" t="s">
        <v>41</v>
      </c>
      <c r="B515" s="216">
        <v>487</v>
      </c>
      <c r="C515" s="216"/>
      <c r="D515" s="216">
        <v>647</v>
      </c>
      <c r="E515" s="216">
        <v>3375</v>
      </c>
      <c r="F515" s="216">
        <v>24128</v>
      </c>
      <c r="G515" s="216">
        <v>0</v>
      </c>
      <c r="H515" s="216">
        <v>0</v>
      </c>
      <c r="I515" s="267">
        <v>0</v>
      </c>
      <c r="J515" s="216"/>
      <c r="K515" s="216">
        <v>26018</v>
      </c>
      <c r="L515" s="216">
        <v>7940</v>
      </c>
      <c r="M515" s="216"/>
      <c r="N515" s="216">
        <v>18404</v>
      </c>
      <c r="O515" s="216">
        <v>692</v>
      </c>
      <c r="P515" s="216">
        <v>96867</v>
      </c>
      <c r="Q515" s="216"/>
      <c r="R515" s="216">
        <v>73553</v>
      </c>
      <c r="S515" s="216">
        <v>34268</v>
      </c>
    </row>
    <row r="516" spans="1:20" s="211" customFormat="1" ht="9" customHeight="1">
      <c r="A516" s="215" t="s">
        <v>42</v>
      </c>
      <c r="B516" s="216">
        <v>400</v>
      </c>
      <c r="C516" s="216"/>
      <c r="D516" s="216">
        <v>292</v>
      </c>
      <c r="E516" s="216">
        <v>239</v>
      </c>
      <c r="F516" s="216">
        <v>6987</v>
      </c>
      <c r="G516" s="216">
        <v>0</v>
      </c>
      <c r="H516" s="216">
        <v>0</v>
      </c>
      <c r="I516" s="267">
        <v>0</v>
      </c>
      <c r="J516" s="216"/>
      <c r="K516" s="216">
        <v>7771</v>
      </c>
      <c r="L516" s="216">
        <v>2305</v>
      </c>
      <c r="M516" s="216"/>
      <c r="N516" s="216">
        <v>6451</v>
      </c>
      <c r="O516" s="216">
        <v>174</v>
      </c>
      <c r="P516" s="216">
        <v>40757</v>
      </c>
      <c r="Q516" s="216"/>
      <c r="R516" s="216">
        <v>0</v>
      </c>
      <c r="S516" s="216">
        <v>7235</v>
      </c>
    </row>
    <row r="517" spans="1:20" s="211" customFormat="1" ht="9" customHeight="1">
      <c r="A517" s="120" t="s">
        <v>43</v>
      </c>
      <c r="B517" s="117">
        <v>7</v>
      </c>
      <c r="C517" s="117"/>
      <c r="D517" s="117">
        <v>12</v>
      </c>
      <c r="E517" s="117">
        <v>27</v>
      </c>
      <c r="F517" s="117">
        <v>1671</v>
      </c>
      <c r="G517" s="117">
        <v>0</v>
      </c>
      <c r="H517" s="117">
        <v>0</v>
      </c>
      <c r="I517" s="116">
        <v>12293</v>
      </c>
      <c r="J517" s="117"/>
      <c r="K517" s="117">
        <v>397</v>
      </c>
      <c r="L517" s="117">
        <v>1773</v>
      </c>
      <c r="M517" s="117"/>
      <c r="N517" s="117">
        <v>2454</v>
      </c>
      <c r="O517" s="117">
        <v>179</v>
      </c>
      <c r="P517" s="117">
        <v>10650</v>
      </c>
      <c r="Q517" s="117"/>
      <c r="R517" s="117">
        <v>0</v>
      </c>
      <c r="S517" s="117">
        <v>428</v>
      </c>
    </row>
    <row r="518" spans="1:20" s="211" customFormat="1" ht="9" customHeight="1">
      <c r="B518" s="259"/>
      <c r="C518" s="259"/>
      <c r="D518" s="259"/>
      <c r="E518" s="259"/>
      <c r="F518" s="259"/>
      <c r="G518" s="259"/>
      <c r="H518" s="259"/>
      <c r="I518" s="259"/>
    </row>
    <row r="519" spans="1:20" s="211" customFormat="1" ht="9" customHeight="1">
      <c r="A519" s="264">
        <v>2009</v>
      </c>
      <c r="B519" s="259"/>
      <c r="D519" s="259"/>
      <c r="E519" s="259"/>
      <c r="F519" s="259"/>
      <c r="G519" s="259"/>
      <c r="H519" s="259"/>
      <c r="I519" s="259"/>
      <c r="T519" s="211">
        <v>528454</v>
      </c>
    </row>
    <row r="520" spans="1:20" s="211" customFormat="1" ht="9" customHeight="1">
      <c r="A520" s="210" t="s">
        <v>69</v>
      </c>
      <c r="B520" s="258">
        <f>SUM(B522:B553)</f>
        <v>997873</v>
      </c>
      <c r="C520" s="258"/>
      <c r="D520" s="258">
        <f t="shared" ref="D520:I520" si="8">SUM(D522:D553)</f>
        <v>1720519</v>
      </c>
      <c r="E520" s="258">
        <f t="shared" si="8"/>
        <v>1107203</v>
      </c>
      <c r="F520" s="258">
        <f t="shared" si="8"/>
        <v>789762</v>
      </c>
      <c r="G520" s="258">
        <f t="shared" si="8"/>
        <v>82045</v>
      </c>
      <c r="H520" s="258">
        <f t="shared" si="8"/>
        <v>67229</v>
      </c>
      <c r="I520" s="265">
        <f t="shared" si="8"/>
        <v>27732</v>
      </c>
      <c r="K520" s="258">
        <f>SUM(K522:K553)</f>
        <v>875486</v>
      </c>
      <c r="L520" s="258">
        <f>SUM(L522:L553)</f>
        <v>424809</v>
      </c>
      <c r="M520" s="258"/>
      <c r="N520" s="258">
        <f>SUM(N522:N553)</f>
        <v>454553</v>
      </c>
      <c r="O520" s="258">
        <f>SUM(O522:O553)</f>
        <v>274454</v>
      </c>
      <c r="P520" s="258">
        <f>SUM(P522:P553)</f>
        <v>2354481</v>
      </c>
      <c r="Q520" s="258"/>
      <c r="R520" s="258">
        <f>SUM(R522:R553)</f>
        <v>323062</v>
      </c>
      <c r="S520" s="258">
        <f>SUM(S522:S553)</f>
        <v>528454</v>
      </c>
    </row>
    <row r="521" spans="1:20" s="211" customFormat="1" ht="3" customHeight="1">
      <c r="A521" s="217"/>
      <c r="B521" s="260"/>
      <c r="C521" s="260"/>
      <c r="D521" s="260"/>
      <c r="E521" s="260"/>
      <c r="F521" s="260"/>
      <c r="G521" s="260"/>
      <c r="H521" s="260"/>
      <c r="I521" s="266"/>
      <c r="J521" s="215"/>
      <c r="K521" s="260"/>
      <c r="L521" s="260"/>
      <c r="M521" s="260"/>
      <c r="N521" s="260"/>
      <c r="O521" s="260"/>
      <c r="P521" s="260"/>
      <c r="Q521" s="260"/>
      <c r="R521" s="260"/>
      <c r="S521" s="260"/>
    </row>
    <row r="522" spans="1:20" s="211" customFormat="1" ht="9" customHeight="1">
      <c r="A522" s="215" t="s">
        <v>12</v>
      </c>
      <c r="B522" s="216">
        <v>445</v>
      </c>
      <c r="C522" s="216"/>
      <c r="D522" s="216">
        <v>3534</v>
      </c>
      <c r="E522" s="216">
        <v>4970</v>
      </c>
      <c r="F522" s="216">
        <v>3460</v>
      </c>
      <c r="G522" s="216">
        <v>102</v>
      </c>
      <c r="H522" s="216">
        <v>0</v>
      </c>
      <c r="I522" s="267">
        <v>0</v>
      </c>
      <c r="J522" s="216"/>
      <c r="K522" s="216">
        <v>394</v>
      </c>
      <c r="L522" s="216">
        <v>2666</v>
      </c>
      <c r="M522" s="216"/>
      <c r="N522" s="216">
        <v>5988</v>
      </c>
      <c r="O522" s="216">
        <v>1438</v>
      </c>
      <c r="P522" s="216">
        <v>12098</v>
      </c>
      <c r="Q522" s="216"/>
      <c r="R522" s="216">
        <v>0</v>
      </c>
      <c r="S522" s="216">
        <v>4942</v>
      </c>
    </row>
    <row r="523" spans="1:20" s="211" customFormat="1" ht="9" customHeight="1">
      <c r="A523" s="215" t="s">
        <v>13</v>
      </c>
      <c r="B523" s="216">
        <v>1097</v>
      </c>
      <c r="C523" s="216"/>
      <c r="D523" s="216">
        <v>21126</v>
      </c>
      <c r="E523" s="216">
        <v>2276</v>
      </c>
      <c r="F523" s="216">
        <v>15126</v>
      </c>
      <c r="G523" s="216">
        <v>2052</v>
      </c>
      <c r="H523" s="216">
        <v>0</v>
      </c>
      <c r="I523" s="267">
        <v>0</v>
      </c>
      <c r="J523" s="216"/>
      <c r="K523" s="216">
        <v>5788</v>
      </c>
      <c r="L523" s="216">
        <v>14882</v>
      </c>
      <c r="M523" s="216"/>
      <c r="N523" s="216">
        <v>21980</v>
      </c>
      <c r="O523" s="216">
        <v>5383</v>
      </c>
      <c r="P523" s="216">
        <v>70190</v>
      </c>
      <c r="Q523" s="216"/>
      <c r="R523" s="216">
        <v>7528</v>
      </c>
      <c r="S523" s="216">
        <v>6747</v>
      </c>
    </row>
    <row r="524" spans="1:20" s="211" customFormat="1" ht="9" customHeight="1">
      <c r="A524" s="215" t="s">
        <v>14</v>
      </c>
      <c r="B524" s="216">
        <v>0</v>
      </c>
      <c r="C524" s="216"/>
      <c r="D524" s="216">
        <v>0</v>
      </c>
      <c r="E524" s="216">
        <v>0</v>
      </c>
      <c r="F524" s="216">
        <v>2063</v>
      </c>
      <c r="G524" s="216">
        <v>0</v>
      </c>
      <c r="H524" s="216">
        <v>0</v>
      </c>
      <c r="I524" s="267">
        <v>0</v>
      </c>
      <c r="J524" s="216"/>
      <c r="K524" s="216">
        <v>955</v>
      </c>
      <c r="L524" s="216">
        <v>1306</v>
      </c>
      <c r="M524" s="216"/>
      <c r="N524" s="216">
        <v>4185</v>
      </c>
      <c r="O524" s="216">
        <v>256</v>
      </c>
      <c r="P524" s="216">
        <v>21468</v>
      </c>
      <c r="Q524" s="216"/>
      <c r="R524" s="216">
        <v>174</v>
      </c>
      <c r="S524" s="216">
        <v>463</v>
      </c>
    </row>
    <row r="525" spans="1:20" s="211" customFormat="1" ht="9" customHeight="1">
      <c r="A525" s="262" t="s">
        <v>15</v>
      </c>
      <c r="B525" s="214">
        <v>0</v>
      </c>
      <c r="C525" s="214"/>
      <c r="D525" s="214">
        <v>0</v>
      </c>
      <c r="E525" s="214">
        <v>0</v>
      </c>
      <c r="F525" s="214">
        <v>1312</v>
      </c>
      <c r="G525" s="214">
        <v>0</v>
      </c>
      <c r="H525" s="214">
        <v>0</v>
      </c>
      <c r="I525" s="268">
        <v>0</v>
      </c>
      <c r="J525" s="214"/>
      <c r="K525" s="214">
        <v>292</v>
      </c>
      <c r="L525" s="214">
        <v>0</v>
      </c>
      <c r="M525" s="214"/>
      <c r="N525" s="214">
        <v>1211</v>
      </c>
      <c r="O525" s="214">
        <v>0</v>
      </c>
      <c r="P525" s="214">
        <v>5668</v>
      </c>
      <c r="Q525" s="214"/>
      <c r="R525" s="214">
        <v>705</v>
      </c>
      <c r="S525" s="214">
        <v>41143</v>
      </c>
    </row>
    <row r="526" spans="1:20" s="211" customFormat="1" ht="9" customHeight="1">
      <c r="A526" s="215" t="s">
        <v>16</v>
      </c>
      <c r="B526" s="216">
        <v>192287</v>
      </c>
      <c r="C526" s="216"/>
      <c r="D526" s="216">
        <v>82053</v>
      </c>
      <c r="E526" s="216">
        <v>34761</v>
      </c>
      <c r="F526" s="216">
        <v>34297</v>
      </c>
      <c r="G526" s="216">
        <v>5057</v>
      </c>
      <c r="H526" s="216">
        <v>15</v>
      </c>
      <c r="I526" s="267">
        <v>0</v>
      </c>
      <c r="J526" s="216"/>
      <c r="K526" s="216">
        <v>11865</v>
      </c>
      <c r="L526" s="216">
        <v>46454</v>
      </c>
      <c r="M526" s="216"/>
      <c r="N526" s="216">
        <v>1725</v>
      </c>
      <c r="O526" s="216">
        <v>728</v>
      </c>
      <c r="P526" s="216">
        <v>21454</v>
      </c>
      <c r="Q526" s="216"/>
      <c r="R526" s="216">
        <v>302</v>
      </c>
      <c r="S526" s="216">
        <v>22967</v>
      </c>
    </row>
    <row r="527" spans="1:20" s="211" customFormat="1" ht="9" customHeight="1">
      <c r="A527" s="215" t="s">
        <v>17</v>
      </c>
      <c r="B527" s="216">
        <v>0</v>
      </c>
      <c r="C527" s="216"/>
      <c r="D527" s="216">
        <v>0</v>
      </c>
      <c r="E527" s="216">
        <v>0</v>
      </c>
      <c r="F527" s="216">
        <v>2384</v>
      </c>
      <c r="G527" s="216">
        <v>0</v>
      </c>
      <c r="H527" s="216">
        <v>0</v>
      </c>
      <c r="I527" s="267">
        <v>0</v>
      </c>
      <c r="J527" s="216"/>
      <c r="K527" s="216">
        <v>273</v>
      </c>
      <c r="L527" s="216">
        <v>721</v>
      </c>
      <c r="M527" s="216"/>
      <c r="N527" s="216">
        <v>640</v>
      </c>
      <c r="O527" s="216">
        <v>0</v>
      </c>
      <c r="P527" s="216">
        <v>20943</v>
      </c>
      <c r="Q527" s="216"/>
      <c r="R527" s="216">
        <v>18</v>
      </c>
      <c r="S527" s="216">
        <v>84</v>
      </c>
    </row>
    <row r="528" spans="1:20" s="211" customFormat="1" ht="9" customHeight="1">
      <c r="A528" s="215" t="s">
        <v>18</v>
      </c>
      <c r="B528" s="216">
        <v>199</v>
      </c>
      <c r="C528" s="216"/>
      <c r="D528" s="216">
        <v>59</v>
      </c>
      <c r="E528" s="216">
        <v>80</v>
      </c>
      <c r="F528" s="216">
        <v>25867</v>
      </c>
      <c r="G528" s="216">
        <v>0</v>
      </c>
      <c r="H528" s="216">
        <v>0</v>
      </c>
      <c r="I528" s="267">
        <v>0</v>
      </c>
      <c r="J528" s="216"/>
      <c r="K528" s="216">
        <v>3927</v>
      </c>
      <c r="L528" s="216">
        <v>181</v>
      </c>
      <c r="M528" s="216"/>
      <c r="N528" s="216">
        <v>11771</v>
      </c>
      <c r="O528" s="216">
        <v>8877</v>
      </c>
      <c r="P528" s="216">
        <v>47537</v>
      </c>
      <c r="Q528" s="216"/>
      <c r="R528" s="216">
        <v>13678</v>
      </c>
      <c r="S528" s="216">
        <v>4757</v>
      </c>
    </row>
    <row r="529" spans="1:19" s="211" customFormat="1" ht="9" customHeight="1">
      <c r="A529" s="262" t="s">
        <v>19</v>
      </c>
      <c r="B529" s="214">
        <v>1922</v>
      </c>
      <c r="C529" s="214"/>
      <c r="D529" s="214">
        <v>14605</v>
      </c>
      <c r="E529" s="214">
        <v>2353</v>
      </c>
      <c r="F529" s="214">
        <v>28588</v>
      </c>
      <c r="G529" s="214">
        <v>6917</v>
      </c>
      <c r="H529" s="214">
        <v>2052</v>
      </c>
      <c r="I529" s="268">
        <v>0</v>
      </c>
      <c r="J529" s="214"/>
      <c r="K529" s="214">
        <v>2668</v>
      </c>
      <c r="L529" s="214">
        <v>3236</v>
      </c>
      <c r="M529" s="214"/>
      <c r="N529" s="214">
        <v>4056</v>
      </c>
      <c r="O529" s="214">
        <v>2200</v>
      </c>
      <c r="P529" s="214">
        <v>25070</v>
      </c>
      <c r="Q529" s="214"/>
      <c r="R529" s="214">
        <v>0</v>
      </c>
      <c r="S529" s="214">
        <v>12538</v>
      </c>
    </row>
    <row r="530" spans="1:19" s="211" customFormat="1" ht="9" customHeight="1">
      <c r="A530" s="215" t="s">
        <v>187</v>
      </c>
      <c r="B530" s="216">
        <v>42509</v>
      </c>
      <c r="C530" s="216"/>
      <c r="D530" s="216">
        <v>27955</v>
      </c>
      <c r="E530" s="216">
        <v>71427</v>
      </c>
      <c r="F530" s="216">
        <v>41452</v>
      </c>
      <c r="G530" s="216">
        <v>8571</v>
      </c>
      <c r="H530" s="216">
        <v>4555</v>
      </c>
      <c r="I530" s="267">
        <v>25</v>
      </c>
      <c r="J530" s="216"/>
      <c r="K530" s="216">
        <v>37171</v>
      </c>
      <c r="L530" s="216">
        <v>41200</v>
      </c>
      <c r="M530" s="216"/>
      <c r="N530" s="216">
        <v>180756</v>
      </c>
      <c r="O530" s="216">
        <v>37161</v>
      </c>
      <c r="P530" s="216">
        <v>229136</v>
      </c>
      <c r="Q530" s="216"/>
      <c r="R530" s="216">
        <v>1199</v>
      </c>
      <c r="S530" s="216">
        <v>86815</v>
      </c>
    </row>
    <row r="531" spans="1:19" s="211" customFormat="1" ht="9" customHeight="1">
      <c r="A531" s="215" t="s">
        <v>21</v>
      </c>
      <c r="B531" s="216">
        <v>74797</v>
      </c>
      <c r="C531" s="216"/>
      <c r="D531" s="216">
        <v>3292</v>
      </c>
      <c r="E531" s="216">
        <v>5029</v>
      </c>
      <c r="F531" s="216">
        <v>5072</v>
      </c>
      <c r="G531" s="216">
        <v>46</v>
      </c>
      <c r="H531" s="216">
        <v>0</v>
      </c>
      <c r="I531" s="267">
        <v>0</v>
      </c>
      <c r="J531" s="216"/>
      <c r="K531" s="216">
        <v>133</v>
      </c>
      <c r="L531" s="216">
        <v>1658</v>
      </c>
      <c r="M531" s="216"/>
      <c r="N531" s="216">
        <v>2138</v>
      </c>
      <c r="O531" s="216">
        <v>894</v>
      </c>
      <c r="P531" s="216">
        <v>11098</v>
      </c>
      <c r="Q531" s="216"/>
      <c r="R531" s="216">
        <v>3</v>
      </c>
      <c r="S531" s="216">
        <v>8405</v>
      </c>
    </row>
    <row r="532" spans="1:19" s="211" customFormat="1" ht="9" customHeight="1">
      <c r="A532" s="215" t="s">
        <v>22</v>
      </c>
      <c r="B532" s="216">
        <v>27140</v>
      </c>
      <c r="C532" s="216"/>
      <c r="D532" s="216">
        <v>21225</v>
      </c>
      <c r="E532" s="216">
        <v>41817</v>
      </c>
      <c r="F532" s="216">
        <v>54069</v>
      </c>
      <c r="G532" s="216">
        <v>4770</v>
      </c>
      <c r="H532" s="216">
        <v>238</v>
      </c>
      <c r="I532" s="267">
        <v>0</v>
      </c>
      <c r="J532" s="216"/>
      <c r="K532" s="216">
        <v>5508</v>
      </c>
      <c r="L532" s="216">
        <v>3924</v>
      </c>
      <c r="M532" s="216"/>
      <c r="N532" s="216">
        <v>4485</v>
      </c>
      <c r="O532" s="216">
        <v>5420</v>
      </c>
      <c r="P532" s="216">
        <v>65963</v>
      </c>
      <c r="Q532" s="216"/>
      <c r="R532" s="216">
        <v>99</v>
      </c>
      <c r="S532" s="216">
        <v>11998</v>
      </c>
    </row>
    <row r="533" spans="1:19" s="211" customFormat="1" ht="9" customHeight="1">
      <c r="A533" s="262" t="s">
        <v>23</v>
      </c>
      <c r="B533" s="214">
        <v>0</v>
      </c>
      <c r="C533" s="214"/>
      <c r="D533" s="214">
        <v>0</v>
      </c>
      <c r="E533" s="214">
        <v>0</v>
      </c>
      <c r="F533" s="214">
        <v>4367</v>
      </c>
      <c r="G533" s="214">
        <v>0</v>
      </c>
      <c r="H533" s="214">
        <v>0</v>
      </c>
      <c r="I533" s="268">
        <v>0</v>
      </c>
      <c r="J533" s="214"/>
      <c r="K533" s="214">
        <v>3069</v>
      </c>
      <c r="L533" s="214">
        <v>590</v>
      </c>
      <c r="M533" s="214"/>
      <c r="N533" s="214">
        <v>341</v>
      </c>
      <c r="O533" s="214">
        <v>0</v>
      </c>
      <c r="P533" s="214">
        <v>34783</v>
      </c>
      <c r="Q533" s="214"/>
      <c r="R533" s="214">
        <v>25</v>
      </c>
      <c r="S533" s="214">
        <v>298</v>
      </c>
    </row>
    <row r="534" spans="1:19" s="211" customFormat="1" ht="9" customHeight="1">
      <c r="A534" s="215" t="s">
        <v>24</v>
      </c>
      <c r="B534" s="216">
        <v>3659</v>
      </c>
      <c r="C534" s="216"/>
      <c r="D534" s="216">
        <v>1174</v>
      </c>
      <c r="E534" s="216">
        <v>8491</v>
      </c>
      <c r="F534" s="216">
        <v>2533</v>
      </c>
      <c r="G534" s="216">
        <v>4</v>
      </c>
      <c r="H534" s="216">
        <v>0</v>
      </c>
      <c r="I534" s="267">
        <v>0</v>
      </c>
      <c r="J534" s="216"/>
      <c r="K534" s="216">
        <v>27049</v>
      </c>
      <c r="L534" s="216">
        <v>1613</v>
      </c>
      <c r="M534" s="216"/>
      <c r="N534" s="216">
        <v>1562</v>
      </c>
      <c r="O534" s="216">
        <v>5</v>
      </c>
      <c r="P534" s="216">
        <v>39717</v>
      </c>
      <c r="Q534" s="216"/>
      <c r="R534" s="216">
        <v>103</v>
      </c>
      <c r="S534" s="216">
        <v>3039</v>
      </c>
    </row>
    <row r="535" spans="1:19" s="211" customFormat="1" ht="9" customHeight="1">
      <c r="A535" s="215" t="s">
        <v>25</v>
      </c>
      <c r="B535" s="216">
        <v>42622</v>
      </c>
      <c r="C535" s="216"/>
      <c r="D535" s="216">
        <v>38703</v>
      </c>
      <c r="E535" s="216">
        <v>20617</v>
      </c>
      <c r="F535" s="216">
        <v>24598</v>
      </c>
      <c r="G535" s="216">
        <v>2497</v>
      </c>
      <c r="H535" s="216">
        <v>0</v>
      </c>
      <c r="I535" s="267">
        <v>0</v>
      </c>
      <c r="J535" s="216"/>
      <c r="K535" s="216">
        <v>41152</v>
      </c>
      <c r="L535" s="216">
        <v>89465</v>
      </c>
      <c r="M535" s="216"/>
      <c r="N535" s="216">
        <v>38759</v>
      </c>
      <c r="O535" s="216">
        <v>86820</v>
      </c>
      <c r="P535" s="216">
        <v>129193</v>
      </c>
      <c r="Q535" s="216"/>
      <c r="R535" s="216">
        <v>3759</v>
      </c>
      <c r="S535" s="216">
        <v>63946</v>
      </c>
    </row>
    <row r="536" spans="1:19" s="211" customFormat="1" ht="9" customHeight="1">
      <c r="A536" s="215" t="s">
        <v>26</v>
      </c>
      <c r="B536" s="216">
        <v>115994</v>
      </c>
      <c r="C536" s="216"/>
      <c r="D536" s="216">
        <v>93543</v>
      </c>
      <c r="E536" s="216">
        <v>171768</v>
      </c>
      <c r="F536" s="216">
        <v>56763</v>
      </c>
      <c r="G536" s="216">
        <v>10546</v>
      </c>
      <c r="H536" s="216">
        <v>51233</v>
      </c>
      <c r="I536" s="267">
        <v>3801</v>
      </c>
      <c r="J536" s="216"/>
      <c r="K536" s="216">
        <v>174042</v>
      </c>
      <c r="L536" s="216">
        <v>71300</v>
      </c>
      <c r="M536" s="216"/>
      <c r="N536" s="216">
        <v>57994</v>
      </c>
      <c r="O536" s="216">
        <v>48979</v>
      </c>
      <c r="P536" s="216">
        <v>262380</v>
      </c>
      <c r="Q536" s="216"/>
      <c r="R536" s="216">
        <v>4662</v>
      </c>
      <c r="S536" s="216">
        <v>46417</v>
      </c>
    </row>
    <row r="537" spans="1:19" s="211" customFormat="1" ht="9" customHeight="1">
      <c r="A537" s="262" t="s">
        <v>27</v>
      </c>
      <c r="B537" s="214">
        <v>16</v>
      </c>
      <c r="C537" s="214"/>
      <c r="D537" s="214">
        <v>67</v>
      </c>
      <c r="E537" s="214">
        <v>757</v>
      </c>
      <c r="F537" s="214">
        <v>10136</v>
      </c>
      <c r="G537" s="214">
        <v>1</v>
      </c>
      <c r="H537" s="214">
        <v>0</v>
      </c>
      <c r="I537" s="268">
        <v>0</v>
      </c>
      <c r="J537" s="214"/>
      <c r="K537" s="214">
        <v>47049</v>
      </c>
      <c r="L537" s="214">
        <v>2228</v>
      </c>
      <c r="M537" s="214"/>
      <c r="N537" s="214">
        <v>3084</v>
      </c>
      <c r="O537" s="214">
        <v>1841</v>
      </c>
      <c r="P537" s="214">
        <v>67829</v>
      </c>
      <c r="Q537" s="214"/>
      <c r="R537" s="214">
        <v>227</v>
      </c>
      <c r="S537" s="214">
        <v>11784</v>
      </c>
    </row>
    <row r="538" spans="1:19" s="211" customFormat="1" ht="9" customHeight="1">
      <c r="A538" s="215" t="s">
        <v>28</v>
      </c>
      <c r="B538" s="216">
        <v>0</v>
      </c>
      <c r="C538" s="216"/>
      <c r="D538" s="216">
        <v>0</v>
      </c>
      <c r="E538" s="216">
        <v>8236</v>
      </c>
      <c r="F538" s="216">
        <v>812</v>
      </c>
      <c r="G538" s="216">
        <v>0</v>
      </c>
      <c r="H538" s="216">
        <v>17</v>
      </c>
      <c r="I538" s="267">
        <v>6969</v>
      </c>
      <c r="J538" s="216"/>
      <c r="K538" s="216">
        <v>4041</v>
      </c>
      <c r="L538" s="216">
        <v>344</v>
      </c>
      <c r="M538" s="216"/>
      <c r="N538" s="216">
        <v>2591</v>
      </c>
      <c r="O538" s="216">
        <v>38</v>
      </c>
      <c r="P538" s="216">
        <v>28858</v>
      </c>
      <c r="Q538" s="216"/>
      <c r="R538" s="216">
        <v>52</v>
      </c>
      <c r="S538" s="216">
        <v>2069</v>
      </c>
    </row>
    <row r="539" spans="1:19" s="211" customFormat="1" ht="9" customHeight="1">
      <c r="A539" s="215" t="s">
        <v>29</v>
      </c>
      <c r="B539" s="216">
        <v>0</v>
      </c>
      <c r="C539" s="216"/>
      <c r="D539" s="216">
        <v>0</v>
      </c>
      <c r="E539" s="216">
        <v>0</v>
      </c>
      <c r="F539" s="216">
        <v>445</v>
      </c>
      <c r="G539" s="216">
        <v>0</v>
      </c>
      <c r="H539" s="216">
        <v>0</v>
      </c>
      <c r="I539" s="267">
        <v>0</v>
      </c>
      <c r="J539" s="216"/>
      <c r="K539" s="216">
        <v>204</v>
      </c>
      <c r="L539" s="216">
        <v>0</v>
      </c>
      <c r="M539" s="216"/>
      <c r="N539" s="216">
        <v>496</v>
      </c>
      <c r="O539" s="216">
        <v>0</v>
      </c>
      <c r="P539" s="216">
        <v>12049</v>
      </c>
      <c r="Q539" s="216"/>
      <c r="R539" s="216">
        <v>47</v>
      </c>
      <c r="S539" s="216">
        <v>262</v>
      </c>
    </row>
    <row r="540" spans="1:19" s="211" customFormat="1" ht="9" customHeight="1">
      <c r="A540" s="215" t="s">
        <v>30</v>
      </c>
      <c r="B540" s="216">
        <v>464834</v>
      </c>
      <c r="C540" s="216"/>
      <c r="D540" s="216">
        <v>1190901</v>
      </c>
      <c r="E540" s="216">
        <v>529348</v>
      </c>
      <c r="F540" s="216">
        <v>274011</v>
      </c>
      <c r="G540" s="216">
        <v>9354</v>
      </c>
      <c r="H540" s="216">
        <v>6456</v>
      </c>
      <c r="I540" s="267">
        <v>6750</v>
      </c>
      <c r="J540" s="216"/>
      <c r="K540" s="216">
        <v>112354</v>
      </c>
      <c r="L540" s="216">
        <v>76847</v>
      </c>
      <c r="M540" s="216"/>
      <c r="N540" s="216">
        <v>38527</v>
      </c>
      <c r="O540" s="216">
        <v>68369</v>
      </c>
      <c r="P540" s="216">
        <v>235356</v>
      </c>
      <c r="Q540" s="216"/>
      <c r="R540" s="216">
        <v>6555</v>
      </c>
      <c r="S540" s="216">
        <v>95710</v>
      </c>
    </row>
    <row r="541" spans="1:19" s="211" customFormat="1" ht="9" customHeight="1">
      <c r="A541" s="262" t="s">
        <v>31</v>
      </c>
      <c r="B541" s="214">
        <v>62</v>
      </c>
      <c r="C541" s="214"/>
      <c r="D541" s="214">
        <v>60</v>
      </c>
      <c r="E541" s="214">
        <v>20</v>
      </c>
      <c r="F541" s="214">
        <v>6906</v>
      </c>
      <c r="G541" s="214">
        <v>0</v>
      </c>
      <c r="H541" s="214">
        <v>0</v>
      </c>
      <c r="I541" s="268">
        <v>0</v>
      </c>
      <c r="J541" s="214"/>
      <c r="K541" s="214">
        <v>10719</v>
      </c>
      <c r="L541" s="214">
        <v>2712</v>
      </c>
      <c r="M541" s="214"/>
      <c r="N541" s="214">
        <v>2331</v>
      </c>
      <c r="O541" s="214">
        <v>0</v>
      </c>
      <c r="P541" s="214">
        <v>105296</v>
      </c>
      <c r="Q541" s="214"/>
      <c r="R541" s="214">
        <v>11</v>
      </c>
      <c r="S541" s="214">
        <v>3771</v>
      </c>
    </row>
    <row r="542" spans="1:19" s="211" customFormat="1" ht="9" customHeight="1">
      <c r="A542" s="215" t="s">
        <v>32</v>
      </c>
      <c r="B542" s="216">
        <v>655</v>
      </c>
      <c r="C542" s="216"/>
      <c r="D542" s="216">
        <v>1208</v>
      </c>
      <c r="E542" s="216">
        <v>6842</v>
      </c>
      <c r="F542" s="216">
        <v>27810</v>
      </c>
      <c r="G542" s="216">
        <v>986</v>
      </c>
      <c r="H542" s="216">
        <v>0</v>
      </c>
      <c r="I542" s="267">
        <v>0</v>
      </c>
      <c r="J542" s="216"/>
      <c r="K542" s="216">
        <v>93156</v>
      </c>
      <c r="L542" s="216">
        <v>25698</v>
      </c>
      <c r="M542" s="216"/>
      <c r="N542" s="216">
        <v>7642</v>
      </c>
      <c r="O542" s="216">
        <v>31</v>
      </c>
      <c r="P542" s="216">
        <v>140533</v>
      </c>
      <c r="Q542" s="216"/>
      <c r="R542" s="216">
        <v>390</v>
      </c>
      <c r="S542" s="216">
        <v>11956</v>
      </c>
    </row>
    <row r="543" spans="1:19" s="211" customFormat="1" ht="9" customHeight="1">
      <c r="A543" s="215" t="s">
        <v>33</v>
      </c>
      <c r="B543" s="216">
        <v>2524</v>
      </c>
      <c r="C543" s="216"/>
      <c r="D543" s="216">
        <v>10608</v>
      </c>
      <c r="E543" s="216">
        <v>9574</v>
      </c>
      <c r="F543" s="216">
        <v>48108</v>
      </c>
      <c r="G543" s="216">
        <v>5031</v>
      </c>
      <c r="H543" s="216">
        <v>0</v>
      </c>
      <c r="I543" s="267">
        <v>0</v>
      </c>
      <c r="J543" s="216"/>
      <c r="K543" s="216">
        <v>21289</v>
      </c>
      <c r="L543" s="216">
        <v>2364</v>
      </c>
      <c r="M543" s="216"/>
      <c r="N543" s="216">
        <v>9767</v>
      </c>
      <c r="O543" s="216">
        <v>0</v>
      </c>
      <c r="P543" s="216">
        <v>50779</v>
      </c>
      <c r="Q543" s="216"/>
      <c r="R543" s="216">
        <v>479</v>
      </c>
      <c r="S543" s="216">
        <v>19762</v>
      </c>
    </row>
    <row r="544" spans="1:19" s="211" customFormat="1" ht="9" customHeight="1">
      <c r="A544" s="215" t="s">
        <v>34</v>
      </c>
      <c r="B544" s="216">
        <v>64</v>
      </c>
      <c r="C544" s="216"/>
      <c r="D544" s="216">
        <v>31</v>
      </c>
      <c r="E544" s="216">
        <v>55</v>
      </c>
      <c r="F544" s="216">
        <v>2983</v>
      </c>
      <c r="G544" s="216">
        <v>0</v>
      </c>
      <c r="H544" s="216">
        <v>0</v>
      </c>
      <c r="I544" s="267">
        <v>0</v>
      </c>
      <c r="J544" s="216"/>
      <c r="K544" s="216">
        <v>1735</v>
      </c>
      <c r="L544" s="216">
        <v>1737</v>
      </c>
      <c r="M544" s="216"/>
      <c r="N544" s="216">
        <v>2752</v>
      </c>
      <c r="O544" s="216">
        <v>0</v>
      </c>
      <c r="P544" s="216">
        <v>31628</v>
      </c>
      <c r="Q544" s="216"/>
      <c r="R544" s="216">
        <v>12</v>
      </c>
      <c r="S544" s="216">
        <v>2263</v>
      </c>
    </row>
    <row r="545" spans="1:19" s="211" customFormat="1" ht="9" customHeight="1">
      <c r="A545" s="262" t="s">
        <v>35</v>
      </c>
      <c r="B545" s="214">
        <v>16866</v>
      </c>
      <c r="C545" s="214"/>
      <c r="D545" s="214">
        <v>107626</v>
      </c>
      <c r="E545" s="214">
        <v>86717</v>
      </c>
      <c r="F545" s="214">
        <v>20337</v>
      </c>
      <c r="G545" s="214">
        <v>22960</v>
      </c>
      <c r="H545" s="214">
        <v>0</v>
      </c>
      <c r="I545" s="268">
        <v>0</v>
      </c>
      <c r="J545" s="214"/>
      <c r="K545" s="214">
        <v>210673</v>
      </c>
      <c r="L545" s="214">
        <v>2802</v>
      </c>
      <c r="M545" s="214"/>
      <c r="N545" s="214">
        <v>4973</v>
      </c>
      <c r="O545" s="214">
        <v>870</v>
      </c>
      <c r="P545" s="214">
        <v>351046</v>
      </c>
      <c r="Q545" s="214"/>
      <c r="R545" s="214">
        <v>469</v>
      </c>
      <c r="S545" s="214">
        <v>3474</v>
      </c>
    </row>
    <row r="546" spans="1:19" s="211" customFormat="1" ht="9" customHeight="1">
      <c r="A546" s="215" t="s">
        <v>36</v>
      </c>
      <c r="B546" s="216">
        <v>68</v>
      </c>
      <c r="C546" s="216"/>
      <c r="D546" s="216">
        <v>2937</v>
      </c>
      <c r="E546" s="216">
        <v>223</v>
      </c>
      <c r="F546" s="216">
        <v>8273</v>
      </c>
      <c r="G546" s="216">
        <v>97</v>
      </c>
      <c r="H546" s="216">
        <v>2663</v>
      </c>
      <c r="I546" s="267">
        <v>585</v>
      </c>
      <c r="J546" s="216"/>
      <c r="K546" s="216">
        <v>2637</v>
      </c>
      <c r="L546" s="216">
        <v>3166</v>
      </c>
      <c r="M546" s="216"/>
      <c r="N546" s="216">
        <v>3021</v>
      </c>
      <c r="O546" s="216">
        <v>591</v>
      </c>
      <c r="P546" s="216">
        <v>48806</v>
      </c>
      <c r="Q546" s="216"/>
      <c r="R546" s="216">
        <v>99</v>
      </c>
      <c r="S546" s="216">
        <v>5857</v>
      </c>
    </row>
    <row r="547" spans="1:19" s="211" customFormat="1" ht="9" customHeight="1">
      <c r="A547" s="215" t="s">
        <v>37</v>
      </c>
      <c r="B547" s="216">
        <v>76</v>
      </c>
      <c r="C547" s="216"/>
      <c r="D547" s="216">
        <v>5744</v>
      </c>
      <c r="E547" s="216">
        <v>17548</v>
      </c>
      <c r="F547" s="216">
        <v>7698</v>
      </c>
      <c r="G547" s="216">
        <v>0</v>
      </c>
      <c r="H547" s="216">
        <v>0</v>
      </c>
      <c r="I547" s="267">
        <v>0</v>
      </c>
      <c r="J547" s="216"/>
      <c r="K547" s="216">
        <v>329</v>
      </c>
      <c r="L547" s="216">
        <v>6855</v>
      </c>
      <c r="M547" s="216"/>
      <c r="N547" s="216">
        <v>7750</v>
      </c>
      <c r="O547" s="216">
        <v>1484</v>
      </c>
      <c r="P547" s="216">
        <v>25982</v>
      </c>
      <c r="Q547" s="216"/>
      <c r="R547" s="216">
        <v>385</v>
      </c>
      <c r="S547" s="216">
        <v>9424</v>
      </c>
    </row>
    <row r="548" spans="1:19" s="211" customFormat="1" ht="9" customHeight="1">
      <c r="A548" s="215" t="s">
        <v>38</v>
      </c>
      <c r="B548" s="216">
        <v>740</v>
      </c>
      <c r="C548" s="216"/>
      <c r="D548" s="216">
        <v>440</v>
      </c>
      <c r="E548" s="216">
        <v>52</v>
      </c>
      <c r="F548" s="216">
        <v>11878</v>
      </c>
      <c r="G548" s="216">
        <v>0</v>
      </c>
      <c r="H548" s="216">
        <v>0</v>
      </c>
      <c r="I548" s="267">
        <v>0</v>
      </c>
      <c r="J548" s="216"/>
      <c r="K548" s="216">
        <v>1659</v>
      </c>
      <c r="L548" s="216">
        <v>5978</v>
      </c>
      <c r="M548" s="216"/>
      <c r="N548" s="216">
        <v>5860</v>
      </c>
      <c r="O548" s="216">
        <v>0</v>
      </c>
      <c r="P548" s="216">
        <v>30571</v>
      </c>
      <c r="Q548" s="216"/>
      <c r="R548" s="216">
        <v>95696</v>
      </c>
      <c r="S548" s="216">
        <v>9291</v>
      </c>
    </row>
    <row r="549" spans="1:19" s="211" customFormat="1" ht="9" customHeight="1">
      <c r="A549" s="262" t="s">
        <v>39</v>
      </c>
      <c r="B549" s="214">
        <v>5473</v>
      </c>
      <c r="C549" s="214"/>
      <c r="D549" s="214">
        <v>92987</v>
      </c>
      <c r="E549" s="214">
        <v>82466</v>
      </c>
      <c r="F549" s="214">
        <v>23670</v>
      </c>
      <c r="G549" s="214">
        <v>3054</v>
      </c>
      <c r="H549" s="214">
        <v>0</v>
      </c>
      <c r="I549" s="268">
        <v>0</v>
      </c>
      <c r="J549" s="214"/>
      <c r="K549" s="214">
        <v>346</v>
      </c>
      <c r="L549" s="214">
        <v>628</v>
      </c>
      <c r="M549" s="214"/>
      <c r="N549" s="214">
        <v>2591</v>
      </c>
      <c r="O549" s="214">
        <v>76</v>
      </c>
      <c r="P549" s="214">
        <v>31701</v>
      </c>
      <c r="Q549" s="214"/>
      <c r="R549" s="214">
        <v>61744</v>
      </c>
      <c r="S549" s="214">
        <v>22005</v>
      </c>
    </row>
    <row r="550" spans="1:19" s="211" customFormat="1" ht="9" customHeight="1">
      <c r="A550" s="215" t="s">
        <v>40</v>
      </c>
      <c r="B550" s="216">
        <v>-68</v>
      </c>
      <c r="C550" s="216"/>
      <c r="D550" s="216">
        <v>0</v>
      </c>
      <c r="E550" s="216">
        <v>0</v>
      </c>
      <c r="F550" s="216">
        <v>1797</v>
      </c>
      <c r="G550" s="216">
        <v>0</v>
      </c>
      <c r="H550" s="216">
        <v>0</v>
      </c>
      <c r="I550" s="267">
        <v>0</v>
      </c>
      <c r="J550" s="216"/>
      <c r="K550" s="216">
        <v>2436</v>
      </c>
      <c r="L550" s="216">
        <v>1581</v>
      </c>
      <c r="M550" s="216"/>
      <c r="N550" s="216">
        <v>1650</v>
      </c>
      <c r="O550" s="216">
        <v>219</v>
      </c>
      <c r="P550" s="216">
        <v>24158</v>
      </c>
      <c r="Q550" s="216"/>
      <c r="R550" s="216">
        <v>0</v>
      </c>
      <c r="S550" s="216">
        <v>508</v>
      </c>
    </row>
    <row r="551" spans="1:19" s="211" customFormat="1" ht="9" customHeight="1">
      <c r="A551" s="215" t="s">
        <v>41</v>
      </c>
      <c r="B551" s="216">
        <v>3770</v>
      </c>
      <c r="C551" s="216"/>
      <c r="D551" s="216">
        <v>408</v>
      </c>
      <c r="E551" s="216">
        <v>1649</v>
      </c>
      <c r="F551" s="216">
        <v>33414</v>
      </c>
      <c r="G551" s="216">
        <v>0</v>
      </c>
      <c r="H551" s="216">
        <v>0</v>
      </c>
      <c r="I551" s="267">
        <v>0</v>
      </c>
      <c r="J551" s="216"/>
      <c r="K551" s="216">
        <v>38590</v>
      </c>
      <c r="L551" s="216">
        <v>7601</v>
      </c>
      <c r="M551" s="216"/>
      <c r="N551" s="216">
        <v>15826</v>
      </c>
      <c r="O551" s="216">
        <v>1641</v>
      </c>
      <c r="P551" s="216">
        <v>123926</v>
      </c>
      <c r="Q551" s="216"/>
      <c r="R551" s="216">
        <v>124641</v>
      </c>
      <c r="S551" s="216">
        <v>7816</v>
      </c>
    </row>
    <row r="552" spans="1:19" s="211" customFormat="1" ht="9" customHeight="1">
      <c r="A552" s="215" t="s">
        <v>42</v>
      </c>
      <c r="B552" s="216">
        <v>122</v>
      </c>
      <c r="C552" s="216"/>
      <c r="D552" s="216">
        <v>213</v>
      </c>
      <c r="E552" s="216">
        <v>110</v>
      </c>
      <c r="F552" s="216">
        <v>6994</v>
      </c>
      <c r="G552" s="216">
        <v>0</v>
      </c>
      <c r="H552" s="216">
        <v>0</v>
      </c>
      <c r="I552" s="267">
        <v>0</v>
      </c>
      <c r="J552" s="216"/>
      <c r="K552" s="216">
        <v>13489</v>
      </c>
      <c r="L552" s="216">
        <v>3232</v>
      </c>
      <c r="M552" s="216"/>
      <c r="N552" s="216">
        <v>5645</v>
      </c>
      <c r="O552" s="216">
        <v>1005</v>
      </c>
      <c r="P552" s="216">
        <v>31976</v>
      </c>
      <c r="Q552" s="216"/>
      <c r="R552" s="216">
        <v>0</v>
      </c>
      <c r="S552" s="216">
        <v>6928</v>
      </c>
    </row>
    <row r="553" spans="1:19" s="211" customFormat="1" ht="9" customHeight="1">
      <c r="A553" s="120" t="s">
        <v>43</v>
      </c>
      <c r="B553" s="117">
        <v>0</v>
      </c>
      <c r="C553" s="117"/>
      <c r="D553" s="117">
        <v>20</v>
      </c>
      <c r="E553" s="117">
        <v>17</v>
      </c>
      <c r="F553" s="117">
        <v>2539</v>
      </c>
      <c r="G553" s="117">
        <v>0</v>
      </c>
      <c r="H553" s="117">
        <v>0</v>
      </c>
      <c r="I553" s="116">
        <v>9602</v>
      </c>
      <c r="J553" s="117"/>
      <c r="K553" s="117">
        <v>494</v>
      </c>
      <c r="L553" s="117">
        <v>1840</v>
      </c>
      <c r="M553" s="117"/>
      <c r="N553" s="117">
        <v>2456</v>
      </c>
      <c r="O553" s="117">
        <v>128</v>
      </c>
      <c r="P553" s="117">
        <v>17289</v>
      </c>
      <c r="Q553" s="117"/>
      <c r="R553" s="117">
        <v>0</v>
      </c>
      <c r="S553" s="117">
        <v>1015</v>
      </c>
    </row>
    <row r="554" spans="1:19" s="211" customFormat="1" ht="9" customHeight="1">
      <c r="A554" s="217"/>
      <c r="B554" s="260"/>
      <c r="C554" s="260"/>
      <c r="D554" s="260"/>
      <c r="E554" s="260"/>
      <c r="F554" s="260"/>
      <c r="G554" s="260"/>
      <c r="H554" s="260"/>
      <c r="I554" s="266"/>
      <c r="J554" s="215"/>
      <c r="K554" s="260"/>
      <c r="L554" s="260"/>
      <c r="M554" s="260"/>
      <c r="N554" s="260"/>
      <c r="O554" s="260"/>
      <c r="P554" s="260"/>
      <c r="Q554" s="260"/>
      <c r="R554" s="260"/>
      <c r="S554" s="260"/>
    </row>
    <row r="555" spans="1:19" s="211" customFormat="1" ht="9" customHeight="1">
      <c r="A555" s="264">
        <v>2010</v>
      </c>
      <c r="B555" s="259"/>
      <c r="D555" s="259"/>
      <c r="E555" s="259"/>
      <c r="F555" s="259"/>
      <c r="G555" s="259"/>
      <c r="H555" s="259"/>
      <c r="I555" s="259"/>
    </row>
    <row r="556" spans="1:19" s="211" customFormat="1" ht="9" customHeight="1">
      <c r="A556" s="210" t="s">
        <v>69</v>
      </c>
      <c r="B556" s="258">
        <f>SUM(B558:B589)</f>
        <v>1386214</v>
      </c>
      <c r="C556" s="258"/>
      <c r="D556" s="258">
        <f t="shared" ref="D556:I556" si="9">SUM(D558:D589)</f>
        <v>2209815</v>
      </c>
      <c r="E556" s="258">
        <f t="shared" si="9"/>
        <v>1278327</v>
      </c>
      <c r="F556" s="258">
        <f t="shared" si="9"/>
        <v>1211699</v>
      </c>
      <c r="G556" s="258">
        <f t="shared" si="9"/>
        <v>99902</v>
      </c>
      <c r="H556" s="258">
        <f t="shared" si="9"/>
        <v>73741</v>
      </c>
      <c r="I556" s="265">
        <f t="shared" si="9"/>
        <v>28988</v>
      </c>
      <c r="K556" s="258">
        <f>SUM(K558:K589)</f>
        <v>932434</v>
      </c>
      <c r="L556" s="258">
        <f>SUM(L558:L589)</f>
        <v>497981</v>
      </c>
      <c r="M556" s="258"/>
      <c r="N556" s="258">
        <f>SUM(N558:N589)</f>
        <v>463930</v>
      </c>
      <c r="O556" s="258">
        <f>SUM(O558:O589)</f>
        <v>282183</v>
      </c>
      <c r="P556" s="258">
        <f>SUM(P558:P589)</f>
        <v>2310280</v>
      </c>
      <c r="Q556" s="258"/>
      <c r="R556" s="258">
        <f>SUM(R558:R589)</f>
        <v>270862</v>
      </c>
      <c r="S556" s="258">
        <f>SUM(S558:S589)</f>
        <v>468695</v>
      </c>
    </row>
    <row r="557" spans="1:19" s="211" customFormat="1" ht="3" customHeight="1">
      <c r="A557" s="217"/>
      <c r="B557" s="260"/>
      <c r="C557" s="260"/>
      <c r="D557" s="260"/>
      <c r="E557" s="260"/>
      <c r="F557" s="260"/>
      <c r="G557" s="260"/>
      <c r="H557" s="260"/>
      <c r="I557" s="266"/>
      <c r="J557" s="215"/>
      <c r="K557" s="260"/>
      <c r="L557" s="260"/>
      <c r="M557" s="260"/>
      <c r="N557" s="260"/>
      <c r="O557" s="260"/>
      <c r="P557" s="260"/>
      <c r="Q557" s="260"/>
      <c r="R557" s="260"/>
      <c r="S557" s="260"/>
    </row>
    <row r="558" spans="1:19" s="211" customFormat="1" ht="9" customHeight="1">
      <c r="A558" s="215" t="s">
        <v>12</v>
      </c>
      <c r="B558" s="216">
        <v>418</v>
      </c>
      <c r="C558" s="216"/>
      <c r="D558" s="216">
        <v>9487</v>
      </c>
      <c r="E558" s="216">
        <v>13423</v>
      </c>
      <c r="F558" s="216">
        <v>7300</v>
      </c>
      <c r="G558" s="216">
        <v>192</v>
      </c>
      <c r="H558" s="216">
        <v>0</v>
      </c>
      <c r="I558" s="267">
        <v>0</v>
      </c>
      <c r="J558" s="216"/>
      <c r="K558" s="216">
        <v>423</v>
      </c>
      <c r="L558" s="216">
        <v>2960</v>
      </c>
      <c r="M558" s="216"/>
      <c r="N558" s="216">
        <v>6012</v>
      </c>
      <c r="O558" s="216">
        <v>1495</v>
      </c>
      <c r="P558" s="216">
        <v>7378</v>
      </c>
      <c r="Q558" s="216"/>
      <c r="R558" s="216">
        <v>11</v>
      </c>
      <c r="S558" s="216">
        <v>3238</v>
      </c>
    </row>
    <row r="559" spans="1:19" s="211" customFormat="1" ht="9" customHeight="1">
      <c r="A559" s="215" t="s">
        <v>13</v>
      </c>
      <c r="B559" s="216">
        <v>6032</v>
      </c>
      <c r="C559" s="216"/>
      <c r="D559" s="216">
        <v>35777</v>
      </c>
      <c r="E559" s="216">
        <v>2145</v>
      </c>
      <c r="F559" s="216">
        <v>19699</v>
      </c>
      <c r="G559" s="216">
        <v>1974</v>
      </c>
      <c r="H559" s="216">
        <v>0</v>
      </c>
      <c r="I559" s="267">
        <v>0</v>
      </c>
      <c r="J559" s="216"/>
      <c r="K559" s="216">
        <v>7388</v>
      </c>
      <c r="L559" s="216">
        <v>4737</v>
      </c>
      <c r="M559" s="216"/>
      <c r="N559" s="216">
        <v>11610</v>
      </c>
      <c r="O559" s="216">
        <v>1952</v>
      </c>
      <c r="P559" s="216">
        <v>49025</v>
      </c>
      <c r="Q559" s="216"/>
      <c r="R559" s="216">
        <v>9086</v>
      </c>
      <c r="S559" s="216">
        <v>6508</v>
      </c>
    </row>
    <row r="560" spans="1:19" s="211" customFormat="1" ht="9" customHeight="1">
      <c r="A560" s="215" t="s">
        <v>14</v>
      </c>
      <c r="B560" s="216">
        <v>0</v>
      </c>
      <c r="C560" s="216"/>
      <c r="D560" s="216">
        <v>0</v>
      </c>
      <c r="E560" s="216">
        <v>0</v>
      </c>
      <c r="F560" s="216">
        <v>1553</v>
      </c>
      <c r="G560" s="216">
        <v>0</v>
      </c>
      <c r="H560" s="216">
        <v>0</v>
      </c>
      <c r="I560" s="267">
        <v>0</v>
      </c>
      <c r="J560" s="216"/>
      <c r="K560" s="216">
        <v>389</v>
      </c>
      <c r="L560" s="216">
        <v>407</v>
      </c>
      <c r="M560" s="216"/>
      <c r="N560" s="216">
        <v>2588</v>
      </c>
      <c r="O560" s="216">
        <v>75</v>
      </c>
      <c r="P560" s="216">
        <v>14239</v>
      </c>
      <c r="Q560" s="216"/>
      <c r="R560" s="216">
        <v>0</v>
      </c>
      <c r="S560" s="216">
        <v>592</v>
      </c>
    </row>
    <row r="561" spans="1:19" s="211" customFormat="1" ht="9" customHeight="1">
      <c r="A561" s="262" t="s">
        <v>15</v>
      </c>
      <c r="B561" s="214">
        <v>0</v>
      </c>
      <c r="C561" s="214"/>
      <c r="D561" s="214">
        <v>0</v>
      </c>
      <c r="E561" s="214">
        <v>0</v>
      </c>
      <c r="F561" s="214">
        <v>1106</v>
      </c>
      <c r="G561" s="214">
        <v>0</v>
      </c>
      <c r="H561" s="214">
        <v>0</v>
      </c>
      <c r="I561" s="268">
        <v>0</v>
      </c>
      <c r="J561" s="214"/>
      <c r="K561" s="214">
        <v>265</v>
      </c>
      <c r="L561" s="214">
        <v>0</v>
      </c>
      <c r="M561" s="214"/>
      <c r="N561" s="214">
        <v>1668</v>
      </c>
      <c r="O561" s="214">
        <v>0</v>
      </c>
      <c r="P561" s="214">
        <v>4332</v>
      </c>
      <c r="Q561" s="214"/>
      <c r="R561" s="214">
        <v>667</v>
      </c>
      <c r="S561" s="214">
        <v>21027</v>
      </c>
    </row>
    <row r="562" spans="1:19" s="211" customFormat="1" ht="9" customHeight="1">
      <c r="A562" s="215" t="s">
        <v>16</v>
      </c>
      <c r="B562" s="216">
        <v>252360</v>
      </c>
      <c r="C562" s="216"/>
      <c r="D562" s="216">
        <v>130358</v>
      </c>
      <c r="E562" s="216">
        <v>49718</v>
      </c>
      <c r="F562" s="216">
        <v>45654</v>
      </c>
      <c r="G562" s="216">
        <v>6212</v>
      </c>
      <c r="H562" s="216">
        <v>6</v>
      </c>
      <c r="I562" s="267">
        <v>0</v>
      </c>
      <c r="J562" s="216"/>
      <c r="K562" s="216">
        <v>22528</v>
      </c>
      <c r="L562" s="216">
        <v>58516</v>
      </c>
      <c r="M562" s="216"/>
      <c r="N562" s="216">
        <v>1936</v>
      </c>
      <c r="O562" s="216">
        <v>8922</v>
      </c>
      <c r="P562" s="216">
        <v>29452</v>
      </c>
      <c r="Q562" s="216"/>
      <c r="R562" s="216">
        <v>571</v>
      </c>
      <c r="S562" s="216">
        <v>8889</v>
      </c>
    </row>
    <row r="563" spans="1:19" s="211" customFormat="1" ht="9" customHeight="1">
      <c r="A563" s="215" t="s">
        <v>17</v>
      </c>
      <c r="B563" s="216">
        <v>0</v>
      </c>
      <c r="C563" s="216"/>
      <c r="D563" s="216">
        <v>0</v>
      </c>
      <c r="E563" s="216">
        <v>0</v>
      </c>
      <c r="F563" s="216">
        <v>2251</v>
      </c>
      <c r="G563" s="216">
        <v>0</v>
      </c>
      <c r="H563" s="216">
        <v>0</v>
      </c>
      <c r="I563" s="267">
        <v>0</v>
      </c>
      <c r="J563" s="216"/>
      <c r="K563" s="216">
        <v>634</v>
      </c>
      <c r="L563" s="216">
        <v>1130</v>
      </c>
      <c r="M563" s="216"/>
      <c r="N563" s="216">
        <v>913</v>
      </c>
      <c r="O563" s="216">
        <v>0</v>
      </c>
      <c r="P563" s="216">
        <v>28230</v>
      </c>
      <c r="Q563" s="216"/>
      <c r="R563" s="216">
        <v>59</v>
      </c>
      <c r="S563" s="216">
        <v>3688</v>
      </c>
    </row>
    <row r="564" spans="1:19" s="211" customFormat="1" ht="9" customHeight="1">
      <c r="A564" s="215" t="s">
        <v>18</v>
      </c>
      <c r="B564" s="216">
        <v>110</v>
      </c>
      <c r="C564" s="216"/>
      <c r="D564" s="216">
        <v>20</v>
      </c>
      <c r="E564" s="216">
        <v>0</v>
      </c>
      <c r="F564" s="216">
        <v>27339</v>
      </c>
      <c r="G564" s="216">
        <v>0</v>
      </c>
      <c r="H564" s="216">
        <v>0</v>
      </c>
      <c r="I564" s="267">
        <v>0</v>
      </c>
      <c r="J564" s="216"/>
      <c r="K564" s="216">
        <v>3906</v>
      </c>
      <c r="L564" s="216">
        <v>167</v>
      </c>
      <c r="M564" s="216"/>
      <c r="N564" s="216">
        <v>12577</v>
      </c>
      <c r="O564" s="216">
        <v>0</v>
      </c>
      <c r="P564" s="216">
        <v>50093</v>
      </c>
      <c r="Q564" s="216"/>
      <c r="R564" s="216">
        <v>12429</v>
      </c>
      <c r="S564" s="216">
        <v>12233</v>
      </c>
    </row>
    <row r="565" spans="1:19" s="211" customFormat="1" ht="9" customHeight="1">
      <c r="A565" s="262" t="s">
        <v>19</v>
      </c>
      <c r="B565" s="214">
        <v>3129</v>
      </c>
      <c r="C565" s="214"/>
      <c r="D565" s="214">
        <v>13878</v>
      </c>
      <c r="E565" s="214">
        <v>2747</v>
      </c>
      <c r="F565" s="214">
        <v>33011</v>
      </c>
      <c r="G565" s="214">
        <v>8864</v>
      </c>
      <c r="H565" s="214">
        <v>2172</v>
      </c>
      <c r="I565" s="268">
        <v>25</v>
      </c>
      <c r="J565" s="214"/>
      <c r="K565" s="214">
        <v>5090</v>
      </c>
      <c r="L565" s="214">
        <v>2134</v>
      </c>
      <c r="M565" s="214"/>
      <c r="N565" s="214">
        <v>5637</v>
      </c>
      <c r="O565" s="214">
        <v>2397</v>
      </c>
      <c r="P565" s="214">
        <v>18675</v>
      </c>
      <c r="Q565" s="214"/>
      <c r="R565" s="214">
        <v>2</v>
      </c>
      <c r="S565" s="214">
        <v>9474</v>
      </c>
    </row>
    <row r="566" spans="1:19" s="211" customFormat="1" ht="9" customHeight="1">
      <c r="A566" s="215" t="s">
        <v>187</v>
      </c>
      <c r="B566" s="216">
        <v>53791</v>
      </c>
      <c r="C566" s="216"/>
      <c r="D566" s="216">
        <v>61347</v>
      </c>
      <c r="E566" s="216">
        <v>72581</v>
      </c>
      <c r="F566" s="216">
        <v>41387</v>
      </c>
      <c r="G566" s="216">
        <v>6907</v>
      </c>
      <c r="H566" s="216">
        <v>7932</v>
      </c>
      <c r="I566" s="267">
        <v>186</v>
      </c>
      <c r="J566" s="216"/>
      <c r="K566" s="216">
        <v>36306</v>
      </c>
      <c r="L566" s="216">
        <v>46999</v>
      </c>
      <c r="M566" s="216"/>
      <c r="N566" s="216">
        <v>202620</v>
      </c>
      <c r="O566" s="216">
        <v>30623</v>
      </c>
      <c r="P566" s="216">
        <v>235713</v>
      </c>
      <c r="Q566" s="216"/>
      <c r="R566" s="216">
        <v>3743</v>
      </c>
      <c r="S566" s="216">
        <v>78230</v>
      </c>
    </row>
    <row r="567" spans="1:19" s="211" customFormat="1" ht="9" customHeight="1">
      <c r="A567" s="215" t="s">
        <v>21</v>
      </c>
      <c r="B567" s="216">
        <v>87635</v>
      </c>
      <c r="C567" s="216"/>
      <c r="D567" s="216">
        <v>3750</v>
      </c>
      <c r="E567" s="216">
        <v>3997</v>
      </c>
      <c r="F567" s="216">
        <v>5861</v>
      </c>
      <c r="G567" s="216">
        <v>1</v>
      </c>
      <c r="H567" s="216">
        <v>0</v>
      </c>
      <c r="I567" s="267">
        <v>0</v>
      </c>
      <c r="J567" s="216"/>
      <c r="K567" s="216">
        <v>389</v>
      </c>
      <c r="L567" s="216">
        <v>1827</v>
      </c>
      <c r="M567" s="216"/>
      <c r="N567" s="216">
        <v>2448</v>
      </c>
      <c r="O567" s="216">
        <v>650</v>
      </c>
      <c r="P567" s="216">
        <v>6784</v>
      </c>
      <c r="Q567" s="216"/>
      <c r="R567" s="216">
        <v>0</v>
      </c>
      <c r="S567" s="216">
        <v>6315</v>
      </c>
    </row>
    <row r="568" spans="1:19" s="211" customFormat="1" ht="9" customHeight="1">
      <c r="A568" s="215" t="s">
        <v>22</v>
      </c>
      <c r="B568" s="216">
        <v>29588</v>
      </c>
      <c r="C568" s="216"/>
      <c r="D568" s="216">
        <v>38637</v>
      </c>
      <c r="E568" s="216">
        <v>67686</v>
      </c>
      <c r="F568" s="216">
        <v>69644</v>
      </c>
      <c r="G568" s="216">
        <v>5037</v>
      </c>
      <c r="H568" s="216">
        <v>199</v>
      </c>
      <c r="I568" s="267">
        <v>0</v>
      </c>
      <c r="J568" s="216"/>
      <c r="K568" s="216">
        <v>14363</v>
      </c>
      <c r="L568" s="216">
        <v>4406</v>
      </c>
      <c r="M568" s="216"/>
      <c r="N568" s="216">
        <v>4179</v>
      </c>
      <c r="O568" s="216">
        <v>5482</v>
      </c>
      <c r="P568" s="216">
        <v>22938</v>
      </c>
      <c r="Q568" s="216"/>
      <c r="R568" s="216">
        <v>97</v>
      </c>
      <c r="S568" s="216">
        <v>14270</v>
      </c>
    </row>
    <row r="569" spans="1:19" s="211" customFormat="1" ht="9" customHeight="1">
      <c r="A569" s="262" t="s">
        <v>23</v>
      </c>
      <c r="B569" s="214">
        <v>0</v>
      </c>
      <c r="C569" s="214"/>
      <c r="D569" s="214">
        <v>2</v>
      </c>
      <c r="E569" s="214">
        <v>71</v>
      </c>
      <c r="F569" s="214">
        <v>5364</v>
      </c>
      <c r="G569" s="214">
        <v>0</v>
      </c>
      <c r="H569" s="214">
        <v>0</v>
      </c>
      <c r="I569" s="268">
        <v>0</v>
      </c>
      <c r="J569" s="214"/>
      <c r="K569" s="214">
        <v>2611</v>
      </c>
      <c r="L569" s="214">
        <v>582</v>
      </c>
      <c r="M569" s="214"/>
      <c r="N569" s="214">
        <v>955</v>
      </c>
      <c r="O569" s="214">
        <v>0</v>
      </c>
      <c r="P569" s="214">
        <v>31333</v>
      </c>
      <c r="Q569" s="214"/>
      <c r="R569" s="214">
        <v>0</v>
      </c>
      <c r="S569" s="214">
        <v>753</v>
      </c>
    </row>
    <row r="570" spans="1:19" s="211" customFormat="1" ht="9" customHeight="1">
      <c r="A570" s="215" t="s">
        <v>24</v>
      </c>
      <c r="B570" s="216">
        <v>20601</v>
      </c>
      <c r="C570" s="216"/>
      <c r="D570" s="216">
        <v>2836</v>
      </c>
      <c r="E570" s="216">
        <v>6294</v>
      </c>
      <c r="F570" s="216">
        <v>2802</v>
      </c>
      <c r="G570" s="216">
        <v>0</v>
      </c>
      <c r="H570" s="216">
        <v>0</v>
      </c>
      <c r="I570" s="267">
        <v>0</v>
      </c>
      <c r="J570" s="216"/>
      <c r="K570" s="216">
        <v>28403</v>
      </c>
      <c r="L570" s="216">
        <v>1540</v>
      </c>
      <c r="M570" s="216"/>
      <c r="N570" s="216">
        <v>1885</v>
      </c>
      <c r="O570" s="216">
        <v>25</v>
      </c>
      <c r="P570" s="216">
        <v>25800</v>
      </c>
      <c r="Q570" s="216"/>
      <c r="R570" s="216">
        <v>26</v>
      </c>
      <c r="S570" s="216">
        <v>1735</v>
      </c>
    </row>
    <row r="571" spans="1:19" s="211" customFormat="1" ht="9" customHeight="1">
      <c r="A571" s="215" t="s">
        <v>25</v>
      </c>
      <c r="B571" s="216">
        <v>60468</v>
      </c>
      <c r="C571" s="216"/>
      <c r="D571" s="216">
        <v>40991</v>
      </c>
      <c r="E571" s="216">
        <v>23366</v>
      </c>
      <c r="F571" s="216">
        <v>28726</v>
      </c>
      <c r="G571" s="216">
        <v>4424</v>
      </c>
      <c r="H571" s="216">
        <v>125</v>
      </c>
      <c r="I571" s="267">
        <v>686</v>
      </c>
      <c r="J571" s="216"/>
      <c r="K571" s="216">
        <v>48322</v>
      </c>
      <c r="L571" s="216">
        <v>120272</v>
      </c>
      <c r="M571" s="216"/>
      <c r="N571" s="216">
        <v>30638</v>
      </c>
      <c r="O571" s="216">
        <v>92519</v>
      </c>
      <c r="P571" s="216">
        <v>114975</v>
      </c>
      <c r="Q571" s="216"/>
      <c r="R571" s="216">
        <v>5670</v>
      </c>
      <c r="S571" s="216">
        <v>47866</v>
      </c>
    </row>
    <row r="572" spans="1:19" s="211" customFormat="1" ht="9" customHeight="1">
      <c r="A572" s="215" t="s">
        <v>26</v>
      </c>
      <c r="B572" s="216">
        <v>149775</v>
      </c>
      <c r="C572" s="216"/>
      <c r="D572" s="216">
        <v>140619</v>
      </c>
      <c r="E572" s="216">
        <v>233414</v>
      </c>
      <c r="F572" s="216">
        <v>67707</v>
      </c>
      <c r="G572" s="216">
        <v>13176</v>
      </c>
      <c r="H572" s="216">
        <v>57606</v>
      </c>
      <c r="I572" s="267">
        <v>1762</v>
      </c>
      <c r="J572" s="216"/>
      <c r="K572" s="216">
        <v>219790</v>
      </c>
      <c r="L572" s="216">
        <v>85146</v>
      </c>
      <c r="M572" s="216"/>
      <c r="N572" s="216">
        <v>61032</v>
      </c>
      <c r="O572" s="216">
        <v>62269</v>
      </c>
      <c r="P572" s="216">
        <v>356660</v>
      </c>
      <c r="Q572" s="216"/>
      <c r="R572" s="216">
        <v>7392</v>
      </c>
      <c r="S572" s="216">
        <v>46180</v>
      </c>
    </row>
    <row r="573" spans="1:19" s="211" customFormat="1" ht="9" customHeight="1">
      <c r="A573" s="262" t="s">
        <v>27</v>
      </c>
      <c r="B573" s="214">
        <v>0</v>
      </c>
      <c r="C573" s="214"/>
      <c r="D573" s="214">
        <v>12</v>
      </c>
      <c r="E573" s="214">
        <v>309</v>
      </c>
      <c r="F573" s="214">
        <v>9783</v>
      </c>
      <c r="G573" s="214">
        <v>0</v>
      </c>
      <c r="H573" s="214">
        <v>0</v>
      </c>
      <c r="I573" s="268">
        <v>0</v>
      </c>
      <c r="J573" s="214"/>
      <c r="K573" s="214">
        <v>11339</v>
      </c>
      <c r="L573" s="214">
        <v>2970</v>
      </c>
      <c r="M573" s="214"/>
      <c r="N573" s="214">
        <v>2106</v>
      </c>
      <c r="O573" s="214">
        <v>2401</v>
      </c>
      <c r="P573" s="214">
        <v>36218</v>
      </c>
      <c r="Q573" s="214"/>
      <c r="R573" s="214">
        <v>386</v>
      </c>
      <c r="S573" s="214">
        <v>12139</v>
      </c>
    </row>
    <row r="574" spans="1:19" s="211" customFormat="1" ht="9" customHeight="1">
      <c r="A574" s="215" t="s">
        <v>28</v>
      </c>
      <c r="B574" s="216">
        <v>0</v>
      </c>
      <c r="C574" s="216"/>
      <c r="D574" s="216">
        <v>0</v>
      </c>
      <c r="E574" s="216">
        <v>9174</v>
      </c>
      <c r="F574" s="216">
        <v>1276</v>
      </c>
      <c r="G574" s="216">
        <v>0</v>
      </c>
      <c r="H574" s="216">
        <v>109</v>
      </c>
      <c r="I574" s="267">
        <v>6151</v>
      </c>
      <c r="J574" s="216"/>
      <c r="K574" s="216">
        <v>3623</v>
      </c>
      <c r="L574" s="216">
        <v>358</v>
      </c>
      <c r="M574" s="216"/>
      <c r="N574" s="216">
        <v>2317</v>
      </c>
      <c r="O574" s="216">
        <v>36</v>
      </c>
      <c r="P574" s="216">
        <v>24136</v>
      </c>
      <c r="Q574" s="216"/>
      <c r="R574" s="216">
        <v>26</v>
      </c>
      <c r="S574" s="216">
        <v>2465</v>
      </c>
    </row>
    <row r="575" spans="1:19" s="211" customFormat="1" ht="9" customHeight="1">
      <c r="A575" s="215" t="s">
        <v>29</v>
      </c>
      <c r="B575" s="216">
        <v>0</v>
      </c>
      <c r="C575" s="216"/>
      <c r="D575" s="216">
        <v>0</v>
      </c>
      <c r="E575" s="216">
        <v>0</v>
      </c>
      <c r="F575" s="216">
        <v>517</v>
      </c>
      <c r="G575" s="216">
        <v>0</v>
      </c>
      <c r="H575" s="216">
        <v>0</v>
      </c>
      <c r="I575" s="267">
        <v>0</v>
      </c>
      <c r="J575" s="216"/>
      <c r="K575" s="216">
        <v>155</v>
      </c>
      <c r="L575" s="216">
        <v>44</v>
      </c>
      <c r="M575" s="216"/>
      <c r="N575" s="216">
        <v>437</v>
      </c>
      <c r="O575" s="216">
        <v>0</v>
      </c>
      <c r="P575" s="216">
        <v>9305</v>
      </c>
      <c r="Q575" s="216"/>
      <c r="R575" s="216">
        <v>0</v>
      </c>
      <c r="S575" s="216">
        <v>856</v>
      </c>
    </row>
    <row r="576" spans="1:19" s="211" customFormat="1" ht="9" customHeight="1">
      <c r="A576" s="215" t="s">
        <v>30</v>
      </c>
      <c r="B576" s="216">
        <v>696019</v>
      </c>
      <c r="C576" s="216"/>
      <c r="D576" s="216">
        <v>1473122</v>
      </c>
      <c r="E576" s="216">
        <v>554860</v>
      </c>
      <c r="F576" s="216">
        <v>312306</v>
      </c>
      <c r="G576" s="216">
        <v>13683</v>
      </c>
      <c r="H576" s="216">
        <v>4275</v>
      </c>
      <c r="I576" s="267">
        <v>4519</v>
      </c>
      <c r="J576" s="216"/>
      <c r="K576" s="216">
        <v>140054</v>
      </c>
      <c r="L576" s="216">
        <v>89575</v>
      </c>
      <c r="M576" s="216"/>
      <c r="N576" s="216">
        <v>35496</v>
      </c>
      <c r="O576" s="216">
        <v>66034</v>
      </c>
      <c r="P576" s="216">
        <v>149506</v>
      </c>
      <c r="Q576" s="216"/>
      <c r="R576" s="216">
        <v>6480</v>
      </c>
      <c r="S576" s="216">
        <v>74586</v>
      </c>
    </row>
    <row r="577" spans="1:19" s="211" customFormat="1" ht="9" customHeight="1">
      <c r="A577" s="262" t="s">
        <v>31</v>
      </c>
      <c r="B577" s="214">
        <v>0</v>
      </c>
      <c r="C577" s="214"/>
      <c r="D577" s="214">
        <v>0</v>
      </c>
      <c r="E577" s="214">
        <v>0</v>
      </c>
      <c r="F577" s="214">
        <v>9817</v>
      </c>
      <c r="G577" s="214">
        <v>0</v>
      </c>
      <c r="H577" s="214">
        <v>0</v>
      </c>
      <c r="I577" s="268">
        <v>0</v>
      </c>
      <c r="J577" s="214"/>
      <c r="K577" s="214">
        <v>9542</v>
      </c>
      <c r="L577" s="214">
        <v>3552</v>
      </c>
      <c r="M577" s="214"/>
      <c r="N577" s="214">
        <v>2652</v>
      </c>
      <c r="O577" s="214">
        <v>0</v>
      </c>
      <c r="P577" s="214">
        <v>90695</v>
      </c>
      <c r="Q577" s="214"/>
      <c r="R577" s="214">
        <v>0</v>
      </c>
      <c r="S577" s="214">
        <v>3821</v>
      </c>
    </row>
    <row r="578" spans="1:19" s="211" customFormat="1" ht="9" customHeight="1">
      <c r="A578" s="215" t="s">
        <v>32</v>
      </c>
      <c r="B578" s="216">
        <v>1103</v>
      </c>
      <c r="C578" s="216"/>
      <c r="D578" s="216">
        <v>21275</v>
      </c>
      <c r="E578" s="216">
        <v>11837</v>
      </c>
      <c r="F578" s="216">
        <v>30164</v>
      </c>
      <c r="G578" s="216">
        <v>1504</v>
      </c>
      <c r="H578" s="216">
        <v>0</v>
      </c>
      <c r="I578" s="267">
        <v>0</v>
      </c>
      <c r="J578" s="216"/>
      <c r="K578" s="216">
        <v>117506</v>
      </c>
      <c r="L578" s="216">
        <v>32463</v>
      </c>
      <c r="M578" s="216"/>
      <c r="N578" s="216">
        <v>9280</v>
      </c>
      <c r="O578" s="216">
        <v>29</v>
      </c>
      <c r="P578" s="216">
        <v>163159</v>
      </c>
      <c r="Q578" s="216"/>
      <c r="R578" s="216">
        <v>1012</v>
      </c>
      <c r="S578" s="216">
        <v>12268</v>
      </c>
    </row>
    <row r="579" spans="1:19" s="211" customFormat="1" ht="9" customHeight="1">
      <c r="A579" s="215" t="s">
        <v>33</v>
      </c>
      <c r="B579" s="216">
        <v>2732</v>
      </c>
      <c r="C579" s="216"/>
      <c r="D579" s="216">
        <v>18476</v>
      </c>
      <c r="E579" s="216">
        <v>17499</v>
      </c>
      <c r="F579" s="216">
        <v>58566</v>
      </c>
      <c r="G579" s="216">
        <v>6630</v>
      </c>
      <c r="H579" s="216">
        <v>0</v>
      </c>
      <c r="I579" s="267">
        <v>0</v>
      </c>
      <c r="J579" s="216"/>
      <c r="K579" s="216">
        <v>22689</v>
      </c>
      <c r="L579" s="216">
        <v>2814</v>
      </c>
      <c r="M579" s="216"/>
      <c r="N579" s="216">
        <v>12082</v>
      </c>
      <c r="O579" s="216">
        <v>0</v>
      </c>
      <c r="P579" s="216">
        <v>65689</v>
      </c>
      <c r="Q579" s="216"/>
      <c r="R579" s="216">
        <v>628</v>
      </c>
      <c r="S579" s="216">
        <v>22326</v>
      </c>
    </row>
    <row r="580" spans="1:19" s="211" customFormat="1" ht="9" customHeight="1">
      <c r="A580" s="215" t="s">
        <v>34</v>
      </c>
      <c r="B580" s="216">
        <v>7</v>
      </c>
      <c r="C580" s="216"/>
      <c r="D580" s="216">
        <v>14</v>
      </c>
      <c r="E580" s="216">
        <v>47</v>
      </c>
      <c r="F580" s="216">
        <v>1561</v>
      </c>
      <c r="G580" s="216">
        <v>0</v>
      </c>
      <c r="H580" s="216">
        <v>0</v>
      </c>
      <c r="I580" s="267">
        <v>0</v>
      </c>
      <c r="J580" s="216"/>
      <c r="K580" s="216">
        <v>1497</v>
      </c>
      <c r="L580" s="216">
        <v>1738</v>
      </c>
      <c r="M580" s="216"/>
      <c r="N580" s="216">
        <v>2754</v>
      </c>
      <c r="O580" s="216">
        <v>0</v>
      </c>
      <c r="P580" s="216">
        <v>22705</v>
      </c>
      <c r="Q580" s="216"/>
      <c r="R580" s="216">
        <v>40</v>
      </c>
      <c r="S580" s="216">
        <v>2128</v>
      </c>
    </row>
    <row r="581" spans="1:19" s="211" customFormat="1" ht="9" customHeight="1">
      <c r="A581" s="262" t="s">
        <v>35</v>
      </c>
      <c r="B581" s="214">
        <v>12682</v>
      </c>
      <c r="C581" s="214"/>
      <c r="D581" s="214">
        <v>127106</v>
      </c>
      <c r="E581" s="214">
        <v>88236</v>
      </c>
      <c r="F581" s="214">
        <v>23880</v>
      </c>
      <c r="G581" s="214">
        <v>28614</v>
      </c>
      <c r="H581" s="214">
        <v>0</v>
      </c>
      <c r="I581" s="268">
        <v>0</v>
      </c>
      <c r="J581" s="214"/>
      <c r="K581" s="214">
        <v>178471</v>
      </c>
      <c r="L581" s="214">
        <v>2837</v>
      </c>
      <c r="M581" s="214"/>
      <c r="N581" s="214">
        <v>5887</v>
      </c>
      <c r="O581" s="214">
        <v>2603</v>
      </c>
      <c r="P581" s="214">
        <v>453271</v>
      </c>
      <c r="Q581" s="214"/>
      <c r="R581" s="214">
        <v>2233</v>
      </c>
      <c r="S581" s="214">
        <v>5702</v>
      </c>
    </row>
    <row r="582" spans="1:19" s="211" customFormat="1" ht="9" customHeight="1">
      <c r="A582" s="215" t="s">
        <v>36</v>
      </c>
      <c r="B582" s="216">
        <v>240</v>
      </c>
      <c r="C582" s="216"/>
      <c r="D582" s="216">
        <v>2840</v>
      </c>
      <c r="E582" s="216">
        <v>349</v>
      </c>
      <c r="F582" s="216">
        <v>8761</v>
      </c>
      <c r="G582" s="216">
        <v>104</v>
      </c>
      <c r="H582" s="216">
        <v>1317</v>
      </c>
      <c r="I582" s="267">
        <v>284</v>
      </c>
      <c r="J582" s="216"/>
      <c r="K582" s="216">
        <v>4798</v>
      </c>
      <c r="L582" s="216">
        <v>2157</v>
      </c>
      <c r="M582" s="216"/>
      <c r="N582" s="216">
        <v>2650</v>
      </c>
      <c r="O582" s="216">
        <v>392</v>
      </c>
      <c r="P582" s="216">
        <v>53326</v>
      </c>
      <c r="Q582" s="216"/>
      <c r="R582" s="216">
        <v>0</v>
      </c>
      <c r="S582" s="216">
        <v>8319</v>
      </c>
    </row>
    <row r="583" spans="1:19" s="211" customFormat="1" ht="9" customHeight="1">
      <c r="A583" s="215" t="s">
        <v>37</v>
      </c>
      <c r="B583" s="216">
        <v>460</v>
      </c>
      <c r="C583" s="216"/>
      <c r="D583" s="216">
        <v>12589</v>
      </c>
      <c r="E583" s="216">
        <v>23538</v>
      </c>
      <c r="F583" s="216">
        <v>7528</v>
      </c>
      <c r="G583" s="216">
        <v>0</v>
      </c>
      <c r="H583" s="216">
        <v>0</v>
      </c>
      <c r="I583" s="267">
        <v>0</v>
      </c>
      <c r="J583" s="216"/>
      <c r="K583" s="216">
        <v>778</v>
      </c>
      <c r="L583" s="216">
        <v>1881</v>
      </c>
      <c r="M583" s="216"/>
      <c r="N583" s="216">
        <v>4930</v>
      </c>
      <c r="O583" s="216">
        <v>664</v>
      </c>
      <c r="P583" s="216">
        <v>19973</v>
      </c>
      <c r="Q583" s="216"/>
      <c r="R583" s="216">
        <v>461</v>
      </c>
      <c r="S583" s="216">
        <v>6686</v>
      </c>
    </row>
    <row r="584" spans="1:19" s="211" customFormat="1" ht="9" customHeight="1">
      <c r="A584" s="215" t="s">
        <v>38</v>
      </c>
      <c r="B584" s="216">
        <v>357</v>
      </c>
      <c r="C584" s="216"/>
      <c r="D584" s="216">
        <v>294</v>
      </c>
      <c r="E584" s="216">
        <v>7</v>
      </c>
      <c r="F584" s="216">
        <v>11656</v>
      </c>
      <c r="G584" s="216">
        <v>0</v>
      </c>
      <c r="H584" s="216">
        <v>0</v>
      </c>
      <c r="I584" s="267">
        <v>0</v>
      </c>
      <c r="J584" s="216"/>
      <c r="K584" s="216">
        <v>2283</v>
      </c>
      <c r="L584" s="216">
        <v>7097</v>
      </c>
      <c r="M584" s="216"/>
      <c r="N584" s="216">
        <v>6422</v>
      </c>
      <c r="O584" s="216">
        <v>0</v>
      </c>
      <c r="P584" s="216">
        <v>39930</v>
      </c>
      <c r="Q584" s="216"/>
      <c r="R584" s="216">
        <v>88078</v>
      </c>
      <c r="S584" s="216">
        <v>15067</v>
      </c>
    </row>
    <row r="585" spans="1:19" s="211" customFormat="1" ht="9" customHeight="1">
      <c r="A585" s="262" t="s">
        <v>39</v>
      </c>
      <c r="B585" s="214">
        <v>8178</v>
      </c>
      <c r="C585" s="214"/>
      <c r="D585" s="214">
        <v>75094</v>
      </c>
      <c r="E585" s="214">
        <v>94975</v>
      </c>
      <c r="F585" s="214">
        <v>331629</v>
      </c>
      <c r="G585" s="214">
        <v>2579</v>
      </c>
      <c r="H585" s="214">
        <v>0</v>
      </c>
      <c r="I585" s="268">
        <v>0</v>
      </c>
      <c r="J585" s="214"/>
      <c r="K585" s="214">
        <v>564</v>
      </c>
      <c r="L585" s="214">
        <v>1065</v>
      </c>
      <c r="M585" s="214"/>
      <c r="N585" s="214">
        <v>2662</v>
      </c>
      <c r="O585" s="214">
        <v>264</v>
      </c>
      <c r="P585" s="214">
        <v>25333</v>
      </c>
      <c r="Q585" s="214"/>
      <c r="R585" s="214">
        <v>43077</v>
      </c>
      <c r="S585" s="214">
        <v>19873</v>
      </c>
    </row>
    <row r="586" spans="1:19" s="211" customFormat="1" ht="9" customHeight="1">
      <c r="A586" s="215" t="s">
        <v>40</v>
      </c>
      <c r="B586" s="216">
        <v>43</v>
      </c>
      <c r="C586" s="216"/>
      <c r="D586" s="216">
        <v>0</v>
      </c>
      <c r="E586" s="216">
        <v>0</v>
      </c>
      <c r="F586" s="216">
        <v>1922</v>
      </c>
      <c r="G586" s="216">
        <v>1</v>
      </c>
      <c r="H586" s="216">
        <v>0</v>
      </c>
      <c r="I586" s="267">
        <v>0</v>
      </c>
      <c r="J586" s="216"/>
      <c r="K586" s="216">
        <v>2769</v>
      </c>
      <c r="L586" s="216">
        <v>1881</v>
      </c>
      <c r="M586" s="216"/>
      <c r="N586" s="216">
        <v>1740</v>
      </c>
      <c r="O586" s="216">
        <v>238</v>
      </c>
      <c r="P586" s="216">
        <v>21857</v>
      </c>
      <c r="Q586" s="216"/>
      <c r="R586" s="216">
        <v>0</v>
      </c>
      <c r="S586" s="216">
        <v>377</v>
      </c>
    </row>
    <row r="587" spans="1:19" s="211" customFormat="1" ht="9" customHeight="1">
      <c r="A587" s="215" t="s">
        <v>41</v>
      </c>
      <c r="B587" s="216">
        <v>384</v>
      </c>
      <c r="C587" s="216"/>
      <c r="D587" s="216">
        <v>205</v>
      </c>
      <c r="E587" s="216">
        <v>1979</v>
      </c>
      <c r="F587" s="216">
        <v>31898</v>
      </c>
      <c r="G587" s="216">
        <v>0</v>
      </c>
      <c r="H587" s="216">
        <v>0</v>
      </c>
      <c r="I587" s="267">
        <v>0</v>
      </c>
      <c r="J587" s="216"/>
      <c r="K587" s="216">
        <v>36540</v>
      </c>
      <c r="L587" s="216">
        <v>10289</v>
      </c>
      <c r="M587" s="216"/>
      <c r="N587" s="216">
        <v>16168</v>
      </c>
      <c r="O587" s="216">
        <v>1871</v>
      </c>
      <c r="P587" s="216">
        <v>110346</v>
      </c>
      <c r="Q587" s="216"/>
      <c r="R587" s="216">
        <v>88688</v>
      </c>
      <c r="S587" s="216">
        <v>11943</v>
      </c>
    </row>
    <row r="588" spans="1:19" s="211" customFormat="1" ht="9" customHeight="1">
      <c r="A588" s="215" t="s">
        <v>42</v>
      </c>
      <c r="B588" s="216">
        <v>102</v>
      </c>
      <c r="C588" s="216"/>
      <c r="D588" s="216">
        <v>234</v>
      </c>
      <c r="E588" s="216">
        <v>44</v>
      </c>
      <c r="F588" s="216">
        <v>8497</v>
      </c>
      <c r="G588" s="216">
        <v>0</v>
      </c>
      <c r="H588" s="216">
        <v>0</v>
      </c>
      <c r="I588" s="267">
        <v>0</v>
      </c>
      <c r="J588" s="216"/>
      <c r="K588" s="216">
        <v>8552</v>
      </c>
      <c r="L588" s="216">
        <v>4442</v>
      </c>
      <c r="M588" s="216"/>
      <c r="N588" s="216">
        <v>6785</v>
      </c>
      <c r="O588" s="216">
        <v>1134</v>
      </c>
      <c r="P588" s="216">
        <v>21235</v>
      </c>
      <c r="Q588" s="216"/>
      <c r="R588" s="216">
        <v>0</v>
      </c>
      <c r="S588" s="216">
        <v>8262</v>
      </c>
    </row>
    <row r="589" spans="1:19" s="211" customFormat="1" ht="9" customHeight="1">
      <c r="A589" s="120" t="s">
        <v>43</v>
      </c>
      <c r="B589" s="117">
        <v>0</v>
      </c>
      <c r="C589" s="117"/>
      <c r="D589" s="117">
        <v>852</v>
      </c>
      <c r="E589" s="117">
        <v>31</v>
      </c>
      <c r="F589" s="117">
        <v>2534</v>
      </c>
      <c r="G589" s="117">
        <v>0</v>
      </c>
      <c r="H589" s="117">
        <v>0</v>
      </c>
      <c r="I589" s="116">
        <v>15375</v>
      </c>
      <c r="J589" s="117"/>
      <c r="K589" s="117">
        <v>467</v>
      </c>
      <c r="L589" s="117">
        <v>1995</v>
      </c>
      <c r="M589" s="117"/>
      <c r="N589" s="117">
        <v>2864</v>
      </c>
      <c r="O589" s="117">
        <v>108</v>
      </c>
      <c r="P589" s="117">
        <v>7969</v>
      </c>
      <c r="Q589" s="117"/>
      <c r="R589" s="117">
        <v>0</v>
      </c>
      <c r="S589" s="117">
        <v>879</v>
      </c>
    </row>
    <row r="590" spans="1:19" s="211" customFormat="1" ht="9" customHeight="1">
      <c r="A590" s="217"/>
      <c r="B590" s="260"/>
      <c r="C590" s="260"/>
      <c r="D590" s="260"/>
      <c r="E590" s="260"/>
      <c r="F590" s="260"/>
      <c r="G590" s="260"/>
      <c r="H590" s="260"/>
      <c r="I590" s="266"/>
      <c r="J590" s="215"/>
      <c r="K590" s="260"/>
      <c r="L590" s="260"/>
      <c r="M590" s="260"/>
      <c r="N590" s="260"/>
      <c r="O590" s="260"/>
      <c r="P590" s="260"/>
      <c r="Q590" s="260"/>
      <c r="R590" s="260"/>
      <c r="S590" s="260"/>
    </row>
    <row r="591" spans="1:19" s="211" customFormat="1" ht="9" customHeight="1">
      <c r="A591" s="264">
        <v>2011</v>
      </c>
      <c r="B591" s="259"/>
      <c r="D591" s="259"/>
      <c r="E591" s="259"/>
      <c r="F591" s="259"/>
      <c r="G591" s="259"/>
      <c r="H591" s="259"/>
      <c r="I591" s="259"/>
    </row>
    <row r="592" spans="1:19" s="211" customFormat="1" ht="9" customHeight="1">
      <c r="A592" s="210" t="s">
        <v>69</v>
      </c>
      <c r="B592" s="258">
        <f>SUM(B594:B625)</f>
        <v>1768839</v>
      </c>
      <c r="C592" s="258"/>
      <c r="D592" s="258">
        <f t="shared" ref="D592:I592" si="10">SUM(D594:D625)</f>
        <v>2211228</v>
      </c>
      <c r="E592" s="258">
        <f t="shared" si="10"/>
        <v>1217111</v>
      </c>
      <c r="F592" s="258">
        <f t="shared" si="10"/>
        <v>1213500</v>
      </c>
      <c r="G592" s="258">
        <f t="shared" si="10"/>
        <v>108760</v>
      </c>
      <c r="H592" s="258">
        <f t="shared" si="10"/>
        <v>72721</v>
      </c>
      <c r="I592" s="265">
        <f t="shared" si="10"/>
        <v>41352</v>
      </c>
      <c r="K592" s="258">
        <f>SUM(K594:K625)</f>
        <v>874761</v>
      </c>
      <c r="L592" s="258">
        <f>SUM(L594:L625)</f>
        <v>501802</v>
      </c>
      <c r="M592" s="258"/>
      <c r="N592" s="258">
        <f>SUM(N594:N625)</f>
        <v>329946</v>
      </c>
      <c r="O592" s="258">
        <f>SUM(O594:O625)</f>
        <v>272304</v>
      </c>
      <c r="P592" s="258">
        <f>SUM(P594:P625)</f>
        <v>2317971</v>
      </c>
      <c r="Q592" s="258"/>
      <c r="R592" s="258">
        <f>SUM(R594:R625)</f>
        <v>264438</v>
      </c>
      <c r="S592" s="258">
        <f>SUM(S594:S625)</f>
        <v>470714</v>
      </c>
    </row>
    <row r="593" spans="1:19" s="211" customFormat="1" ht="3" customHeight="1">
      <c r="A593" s="217"/>
      <c r="B593" s="260"/>
      <c r="C593" s="260"/>
      <c r="D593" s="260"/>
      <c r="E593" s="260"/>
      <c r="F593" s="260"/>
      <c r="G593" s="260"/>
      <c r="H593" s="260"/>
      <c r="I593" s="266"/>
      <c r="J593" s="215"/>
      <c r="K593" s="260"/>
      <c r="L593" s="260"/>
      <c r="M593" s="260"/>
      <c r="N593" s="260"/>
      <c r="O593" s="260"/>
      <c r="P593" s="260"/>
      <c r="Q593" s="260"/>
      <c r="R593" s="260"/>
      <c r="S593" s="260"/>
    </row>
    <row r="594" spans="1:19" s="211" customFormat="1" ht="9" customHeight="1">
      <c r="A594" s="215" t="s">
        <v>12</v>
      </c>
      <c r="B594" s="216">
        <v>521</v>
      </c>
      <c r="C594" s="216"/>
      <c r="D594" s="216">
        <v>10543</v>
      </c>
      <c r="E594" s="216">
        <v>20312</v>
      </c>
      <c r="F594" s="216">
        <v>6482</v>
      </c>
      <c r="G594" s="216">
        <v>170</v>
      </c>
      <c r="H594" s="216">
        <v>0</v>
      </c>
      <c r="I594" s="267">
        <v>0</v>
      </c>
      <c r="J594" s="216"/>
      <c r="K594" s="216">
        <v>284</v>
      </c>
      <c r="L594" s="216">
        <v>2742</v>
      </c>
      <c r="M594" s="216"/>
      <c r="N594" s="216">
        <v>764</v>
      </c>
      <c r="O594" s="216">
        <v>375</v>
      </c>
      <c r="P594" s="216">
        <v>7460</v>
      </c>
      <c r="Q594" s="216"/>
      <c r="R594" s="216">
        <v>0</v>
      </c>
      <c r="S594" s="216">
        <v>1670</v>
      </c>
    </row>
    <row r="595" spans="1:19" s="211" customFormat="1" ht="9" customHeight="1">
      <c r="A595" s="215" t="s">
        <v>13</v>
      </c>
      <c r="B595" s="216">
        <v>2826</v>
      </c>
      <c r="C595" s="216"/>
      <c r="D595" s="216">
        <v>37810</v>
      </c>
      <c r="E595" s="216">
        <v>2285</v>
      </c>
      <c r="F595" s="216">
        <v>17682</v>
      </c>
      <c r="G595" s="216">
        <v>1612</v>
      </c>
      <c r="H595" s="216">
        <v>0</v>
      </c>
      <c r="I595" s="267">
        <v>0</v>
      </c>
      <c r="J595" s="216"/>
      <c r="K595" s="216">
        <v>7184</v>
      </c>
      <c r="L595" s="216">
        <v>2968</v>
      </c>
      <c r="M595" s="216"/>
      <c r="N595" s="216">
        <v>2701</v>
      </c>
      <c r="O595" s="216">
        <v>1203</v>
      </c>
      <c r="P595" s="216">
        <v>48467</v>
      </c>
      <c r="Q595" s="216"/>
      <c r="R595" s="216">
        <v>6620</v>
      </c>
      <c r="S595" s="216">
        <v>5827</v>
      </c>
    </row>
    <row r="596" spans="1:19" s="211" customFormat="1" ht="9" customHeight="1">
      <c r="A596" s="215" t="s">
        <v>14</v>
      </c>
      <c r="B596" s="216">
        <v>0</v>
      </c>
      <c r="C596" s="216"/>
      <c r="D596" s="216">
        <v>0</v>
      </c>
      <c r="E596" s="216">
        <v>0</v>
      </c>
      <c r="F596" s="216">
        <v>1272</v>
      </c>
      <c r="G596" s="216">
        <v>0</v>
      </c>
      <c r="H596" s="216">
        <v>0</v>
      </c>
      <c r="I596" s="267">
        <v>0</v>
      </c>
      <c r="J596" s="216"/>
      <c r="K596" s="216">
        <v>356</v>
      </c>
      <c r="L596" s="216">
        <v>354</v>
      </c>
      <c r="M596" s="216"/>
      <c r="N596" s="216">
        <v>384</v>
      </c>
      <c r="O596" s="216">
        <v>12</v>
      </c>
      <c r="P596" s="216">
        <v>23307</v>
      </c>
      <c r="Q596" s="216"/>
      <c r="R596" s="216">
        <v>74</v>
      </c>
      <c r="S596" s="216">
        <v>630</v>
      </c>
    </row>
    <row r="597" spans="1:19" s="211" customFormat="1" ht="9" customHeight="1">
      <c r="A597" s="262" t="s">
        <v>15</v>
      </c>
      <c r="B597" s="214">
        <v>0</v>
      </c>
      <c r="C597" s="214"/>
      <c r="D597" s="214">
        <v>0</v>
      </c>
      <c r="E597" s="214">
        <v>0</v>
      </c>
      <c r="F597" s="214">
        <v>894</v>
      </c>
      <c r="G597" s="214">
        <v>0</v>
      </c>
      <c r="H597" s="214">
        <v>0</v>
      </c>
      <c r="I597" s="268">
        <v>0</v>
      </c>
      <c r="J597" s="214"/>
      <c r="K597" s="214">
        <v>241</v>
      </c>
      <c r="L597" s="214">
        <v>0</v>
      </c>
      <c r="M597" s="214"/>
      <c r="N597" s="214">
        <v>238</v>
      </c>
      <c r="O597" s="214">
        <v>0</v>
      </c>
      <c r="P597" s="214">
        <v>7132</v>
      </c>
      <c r="Q597" s="214"/>
      <c r="R597" s="214">
        <v>479</v>
      </c>
      <c r="S597" s="214">
        <v>559</v>
      </c>
    </row>
    <row r="598" spans="1:19" s="211" customFormat="1" ht="9" customHeight="1">
      <c r="A598" s="215" t="s">
        <v>16</v>
      </c>
      <c r="B598" s="216">
        <v>442646</v>
      </c>
      <c r="C598" s="216"/>
      <c r="D598" s="216">
        <v>143069</v>
      </c>
      <c r="E598" s="216">
        <v>64490</v>
      </c>
      <c r="F598" s="216">
        <v>42250</v>
      </c>
      <c r="G598" s="216">
        <v>6654</v>
      </c>
      <c r="H598" s="216">
        <v>37</v>
      </c>
      <c r="I598" s="267">
        <v>0</v>
      </c>
      <c r="J598" s="216"/>
      <c r="K598" s="216">
        <v>28985</v>
      </c>
      <c r="L598" s="216">
        <v>62516</v>
      </c>
      <c r="M598" s="216"/>
      <c r="N598" s="216">
        <v>647</v>
      </c>
      <c r="O598" s="216">
        <v>8982</v>
      </c>
      <c r="P598" s="216">
        <v>25872</v>
      </c>
      <c r="Q598" s="216"/>
      <c r="R598" s="216">
        <v>1034</v>
      </c>
      <c r="S598" s="216">
        <v>6265</v>
      </c>
    </row>
    <row r="599" spans="1:19" s="211" customFormat="1" ht="9" customHeight="1">
      <c r="A599" s="215" t="s">
        <v>17</v>
      </c>
      <c r="B599" s="216">
        <v>0</v>
      </c>
      <c r="C599" s="216"/>
      <c r="D599" s="216">
        <v>0</v>
      </c>
      <c r="E599" s="216">
        <v>0</v>
      </c>
      <c r="F599" s="216">
        <v>1695</v>
      </c>
      <c r="G599" s="216">
        <v>0</v>
      </c>
      <c r="H599" s="216">
        <v>0</v>
      </c>
      <c r="I599" s="267">
        <v>0</v>
      </c>
      <c r="J599" s="216"/>
      <c r="K599" s="216">
        <v>517</v>
      </c>
      <c r="L599" s="216">
        <v>1006</v>
      </c>
      <c r="M599" s="216"/>
      <c r="N599" s="216">
        <v>31</v>
      </c>
      <c r="O599" s="216">
        <v>0</v>
      </c>
      <c r="P599" s="216">
        <v>19269</v>
      </c>
      <c r="Q599" s="216"/>
      <c r="R599" s="216">
        <v>549</v>
      </c>
      <c r="S599" s="216">
        <v>333</v>
      </c>
    </row>
    <row r="600" spans="1:19" s="211" customFormat="1" ht="9" customHeight="1">
      <c r="A600" s="215" t="s">
        <v>18</v>
      </c>
      <c r="B600" s="216">
        <v>0</v>
      </c>
      <c r="C600" s="216"/>
      <c r="D600" s="216">
        <v>-29</v>
      </c>
      <c r="E600" s="216">
        <v>12</v>
      </c>
      <c r="F600" s="216">
        <v>26800</v>
      </c>
      <c r="G600" s="216">
        <v>0</v>
      </c>
      <c r="H600" s="216">
        <v>0</v>
      </c>
      <c r="I600" s="267">
        <v>0</v>
      </c>
      <c r="J600" s="216"/>
      <c r="K600" s="216">
        <v>4258</v>
      </c>
      <c r="L600" s="216">
        <v>112</v>
      </c>
      <c r="M600" s="216"/>
      <c r="N600" s="216">
        <v>11853</v>
      </c>
      <c r="O600" s="216">
        <v>0</v>
      </c>
      <c r="P600" s="216">
        <v>55494</v>
      </c>
      <c r="Q600" s="216"/>
      <c r="R600" s="216">
        <v>11635</v>
      </c>
      <c r="S600" s="216">
        <v>5261</v>
      </c>
    </row>
    <row r="601" spans="1:19" s="211" customFormat="1" ht="9" customHeight="1">
      <c r="A601" s="262" t="s">
        <v>19</v>
      </c>
      <c r="B601" s="214">
        <v>3600</v>
      </c>
      <c r="C601" s="214"/>
      <c r="D601" s="214">
        <v>14764</v>
      </c>
      <c r="E601" s="214">
        <v>13879</v>
      </c>
      <c r="F601" s="214">
        <v>38211</v>
      </c>
      <c r="G601" s="214">
        <v>7886</v>
      </c>
      <c r="H601" s="214">
        <v>2856</v>
      </c>
      <c r="I601" s="268">
        <v>0</v>
      </c>
      <c r="J601" s="214"/>
      <c r="K601" s="214">
        <v>6616</v>
      </c>
      <c r="L601" s="214">
        <v>1303</v>
      </c>
      <c r="M601" s="214"/>
      <c r="N601" s="214">
        <v>1803</v>
      </c>
      <c r="O601" s="214">
        <v>67</v>
      </c>
      <c r="P601" s="214">
        <v>28698</v>
      </c>
      <c r="Q601" s="214"/>
      <c r="R601" s="214">
        <v>1</v>
      </c>
      <c r="S601" s="214">
        <v>9431</v>
      </c>
    </row>
    <row r="602" spans="1:19" s="211" customFormat="1" ht="9" customHeight="1">
      <c r="A602" s="215" t="s">
        <v>187</v>
      </c>
      <c r="B602" s="216">
        <v>40915</v>
      </c>
      <c r="C602" s="216"/>
      <c r="D602" s="216">
        <v>37260</v>
      </c>
      <c r="E602" s="216">
        <v>56894</v>
      </c>
      <c r="F602" s="216">
        <v>40740</v>
      </c>
      <c r="G602" s="216">
        <v>6363</v>
      </c>
      <c r="H602" s="216">
        <v>8509</v>
      </c>
      <c r="I602" s="267">
        <v>1641</v>
      </c>
      <c r="J602" s="216"/>
      <c r="K602" s="216">
        <v>33806</v>
      </c>
      <c r="L602" s="216">
        <v>45832</v>
      </c>
      <c r="M602" s="216"/>
      <c r="N602" s="216">
        <v>184945</v>
      </c>
      <c r="O602" s="216">
        <v>28460</v>
      </c>
      <c r="P602" s="216">
        <v>212015</v>
      </c>
      <c r="Q602" s="216"/>
      <c r="R602" s="216">
        <v>5084</v>
      </c>
      <c r="S602" s="216">
        <v>78899</v>
      </c>
    </row>
    <row r="603" spans="1:19" s="211" customFormat="1" ht="9" customHeight="1">
      <c r="A603" s="215" t="s">
        <v>21</v>
      </c>
      <c r="B603" s="216">
        <v>90951</v>
      </c>
      <c r="C603" s="216"/>
      <c r="D603" s="216">
        <v>3322</v>
      </c>
      <c r="E603" s="216">
        <v>4356</v>
      </c>
      <c r="F603" s="216">
        <v>6227</v>
      </c>
      <c r="G603" s="216">
        <v>5109</v>
      </c>
      <c r="H603" s="216">
        <v>0</v>
      </c>
      <c r="I603" s="267">
        <v>0</v>
      </c>
      <c r="J603" s="216"/>
      <c r="K603" s="216">
        <v>557</v>
      </c>
      <c r="L603" s="216">
        <v>1825</v>
      </c>
      <c r="M603" s="216"/>
      <c r="N603" s="216">
        <v>1296</v>
      </c>
      <c r="O603" s="216">
        <v>625</v>
      </c>
      <c r="P603" s="216">
        <v>11531</v>
      </c>
      <c r="Q603" s="216"/>
      <c r="R603" s="216">
        <v>0</v>
      </c>
      <c r="S603" s="216">
        <v>9225</v>
      </c>
    </row>
    <row r="604" spans="1:19" s="211" customFormat="1" ht="9" customHeight="1">
      <c r="A604" s="215" t="s">
        <v>22</v>
      </c>
      <c r="B604" s="216">
        <v>30351</v>
      </c>
      <c r="C604" s="216"/>
      <c r="D604" s="216">
        <v>32143</v>
      </c>
      <c r="E604" s="216">
        <v>59698</v>
      </c>
      <c r="F604" s="216">
        <v>72992</v>
      </c>
      <c r="G604" s="216">
        <v>0</v>
      </c>
      <c r="H604" s="216">
        <v>106</v>
      </c>
      <c r="I604" s="267">
        <v>0</v>
      </c>
      <c r="J604" s="216"/>
      <c r="K604" s="216">
        <v>10087</v>
      </c>
      <c r="L604" s="216">
        <v>4708</v>
      </c>
      <c r="M604" s="216"/>
      <c r="N604" s="216">
        <v>1520</v>
      </c>
      <c r="O604" s="216">
        <v>8322</v>
      </c>
      <c r="P604" s="216">
        <v>52299</v>
      </c>
      <c r="Q604" s="216"/>
      <c r="R604" s="216">
        <v>1288</v>
      </c>
      <c r="S604" s="216">
        <v>17530</v>
      </c>
    </row>
    <row r="605" spans="1:19" s="211" customFormat="1" ht="9" customHeight="1">
      <c r="A605" s="262" t="s">
        <v>23</v>
      </c>
      <c r="B605" s="214">
        <v>0</v>
      </c>
      <c r="C605" s="214"/>
      <c r="D605" s="214">
        <v>0</v>
      </c>
      <c r="E605" s="214">
        <v>35</v>
      </c>
      <c r="F605" s="214">
        <v>5581</v>
      </c>
      <c r="G605" s="214">
        <v>0</v>
      </c>
      <c r="H605" s="214">
        <v>0</v>
      </c>
      <c r="I605" s="268">
        <v>0</v>
      </c>
      <c r="J605" s="214"/>
      <c r="K605" s="214">
        <v>2992</v>
      </c>
      <c r="L605" s="214">
        <v>289</v>
      </c>
      <c r="M605" s="214"/>
      <c r="N605" s="214">
        <v>802</v>
      </c>
      <c r="O605" s="214">
        <v>0</v>
      </c>
      <c r="P605" s="214">
        <v>34363</v>
      </c>
      <c r="Q605" s="214"/>
      <c r="R605" s="214">
        <v>0</v>
      </c>
      <c r="S605" s="214">
        <v>1336</v>
      </c>
    </row>
    <row r="606" spans="1:19" s="211" customFormat="1" ht="9" customHeight="1">
      <c r="A606" s="215" t="s">
        <v>24</v>
      </c>
      <c r="B606" s="216">
        <v>53414</v>
      </c>
      <c r="C606" s="216"/>
      <c r="D606" s="216">
        <v>9702</v>
      </c>
      <c r="E606" s="216">
        <v>5464</v>
      </c>
      <c r="F606" s="216">
        <v>1948</v>
      </c>
      <c r="G606" s="216">
        <v>0</v>
      </c>
      <c r="H606" s="216">
        <v>0</v>
      </c>
      <c r="I606" s="267">
        <v>0</v>
      </c>
      <c r="J606" s="216"/>
      <c r="K606" s="216">
        <v>26187</v>
      </c>
      <c r="L606" s="216">
        <v>1729</v>
      </c>
      <c r="M606" s="216"/>
      <c r="N606" s="216">
        <v>1402</v>
      </c>
      <c r="O606" s="216">
        <v>37</v>
      </c>
      <c r="P606" s="216">
        <v>41541</v>
      </c>
      <c r="Q606" s="216"/>
      <c r="R606" s="216">
        <v>1587</v>
      </c>
      <c r="S606" s="216">
        <v>1754</v>
      </c>
    </row>
    <row r="607" spans="1:19" s="211" customFormat="1" ht="9" customHeight="1">
      <c r="A607" s="215" t="s">
        <v>25</v>
      </c>
      <c r="B607" s="216">
        <v>55385</v>
      </c>
      <c r="C607" s="216"/>
      <c r="D607" s="216">
        <v>42862</v>
      </c>
      <c r="E607" s="216">
        <v>19772</v>
      </c>
      <c r="F607" s="216">
        <v>25300</v>
      </c>
      <c r="G607" s="216">
        <v>4639</v>
      </c>
      <c r="H607" s="216">
        <v>0</v>
      </c>
      <c r="I607" s="267">
        <v>1114</v>
      </c>
      <c r="J607" s="216"/>
      <c r="K607" s="216">
        <v>53111</v>
      </c>
      <c r="L607" s="216">
        <v>113784</v>
      </c>
      <c r="M607" s="216"/>
      <c r="N607" s="216">
        <v>15307</v>
      </c>
      <c r="O607" s="216">
        <v>80424</v>
      </c>
      <c r="P607" s="216">
        <v>121412</v>
      </c>
      <c r="Q607" s="216"/>
      <c r="R607" s="216">
        <v>9613</v>
      </c>
      <c r="S607" s="216">
        <v>45286</v>
      </c>
    </row>
    <row r="608" spans="1:19" s="211" customFormat="1" ht="9" customHeight="1">
      <c r="A608" s="215" t="s">
        <v>26</v>
      </c>
      <c r="B608" s="216">
        <v>182783</v>
      </c>
      <c r="C608" s="216"/>
      <c r="D608" s="216">
        <v>131712</v>
      </c>
      <c r="E608" s="216">
        <v>185553</v>
      </c>
      <c r="F608" s="216">
        <v>58909</v>
      </c>
      <c r="G608" s="216">
        <v>13633</v>
      </c>
      <c r="H608" s="216">
        <v>53784</v>
      </c>
      <c r="I608" s="267">
        <v>3288</v>
      </c>
      <c r="J608" s="216"/>
      <c r="K608" s="216">
        <v>229195</v>
      </c>
      <c r="L608" s="216">
        <v>91193</v>
      </c>
      <c r="M608" s="216"/>
      <c r="N608" s="216">
        <v>32081</v>
      </c>
      <c r="O608" s="216">
        <v>56698</v>
      </c>
      <c r="P608" s="216">
        <v>303899</v>
      </c>
      <c r="Q608" s="216"/>
      <c r="R608" s="216">
        <v>9881</v>
      </c>
      <c r="S608" s="216">
        <v>31480</v>
      </c>
    </row>
    <row r="609" spans="1:19" s="211" customFormat="1" ht="9" customHeight="1">
      <c r="A609" s="262" t="s">
        <v>27</v>
      </c>
      <c r="B609" s="214">
        <v>0</v>
      </c>
      <c r="C609" s="214"/>
      <c r="D609" s="214">
        <v>0</v>
      </c>
      <c r="E609" s="214">
        <v>70</v>
      </c>
      <c r="F609" s="214">
        <v>9732</v>
      </c>
      <c r="G609" s="214">
        <v>0</v>
      </c>
      <c r="H609" s="214">
        <v>0</v>
      </c>
      <c r="I609" s="268">
        <v>0</v>
      </c>
      <c r="J609" s="214"/>
      <c r="K609" s="214">
        <v>11984</v>
      </c>
      <c r="L609" s="214">
        <v>2823</v>
      </c>
      <c r="M609" s="214"/>
      <c r="N609" s="214">
        <v>1820</v>
      </c>
      <c r="O609" s="214">
        <v>2064</v>
      </c>
      <c r="P609" s="214">
        <v>80872</v>
      </c>
      <c r="Q609" s="214"/>
      <c r="R609" s="214">
        <v>65</v>
      </c>
      <c r="S609" s="214">
        <v>7879</v>
      </c>
    </row>
    <row r="610" spans="1:19" s="211" customFormat="1" ht="9" customHeight="1">
      <c r="A610" s="215" t="s">
        <v>28</v>
      </c>
      <c r="B610" s="216">
        <v>0</v>
      </c>
      <c r="C610" s="216"/>
      <c r="D610" s="216">
        <v>7</v>
      </c>
      <c r="E610" s="216">
        <v>10089</v>
      </c>
      <c r="F610" s="216">
        <v>1112</v>
      </c>
      <c r="G610" s="216">
        <v>0</v>
      </c>
      <c r="H610" s="216">
        <v>20</v>
      </c>
      <c r="I610" s="267">
        <v>4291</v>
      </c>
      <c r="J610" s="216"/>
      <c r="K610" s="216">
        <v>2373</v>
      </c>
      <c r="L610" s="216">
        <v>381</v>
      </c>
      <c r="M610" s="216"/>
      <c r="N610" s="216">
        <v>336</v>
      </c>
      <c r="O610" s="216">
        <v>0</v>
      </c>
      <c r="P610" s="216">
        <v>26587</v>
      </c>
      <c r="Q610" s="216"/>
      <c r="R610" s="216">
        <v>22</v>
      </c>
      <c r="S610" s="216">
        <v>2394</v>
      </c>
    </row>
    <row r="611" spans="1:19" s="211" customFormat="1" ht="9" customHeight="1">
      <c r="A611" s="215" t="s">
        <v>29</v>
      </c>
      <c r="B611" s="216">
        <v>0</v>
      </c>
      <c r="C611" s="216"/>
      <c r="D611" s="216">
        <v>0</v>
      </c>
      <c r="E611" s="216">
        <v>0</v>
      </c>
      <c r="F611" s="216">
        <v>1047</v>
      </c>
      <c r="G611" s="216">
        <v>0</v>
      </c>
      <c r="H611" s="216">
        <v>0</v>
      </c>
      <c r="I611" s="267">
        <v>0</v>
      </c>
      <c r="J611" s="216"/>
      <c r="K611" s="216">
        <v>211</v>
      </c>
      <c r="L611" s="216">
        <v>0</v>
      </c>
      <c r="M611" s="216"/>
      <c r="N611" s="216">
        <v>320</v>
      </c>
      <c r="O611" s="216">
        <v>0</v>
      </c>
      <c r="P611" s="216">
        <v>12526</v>
      </c>
      <c r="Q611" s="216"/>
      <c r="R611" s="216">
        <v>260</v>
      </c>
      <c r="S611" s="216">
        <v>374</v>
      </c>
    </row>
    <row r="612" spans="1:19" s="211" customFormat="1" ht="9" customHeight="1">
      <c r="A612" s="215" t="s">
        <v>30</v>
      </c>
      <c r="B612" s="216">
        <v>829317</v>
      </c>
      <c r="C612" s="216"/>
      <c r="D612" s="216">
        <v>1449804</v>
      </c>
      <c r="E612" s="216">
        <v>502171</v>
      </c>
      <c r="F612" s="216">
        <v>326014</v>
      </c>
      <c r="G612" s="216">
        <v>14744</v>
      </c>
      <c r="H612" s="216">
        <v>5207</v>
      </c>
      <c r="I612" s="267">
        <v>17634</v>
      </c>
      <c r="J612" s="216"/>
      <c r="K612" s="216">
        <v>131223</v>
      </c>
      <c r="L612" s="216">
        <v>92424</v>
      </c>
      <c r="M612" s="216"/>
      <c r="N612" s="216">
        <v>15579</v>
      </c>
      <c r="O612" s="216">
        <v>81796</v>
      </c>
      <c r="P612" s="216">
        <v>161536</v>
      </c>
      <c r="Q612" s="216"/>
      <c r="R612" s="216">
        <v>6099</v>
      </c>
      <c r="S612" s="216">
        <v>67326</v>
      </c>
    </row>
    <row r="613" spans="1:19" s="211" customFormat="1" ht="9" customHeight="1">
      <c r="A613" s="262" t="s">
        <v>31</v>
      </c>
      <c r="B613" s="214">
        <v>0</v>
      </c>
      <c r="C613" s="214"/>
      <c r="D613" s="214">
        <v>0</v>
      </c>
      <c r="E613" s="214">
        <v>0</v>
      </c>
      <c r="F613" s="214">
        <v>8863</v>
      </c>
      <c r="G613" s="214">
        <v>0</v>
      </c>
      <c r="H613" s="214">
        <v>0</v>
      </c>
      <c r="I613" s="268">
        <v>0</v>
      </c>
      <c r="J613" s="214"/>
      <c r="K613" s="214">
        <v>9022</v>
      </c>
      <c r="L613" s="214">
        <v>3633</v>
      </c>
      <c r="M613" s="214"/>
      <c r="N613" s="214">
        <v>3098</v>
      </c>
      <c r="O613" s="214">
        <v>0</v>
      </c>
      <c r="P613" s="214">
        <v>86446</v>
      </c>
      <c r="Q613" s="214"/>
      <c r="R613" s="214">
        <v>371</v>
      </c>
      <c r="S613" s="214">
        <v>3467</v>
      </c>
    </row>
    <row r="614" spans="1:19" s="211" customFormat="1" ht="9" customHeight="1">
      <c r="A614" s="215" t="s">
        <v>32</v>
      </c>
      <c r="B614" s="216">
        <v>1237</v>
      </c>
      <c r="C614" s="216"/>
      <c r="D614" s="216">
        <v>42463</v>
      </c>
      <c r="E614" s="216">
        <v>26685</v>
      </c>
      <c r="F614" s="216">
        <v>104644</v>
      </c>
      <c r="G614" s="216">
        <v>1803</v>
      </c>
      <c r="H614" s="216">
        <v>0</v>
      </c>
      <c r="I614" s="267">
        <v>0</v>
      </c>
      <c r="J614" s="216"/>
      <c r="K614" s="216">
        <v>88939</v>
      </c>
      <c r="L614" s="216">
        <v>35010</v>
      </c>
      <c r="M614" s="216"/>
      <c r="N614" s="216">
        <v>7971</v>
      </c>
      <c r="O614" s="216">
        <v>37</v>
      </c>
      <c r="P614" s="216">
        <v>133732</v>
      </c>
      <c r="Q614" s="216"/>
      <c r="R614" s="216">
        <v>624</v>
      </c>
      <c r="S614" s="216">
        <v>16276</v>
      </c>
    </row>
    <row r="615" spans="1:19" s="211" customFormat="1" ht="9" customHeight="1">
      <c r="A615" s="215" t="s">
        <v>33</v>
      </c>
      <c r="B615" s="216">
        <v>5898</v>
      </c>
      <c r="C615" s="216"/>
      <c r="D615" s="216">
        <v>21788</v>
      </c>
      <c r="E615" s="216">
        <v>15025</v>
      </c>
      <c r="F615" s="216">
        <v>53671</v>
      </c>
      <c r="G615" s="216">
        <v>9385</v>
      </c>
      <c r="H615" s="216">
        <v>0</v>
      </c>
      <c r="I615" s="267">
        <v>0</v>
      </c>
      <c r="J615" s="216"/>
      <c r="K615" s="216">
        <v>22619</v>
      </c>
      <c r="L615" s="216">
        <v>2985</v>
      </c>
      <c r="M615" s="216"/>
      <c r="N615" s="216">
        <v>12503</v>
      </c>
      <c r="O615" s="216">
        <v>0</v>
      </c>
      <c r="P615" s="216">
        <v>40071</v>
      </c>
      <c r="Q615" s="216"/>
      <c r="R615" s="216">
        <v>764</v>
      </c>
      <c r="S615" s="216">
        <v>19683</v>
      </c>
    </row>
    <row r="616" spans="1:19" s="211" customFormat="1" ht="9" customHeight="1">
      <c r="A616" s="215" t="s">
        <v>34</v>
      </c>
      <c r="B616" s="216">
        <v>75</v>
      </c>
      <c r="C616" s="216"/>
      <c r="D616" s="216">
        <v>94</v>
      </c>
      <c r="E616" s="216">
        <v>71</v>
      </c>
      <c r="F616" s="216">
        <v>2940</v>
      </c>
      <c r="G616" s="216">
        <v>0</v>
      </c>
      <c r="H616" s="216">
        <v>0</v>
      </c>
      <c r="I616" s="267">
        <v>0</v>
      </c>
      <c r="J616" s="216"/>
      <c r="K616" s="216">
        <v>1427</v>
      </c>
      <c r="L616" s="216">
        <v>1400</v>
      </c>
      <c r="M616" s="216"/>
      <c r="N616" s="216">
        <v>1323</v>
      </c>
      <c r="O616" s="216">
        <v>0</v>
      </c>
      <c r="P616" s="216">
        <v>27517</v>
      </c>
      <c r="Q616" s="216"/>
      <c r="R616" s="216">
        <v>7</v>
      </c>
      <c r="S616" s="216">
        <v>2164</v>
      </c>
    </row>
    <row r="617" spans="1:19" s="211" customFormat="1" ht="9" customHeight="1">
      <c r="A617" s="262" t="s">
        <v>35</v>
      </c>
      <c r="B617" s="214">
        <v>17740</v>
      </c>
      <c r="C617" s="214"/>
      <c r="D617" s="214">
        <v>131164</v>
      </c>
      <c r="E617" s="214">
        <v>92449</v>
      </c>
      <c r="F617" s="214">
        <v>28073</v>
      </c>
      <c r="G617" s="214">
        <v>33871</v>
      </c>
      <c r="H617" s="214">
        <v>0</v>
      </c>
      <c r="I617" s="268">
        <v>0</v>
      </c>
      <c r="J617" s="214"/>
      <c r="K617" s="214">
        <v>163356</v>
      </c>
      <c r="L617" s="214">
        <v>3104</v>
      </c>
      <c r="M617" s="214"/>
      <c r="N617" s="214">
        <v>2006</v>
      </c>
      <c r="O617" s="214">
        <v>2261</v>
      </c>
      <c r="P617" s="214">
        <v>424454</v>
      </c>
      <c r="Q617" s="214"/>
      <c r="R617" s="214">
        <v>3377</v>
      </c>
      <c r="S617" s="214">
        <v>16633</v>
      </c>
    </row>
    <row r="618" spans="1:19" s="211" customFormat="1" ht="9" customHeight="1">
      <c r="A618" s="215" t="s">
        <v>36</v>
      </c>
      <c r="B618" s="216">
        <v>30</v>
      </c>
      <c r="C618" s="216"/>
      <c r="D618" s="216">
        <v>2397</v>
      </c>
      <c r="E618" s="216">
        <v>421</v>
      </c>
      <c r="F618" s="216">
        <v>8452</v>
      </c>
      <c r="G618" s="216">
        <v>0</v>
      </c>
      <c r="H618" s="216">
        <v>2163</v>
      </c>
      <c r="I618" s="267">
        <v>0</v>
      </c>
      <c r="J618" s="216"/>
      <c r="K618" s="216">
        <v>5182</v>
      </c>
      <c r="L618" s="216">
        <v>2421</v>
      </c>
      <c r="M618" s="216"/>
      <c r="N618" s="216">
        <v>1752</v>
      </c>
      <c r="O618" s="216">
        <v>329</v>
      </c>
      <c r="P618" s="216">
        <v>54500</v>
      </c>
      <c r="Q618" s="216"/>
      <c r="R618" s="216">
        <v>75</v>
      </c>
      <c r="S618" s="216">
        <v>8690</v>
      </c>
    </row>
    <row r="619" spans="1:19" s="211" customFormat="1" ht="9" customHeight="1">
      <c r="A619" s="215" t="s">
        <v>37</v>
      </c>
      <c r="B619" s="216">
        <v>398</v>
      </c>
      <c r="C619" s="216"/>
      <c r="D619" s="216">
        <v>24156</v>
      </c>
      <c r="E619" s="216">
        <v>26108</v>
      </c>
      <c r="F619" s="216">
        <v>12282</v>
      </c>
      <c r="G619" s="216">
        <v>279</v>
      </c>
      <c r="H619" s="216">
        <v>0</v>
      </c>
      <c r="I619" s="267">
        <v>0</v>
      </c>
      <c r="J619" s="216"/>
      <c r="K619" s="216">
        <v>439</v>
      </c>
      <c r="L619" s="216">
        <v>1736</v>
      </c>
      <c r="M619" s="216"/>
      <c r="N619" s="216">
        <v>2822</v>
      </c>
      <c r="O619" s="216">
        <v>212</v>
      </c>
      <c r="P619" s="216">
        <v>31053</v>
      </c>
      <c r="Q619" s="216"/>
      <c r="R619" s="216">
        <v>350</v>
      </c>
      <c r="S619" s="216">
        <v>28277</v>
      </c>
    </row>
    <row r="620" spans="1:19" s="211" customFormat="1" ht="9" customHeight="1">
      <c r="A620" s="215" t="s">
        <v>38</v>
      </c>
      <c r="B620" s="216">
        <v>62</v>
      </c>
      <c r="C620" s="216"/>
      <c r="D620" s="216">
        <v>32</v>
      </c>
      <c r="E620" s="216">
        <v>7</v>
      </c>
      <c r="F620" s="216">
        <v>13062</v>
      </c>
      <c r="G620" s="216">
        <v>0</v>
      </c>
      <c r="H620" s="216">
        <v>0</v>
      </c>
      <c r="I620" s="267">
        <v>0</v>
      </c>
      <c r="J620" s="216"/>
      <c r="K620" s="216">
        <v>2018</v>
      </c>
      <c r="L620" s="216">
        <v>6924</v>
      </c>
      <c r="M620" s="216"/>
      <c r="N620" s="216">
        <v>5406</v>
      </c>
      <c r="O620" s="216">
        <v>0</v>
      </c>
      <c r="P620" s="216">
        <v>42834</v>
      </c>
      <c r="Q620" s="216"/>
      <c r="R620" s="216">
        <v>74266</v>
      </c>
      <c r="S620" s="216">
        <v>27357</v>
      </c>
    </row>
    <row r="621" spans="1:19" s="211" customFormat="1" ht="9" customHeight="1">
      <c r="A621" s="262" t="s">
        <v>39</v>
      </c>
      <c r="B621" s="214">
        <v>10511</v>
      </c>
      <c r="C621" s="214"/>
      <c r="D621" s="214">
        <v>76001</v>
      </c>
      <c r="E621" s="214">
        <v>109441</v>
      </c>
      <c r="F621" s="214">
        <v>259612</v>
      </c>
      <c r="G621" s="214">
        <v>2498</v>
      </c>
      <c r="H621" s="214">
        <v>0</v>
      </c>
      <c r="I621" s="268">
        <v>0</v>
      </c>
      <c r="J621" s="214"/>
      <c r="K621" s="214">
        <v>369</v>
      </c>
      <c r="L621" s="214">
        <v>748</v>
      </c>
      <c r="M621" s="214"/>
      <c r="N621" s="214">
        <v>1657</v>
      </c>
      <c r="O621" s="214">
        <v>88</v>
      </c>
      <c r="P621" s="214">
        <v>28879</v>
      </c>
      <c r="Q621" s="214"/>
      <c r="R621" s="214">
        <v>35151</v>
      </c>
      <c r="S621" s="214">
        <v>18038</v>
      </c>
    </row>
    <row r="622" spans="1:19" s="211" customFormat="1" ht="9" customHeight="1">
      <c r="A622" s="215" t="s">
        <v>40</v>
      </c>
      <c r="B622" s="216">
        <v>21</v>
      </c>
      <c r="C622" s="216"/>
      <c r="D622" s="216">
        <v>0</v>
      </c>
      <c r="E622" s="216">
        <v>0</v>
      </c>
      <c r="F622" s="216">
        <v>1767</v>
      </c>
      <c r="G622" s="216">
        <v>59</v>
      </c>
      <c r="H622" s="216">
        <v>0</v>
      </c>
      <c r="I622" s="267">
        <v>0</v>
      </c>
      <c r="J622" s="216"/>
      <c r="K622" s="216">
        <v>2830</v>
      </c>
      <c r="L622" s="216">
        <v>2060</v>
      </c>
      <c r="M622" s="216"/>
      <c r="N622" s="216">
        <v>976</v>
      </c>
      <c r="O622" s="216">
        <v>203</v>
      </c>
      <c r="P622" s="216">
        <v>19300</v>
      </c>
      <c r="Q622" s="216"/>
      <c r="R622" s="216">
        <v>2</v>
      </c>
      <c r="S622" s="216">
        <v>688</v>
      </c>
    </row>
    <row r="623" spans="1:19" s="211" customFormat="1" ht="9" customHeight="1">
      <c r="A623" s="215" t="s">
        <v>41</v>
      </c>
      <c r="B623" s="216">
        <v>153</v>
      </c>
      <c r="C623" s="216"/>
      <c r="D623" s="216">
        <v>69</v>
      </c>
      <c r="E623" s="216">
        <v>1759</v>
      </c>
      <c r="F623" s="216">
        <v>26000</v>
      </c>
      <c r="G623" s="216">
        <v>55</v>
      </c>
      <c r="H623" s="216">
        <v>0</v>
      </c>
      <c r="I623" s="267">
        <v>0</v>
      </c>
      <c r="J623" s="216"/>
      <c r="K623" s="216">
        <v>25216</v>
      </c>
      <c r="L623" s="216">
        <v>10112</v>
      </c>
      <c r="M623" s="216"/>
      <c r="N623" s="216">
        <v>12236</v>
      </c>
      <c r="O623" s="216">
        <v>17</v>
      </c>
      <c r="P623" s="216">
        <v>129223</v>
      </c>
      <c r="Q623" s="216"/>
      <c r="R623" s="216">
        <v>95093</v>
      </c>
      <c r="S623" s="216">
        <v>27035</v>
      </c>
    </row>
    <row r="624" spans="1:19" s="211" customFormat="1" ht="9" customHeight="1">
      <c r="A624" s="215" t="s">
        <v>42</v>
      </c>
      <c r="B624" s="216">
        <v>0</v>
      </c>
      <c r="C624" s="216"/>
      <c r="D624" s="216">
        <v>27</v>
      </c>
      <c r="E624" s="216">
        <v>0</v>
      </c>
      <c r="F624" s="216">
        <v>7474</v>
      </c>
      <c r="G624" s="216">
        <v>0</v>
      </c>
      <c r="H624" s="216">
        <v>0</v>
      </c>
      <c r="I624" s="267">
        <v>0</v>
      </c>
      <c r="J624" s="216"/>
      <c r="K624" s="216">
        <v>2476</v>
      </c>
      <c r="L624" s="216">
        <v>3530</v>
      </c>
      <c r="M624" s="216"/>
      <c r="N624" s="216">
        <v>3593</v>
      </c>
      <c r="O624" s="216">
        <v>0</v>
      </c>
      <c r="P624" s="216">
        <v>14701</v>
      </c>
      <c r="Q624" s="216"/>
      <c r="R624" s="216">
        <v>0</v>
      </c>
      <c r="S624" s="216">
        <v>8186</v>
      </c>
    </row>
    <row r="625" spans="1:19" s="211" customFormat="1" ht="9" customHeight="1">
      <c r="A625" s="120" t="s">
        <v>43</v>
      </c>
      <c r="B625" s="117">
        <v>5</v>
      </c>
      <c r="C625" s="117"/>
      <c r="D625" s="117">
        <v>68</v>
      </c>
      <c r="E625" s="117">
        <v>65</v>
      </c>
      <c r="F625" s="117">
        <v>1772</v>
      </c>
      <c r="G625" s="117">
        <v>0</v>
      </c>
      <c r="H625" s="117">
        <v>39</v>
      </c>
      <c r="I625" s="116">
        <v>13384</v>
      </c>
      <c r="J625" s="117"/>
      <c r="K625" s="117">
        <v>701</v>
      </c>
      <c r="L625" s="117">
        <v>2150</v>
      </c>
      <c r="M625" s="117"/>
      <c r="N625" s="117">
        <v>774</v>
      </c>
      <c r="O625" s="117">
        <v>92</v>
      </c>
      <c r="P625" s="117">
        <v>10981</v>
      </c>
      <c r="Q625" s="117"/>
      <c r="R625" s="117">
        <v>67</v>
      </c>
      <c r="S625" s="117">
        <v>761</v>
      </c>
    </row>
    <row r="626" spans="1:19" s="211" customFormat="1" ht="9" customHeight="1">
      <c r="A626" s="217"/>
      <c r="B626" s="260"/>
      <c r="C626" s="260"/>
      <c r="D626" s="260"/>
      <c r="E626" s="260"/>
      <c r="F626" s="260"/>
      <c r="G626" s="260"/>
      <c r="H626" s="260"/>
      <c r="I626" s="266"/>
      <c r="J626" s="215"/>
      <c r="K626" s="260"/>
      <c r="L626" s="260"/>
      <c r="M626" s="260"/>
      <c r="N626" s="260"/>
      <c r="O626" s="260"/>
      <c r="P626" s="260"/>
      <c r="Q626" s="260"/>
      <c r="R626" s="260"/>
      <c r="S626" s="260"/>
    </row>
    <row r="627" spans="1:19" s="211" customFormat="1" ht="9" customHeight="1">
      <c r="A627" s="264">
        <v>2012</v>
      </c>
      <c r="B627" s="259"/>
      <c r="D627" s="259"/>
      <c r="E627" s="259"/>
      <c r="F627" s="259"/>
      <c r="G627" s="259"/>
      <c r="H627" s="259"/>
      <c r="I627" s="259"/>
    </row>
    <row r="628" spans="1:19" s="211" customFormat="1" ht="9" customHeight="1">
      <c r="A628" s="210" t="s">
        <v>69</v>
      </c>
      <c r="B628" s="258">
        <f>SUM(B630:B661)</f>
        <v>1943599</v>
      </c>
      <c r="C628" s="258"/>
      <c r="D628" s="258">
        <f t="shared" ref="D628:I628" si="11">SUM(D630:D661)</f>
        <v>2236593</v>
      </c>
      <c r="E628" s="258">
        <f t="shared" si="11"/>
        <v>1136441</v>
      </c>
      <c r="F628" s="258">
        <f t="shared" si="11"/>
        <v>1274345</v>
      </c>
      <c r="G628" s="258">
        <f t="shared" si="11"/>
        <v>130436</v>
      </c>
      <c r="H628" s="258">
        <f t="shared" si="11"/>
        <v>57680</v>
      </c>
      <c r="I628" s="265">
        <f t="shared" si="11"/>
        <v>36227</v>
      </c>
      <c r="K628" s="258">
        <f>SUM(K630:K661)</f>
        <v>1092848</v>
      </c>
      <c r="L628" s="258">
        <f>SUM(L630:L661)</f>
        <v>810930</v>
      </c>
      <c r="M628" s="258"/>
      <c r="N628" s="258">
        <f>SUM(N630:N661)</f>
        <v>401255</v>
      </c>
      <c r="O628" s="258">
        <f>SUM(O630:O661)</f>
        <v>316536</v>
      </c>
      <c r="P628" s="258">
        <f>SUM(P630:P661)</f>
        <v>2867975</v>
      </c>
      <c r="Q628" s="258"/>
      <c r="R628" s="258">
        <f>SUM(R630:R661)</f>
        <v>316815</v>
      </c>
      <c r="S628" s="258">
        <f>SUM(S630:S661)</f>
        <v>548959</v>
      </c>
    </row>
    <row r="629" spans="1:19" s="211" customFormat="1" ht="9" customHeight="1">
      <c r="A629" s="217"/>
      <c r="B629" s="260"/>
      <c r="C629" s="260"/>
      <c r="D629" s="260"/>
      <c r="E629" s="260"/>
      <c r="F629" s="260"/>
      <c r="G629" s="260"/>
      <c r="H629" s="260"/>
      <c r="I629" s="266"/>
      <c r="J629" s="215"/>
      <c r="K629" s="260"/>
      <c r="L629" s="260"/>
      <c r="M629" s="260"/>
      <c r="N629" s="260"/>
      <c r="O629" s="260"/>
      <c r="P629" s="260"/>
      <c r="Q629" s="260"/>
      <c r="R629" s="260"/>
      <c r="S629" s="260"/>
    </row>
    <row r="630" spans="1:19" s="211" customFormat="1" ht="9" customHeight="1">
      <c r="A630" s="215" t="s">
        <v>12</v>
      </c>
      <c r="B630" s="216">
        <v>504</v>
      </c>
      <c r="C630" s="216"/>
      <c r="D630" s="216">
        <v>6993</v>
      </c>
      <c r="E630" s="216">
        <v>21880</v>
      </c>
      <c r="F630" s="216">
        <v>7411</v>
      </c>
      <c r="G630" s="216">
        <v>133</v>
      </c>
      <c r="H630" s="216">
        <v>0</v>
      </c>
      <c r="I630" s="267">
        <v>0</v>
      </c>
      <c r="J630" s="216"/>
      <c r="K630" s="216">
        <v>666</v>
      </c>
      <c r="L630" s="216">
        <v>3045</v>
      </c>
      <c r="M630" s="216"/>
      <c r="N630" s="216">
        <v>592</v>
      </c>
      <c r="O630" s="216">
        <v>478</v>
      </c>
      <c r="P630" s="216">
        <v>13017</v>
      </c>
      <c r="Q630" s="216"/>
      <c r="R630" s="216">
        <v>0</v>
      </c>
      <c r="S630" s="216">
        <v>2608</v>
      </c>
    </row>
    <row r="631" spans="1:19" s="211" customFormat="1" ht="9" customHeight="1">
      <c r="A631" s="215" t="s">
        <v>13</v>
      </c>
      <c r="B631" s="216">
        <v>13808</v>
      </c>
      <c r="C631" s="216"/>
      <c r="D631" s="216">
        <v>42541</v>
      </c>
      <c r="E631" s="216">
        <v>11957</v>
      </c>
      <c r="F631" s="216">
        <v>19532</v>
      </c>
      <c r="G631" s="216">
        <v>759</v>
      </c>
      <c r="H631" s="216">
        <v>0</v>
      </c>
      <c r="I631" s="267">
        <v>0</v>
      </c>
      <c r="J631" s="216"/>
      <c r="K631" s="216">
        <v>53153</v>
      </c>
      <c r="L631" s="216">
        <v>3244</v>
      </c>
      <c r="M631" s="216"/>
      <c r="N631" s="216">
        <v>2561</v>
      </c>
      <c r="O631" s="216">
        <v>1790</v>
      </c>
      <c r="P631" s="216">
        <v>75360</v>
      </c>
      <c r="Q631" s="216"/>
      <c r="R631" s="216">
        <v>1496</v>
      </c>
      <c r="S631" s="216">
        <v>6207</v>
      </c>
    </row>
    <row r="632" spans="1:19" s="211" customFormat="1" ht="9" customHeight="1">
      <c r="A632" s="215" t="s">
        <v>14</v>
      </c>
      <c r="B632" s="216">
        <v>0</v>
      </c>
      <c r="C632" s="216"/>
      <c r="D632" s="216">
        <v>0</v>
      </c>
      <c r="E632" s="216">
        <v>0</v>
      </c>
      <c r="F632" s="216">
        <v>1030</v>
      </c>
      <c r="G632" s="216">
        <v>0</v>
      </c>
      <c r="H632" s="216">
        <v>0</v>
      </c>
      <c r="I632" s="267">
        <v>0</v>
      </c>
      <c r="J632" s="216"/>
      <c r="K632" s="216">
        <v>1008</v>
      </c>
      <c r="L632" s="216">
        <v>265</v>
      </c>
      <c r="M632" s="216"/>
      <c r="N632" s="216">
        <v>320</v>
      </c>
      <c r="O632" s="216">
        <v>29</v>
      </c>
      <c r="P632" s="216">
        <v>35150</v>
      </c>
      <c r="Q632" s="216"/>
      <c r="R632" s="216">
        <v>3</v>
      </c>
      <c r="S632" s="216">
        <v>516</v>
      </c>
    </row>
    <row r="633" spans="1:19" s="211" customFormat="1" ht="9" customHeight="1">
      <c r="A633" s="262" t="s">
        <v>15</v>
      </c>
      <c r="B633" s="214">
        <v>0</v>
      </c>
      <c r="C633" s="214"/>
      <c r="D633" s="214">
        <v>0</v>
      </c>
      <c r="E633" s="214">
        <v>0</v>
      </c>
      <c r="F633" s="214">
        <v>1840</v>
      </c>
      <c r="G633" s="214">
        <v>0</v>
      </c>
      <c r="H633" s="214">
        <v>0</v>
      </c>
      <c r="I633" s="268">
        <v>0</v>
      </c>
      <c r="J633" s="214"/>
      <c r="K633" s="214">
        <v>369</v>
      </c>
      <c r="L633" s="214">
        <v>0</v>
      </c>
      <c r="M633" s="214"/>
      <c r="N633" s="214">
        <v>320</v>
      </c>
      <c r="O633" s="214">
        <v>0</v>
      </c>
      <c r="P633" s="214">
        <v>11559</v>
      </c>
      <c r="Q633" s="214"/>
      <c r="R633" s="214">
        <v>911</v>
      </c>
      <c r="S633" s="214">
        <v>20680</v>
      </c>
    </row>
    <row r="634" spans="1:19" s="211" customFormat="1" ht="9" customHeight="1">
      <c r="A634" s="215" t="s">
        <v>16</v>
      </c>
      <c r="B634" s="216">
        <v>418311</v>
      </c>
      <c r="C634" s="216"/>
      <c r="D634" s="216">
        <v>129772</v>
      </c>
      <c r="E634" s="216">
        <v>42910</v>
      </c>
      <c r="F634" s="216">
        <v>49884</v>
      </c>
      <c r="G634" s="216">
        <v>8258</v>
      </c>
      <c r="H634" s="216">
        <v>22</v>
      </c>
      <c r="I634" s="267">
        <v>0</v>
      </c>
      <c r="J634" s="216"/>
      <c r="K634" s="216">
        <v>42663</v>
      </c>
      <c r="L634" s="216">
        <v>70164</v>
      </c>
      <c r="M634" s="216"/>
      <c r="N634" s="216">
        <v>659</v>
      </c>
      <c r="O634" s="216">
        <v>6914</v>
      </c>
      <c r="P634" s="216">
        <v>44284</v>
      </c>
      <c r="Q634" s="216"/>
      <c r="R634" s="216">
        <v>1201</v>
      </c>
      <c r="S634" s="216">
        <v>6335</v>
      </c>
    </row>
    <row r="635" spans="1:19" s="211" customFormat="1" ht="9" customHeight="1">
      <c r="A635" s="215" t="s">
        <v>17</v>
      </c>
      <c r="B635" s="216">
        <v>0</v>
      </c>
      <c r="C635" s="216"/>
      <c r="D635" s="216">
        <v>0</v>
      </c>
      <c r="E635" s="216">
        <v>0</v>
      </c>
      <c r="F635" s="216">
        <v>2530</v>
      </c>
      <c r="G635" s="216">
        <v>0</v>
      </c>
      <c r="H635" s="216">
        <v>0</v>
      </c>
      <c r="I635" s="267">
        <v>0</v>
      </c>
      <c r="J635" s="216"/>
      <c r="K635" s="216">
        <v>438</v>
      </c>
      <c r="L635" s="216">
        <v>1090</v>
      </c>
      <c r="M635" s="216"/>
      <c r="N635" s="216">
        <v>78</v>
      </c>
      <c r="O635" s="216">
        <v>0</v>
      </c>
      <c r="P635" s="216">
        <v>23561</v>
      </c>
      <c r="Q635" s="216"/>
      <c r="R635" s="216">
        <v>33</v>
      </c>
      <c r="S635" s="216">
        <v>515</v>
      </c>
    </row>
    <row r="636" spans="1:19" s="211" customFormat="1" ht="9" customHeight="1">
      <c r="A636" s="215" t="s">
        <v>18</v>
      </c>
      <c r="B636" s="216">
        <v>30</v>
      </c>
      <c r="C636" s="216"/>
      <c r="D636" s="216">
        <v>84</v>
      </c>
      <c r="E636" s="216">
        <v>93</v>
      </c>
      <c r="F636" s="216">
        <v>34196</v>
      </c>
      <c r="G636" s="216">
        <v>0</v>
      </c>
      <c r="H636" s="216">
        <v>0</v>
      </c>
      <c r="I636" s="267">
        <v>0</v>
      </c>
      <c r="J636" s="216"/>
      <c r="K636" s="216">
        <v>3263</v>
      </c>
      <c r="L636" s="216">
        <v>96</v>
      </c>
      <c r="M636" s="216"/>
      <c r="N636" s="216">
        <v>14145</v>
      </c>
      <c r="O636" s="216">
        <v>0</v>
      </c>
      <c r="P636" s="216">
        <v>70913</v>
      </c>
      <c r="Q636" s="216"/>
      <c r="R636" s="216">
        <v>15677</v>
      </c>
      <c r="S636" s="216">
        <v>5169</v>
      </c>
    </row>
    <row r="637" spans="1:19" s="211" customFormat="1" ht="9" customHeight="1">
      <c r="A637" s="262" t="s">
        <v>19</v>
      </c>
      <c r="B637" s="214">
        <v>3913</v>
      </c>
      <c r="C637" s="214"/>
      <c r="D637" s="214">
        <v>12687</v>
      </c>
      <c r="E637" s="214">
        <v>12175</v>
      </c>
      <c r="F637" s="214">
        <v>39618</v>
      </c>
      <c r="G637" s="214">
        <v>8965</v>
      </c>
      <c r="H637" s="214">
        <v>3422</v>
      </c>
      <c r="I637" s="268">
        <v>0</v>
      </c>
      <c r="J637" s="214"/>
      <c r="K637" s="214">
        <v>9958</v>
      </c>
      <c r="L637" s="214">
        <v>917</v>
      </c>
      <c r="M637" s="214"/>
      <c r="N637" s="214">
        <v>2254</v>
      </c>
      <c r="O637" s="214">
        <v>162</v>
      </c>
      <c r="P637" s="214">
        <v>50657</v>
      </c>
      <c r="Q637" s="214"/>
      <c r="R637" s="214">
        <v>204</v>
      </c>
      <c r="S637" s="214">
        <v>58055</v>
      </c>
    </row>
    <row r="638" spans="1:19" s="211" customFormat="1" ht="9" customHeight="1">
      <c r="A638" s="215" t="s">
        <v>187</v>
      </c>
      <c r="B638" s="216">
        <v>61172</v>
      </c>
      <c r="C638" s="216"/>
      <c r="D638" s="216">
        <v>114096</v>
      </c>
      <c r="E638" s="216">
        <v>105987</v>
      </c>
      <c r="F638" s="216">
        <v>31610</v>
      </c>
      <c r="G638" s="216">
        <v>4892</v>
      </c>
      <c r="H638" s="216">
        <v>6010</v>
      </c>
      <c r="I638" s="267">
        <v>934</v>
      </c>
      <c r="J638" s="216"/>
      <c r="K638" s="216">
        <v>46564</v>
      </c>
      <c r="L638" s="216">
        <v>48913</v>
      </c>
      <c r="M638" s="216"/>
      <c r="N638" s="216">
        <v>276134</v>
      </c>
      <c r="O638" s="216">
        <v>32633</v>
      </c>
      <c r="P638" s="216">
        <v>293181</v>
      </c>
      <c r="Q638" s="216"/>
      <c r="R638" s="216">
        <v>6957</v>
      </c>
      <c r="S638" s="216">
        <v>76485</v>
      </c>
    </row>
    <row r="639" spans="1:19" s="211" customFormat="1" ht="9" customHeight="1">
      <c r="A639" s="215" t="s">
        <v>21</v>
      </c>
      <c r="B639" s="216">
        <v>104104</v>
      </c>
      <c r="C639" s="216"/>
      <c r="D639" s="216">
        <v>5159</v>
      </c>
      <c r="E639" s="216">
        <v>3491</v>
      </c>
      <c r="F639" s="216">
        <v>7881</v>
      </c>
      <c r="G639" s="216">
        <v>0</v>
      </c>
      <c r="H639" s="216">
        <v>143</v>
      </c>
      <c r="I639" s="267">
        <v>0</v>
      </c>
      <c r="J639" s="216"/>
      <c r="K639" s="216">
        <v>784</v>
      </c>
      <c r="L639" s="216">
        <v>965</v>
      </c>
      <c r="M639" s="216"/>
      <c r="N639" s="216">
        <v>866</v>
      </c>
      <c r="O639" s="216">
        <v>836</v>
      </c>
      <c r="P639" s="216">
        <v>19375</v>
      </c>
      <c r="Q639" s="216"/>
      <c r="R639" s="216">
        <v>0</v>
      </c>
      <c r="S639" s="216">
        <v>7484</v>
      </c>
    </row>
    <row r="640" spans="1:19" s="211" customFormat="1" ht="9" customHeight="1">
      <c r="A640" s="215" t="s">
        <v>22</v>
      </c>
      <c r="B640" s="216">
        <v>37702</v>
      </c>
      <c r="C640" s="216"/>
      <c r="D640" s="216">
        <v>53841</v>
      </c>
      <c r="E640" s="216">
        <v>64221</v>
      </c>
      <c r="F640" s="216">
        <v>80420</v>
      </c>
      <c r="G640" s="216">
        <v>7298</v>
      </c>
      <c r="H640" s="216">
        <v>0</v>
      </c>
      <c r="I640" s="267">
        <v>0</v>
      </c>
      <c r="J640" s="216"/>
      <c r="K640" s="216">
        <v>17729</v>
      </c>
      <c r="L640" s="216">
        <v>5234</v>
      </c>
      <c r="M640" s="216"/>
      <c r="N640" s="216">
        <v>1667</v>
      </c>
      <c r="O640" s="216">
        <v>11586</v>
      </c>
      <c r="P640" s="216">
        <v>89910</v>
      </c>
      <c r="Q640" s="216"/>
      <c r="R640" s="216">
        <v>200</v>
      </c>
      <c r="S640" s="216">
        <v>20500</v>
      </c>
    </row>
    <row r="641" spans="1:19" s="211" customFormat="1" ht="9" customHeight="1">
      <c r="A641" s="262" t="s">
        <v>23</v>
      </c>
      <c r="B641" s="214">
        <v>22</v>
      </c>
      <c r="C641" s="214"/>
      <c r="D641" s="214">
        <v>44</v>
      </c>
      <c r="E641" s="214">
        <v>21</v>
      </c>
      <c r="F641" s="214">
        <v>5559</v>
      </c>
      <c r="G641" s="214">
        <v>0</v>
      </c>
      <c r="H641" s="214">
        <v>0</v>
      </c>
      <c r="I641" s="268">
        <v>0</v>
      </c>
      <c r="J641" s="214"/>
      <c r="K641" s="214">
        <v>3548</v>
      </c>
      <c r="L641" s="214">
        <v>615</v>
      </c>
      <c r="M641" s="214"/>
      <c r="N641" s="214">
        <v>1054</v>
      </c>
      <c r="O641" s="214">
        <v>0</v>
      </c>
      <c r="P641" s="214">
        <v>44246</v>
      </c>
      <c r="Q641" s="214"/>
      <c r="R641" s="214">
        <v>0</v>
      </c>
      <c r="S641" s="214">
        <v>4185</v>
      </c>
    </row>
    <row r="642" spans="1:19" s="211" customFormat="1" ht="9" customHeight="1">
      <c r="A642" s="215" t="s">
        <v>24</v>
      </c>
      <c r="B642" s="216">
        <v>37671</v>
      </c>
      <c r="C642" s="216"/>
      <c r="D642" s="216">
        <v>11704</v>
      </c>
      <c r="E642" s="216">
        <v>5964</v>
      </c>
      <c r="F642" s="216">
        <v>2974</v>
      </c>
      <c r="G642" s="216">
        <v>0</v>
      </c>
      <c r="H642" s="216">
        <v>0</v>
      </c>
      <c r="I642" s="267">
        <v>0</v>
      </c>
      <c r="J642" s="216"/>
      <c r="K642" s="216">
        <v>20856</v>
      </c>
      <c r="L642" s="216">
        <v>1870</v>
      </c>
      <c r="M642" s="216"/>
      <c r="N642" s="216">
        <v>1268</v>
      </c>
      <c r="O642" s="216">
        <v>31</v>
      </c>
      <c r="P642" s="216">
        <v>42745</v>
      </c>
      <c r="Q642" s="216"/>
      <c r="R642" s="216">
        <v>150</v>
      </c>
      <c r="S642" s="216">
        <v>1584</v>
      </c>
    </row>
    <row r="643" spans="1:19" s="211" customFormat="1" ht="9" customHeight="1">
      <c r="A643" s="215" t="s">
        <v>25</v>
      </c>
      <c r="B643" s="216">
        <v>74788</v>
      </c>
      <c r="C643" s="216"/>
      <c r="D643" s="216">
        <v>37641</v>
      </c>
      <c r="E643" s="216">
        <v>18142</v>
      </c>
      <c r="F643" s="216">
        <v>31654</v>
      </c>
      <c r="G643" s="216">
        <v>4225</v>
      </c>
      <c r="H643" s="216">
        <v>0</v>
      </c>
      <c r="I643" s="267">
        <v>1920</v>
      </c>
      <c r="J643" s="216"/>
      <c r="K643" s="216">
        <v>58610</v>
      </c>
      <c r="L643" s="216">
        <v>119933</v>
      </c>
      <c r="M643" s="216"/>
      <c r="N643" s="216">
        <v>14273</v>
      </c>
      <c r="O643" s="216">
        <v>89163</v>
      </c>
      <c r="P643" s="216">
        <v>122343</v>
      </c>
      <c r="Q643" s="216"/>
      <c r="R643" s="216">
        <v>11059</v>
      </c>
      <c r="S643" s="216">
        <v>42675</v>
      </c>
    </row>
    <row r="644" spans="1:19" s="211" customFormat="1" ht="9" customHeight="1">
      <c r="A644" s="215" t="s">
        <v>26</v>
      </c>
      <c r="B644" s="216">
        <v>218376</v>
      </c>
      <c r="C644" s="216"/>
      <c r="D644" s="216">
        <v>115516</v>
      </c>
      <c r="E644" s="216">
        <v>119657</v>
      </c>
      <c r="F644" s="216">
        <v>60535</v>
      </c>
      <c r="G644" s="216">
        <v>15750</v>
      </c>
      <c r="H644" s="216">
        <v>41536</v>
      </c>
      <c r="I644" s="267">
        <v>3438</v>
      </c>
      <c r="J644" s="216"/>
      <c r="K644" s="216">
        <v>313150</v>
      </c>
      <c r="L644" s="216">
        <v>102409</v>
      </c>
      <c r="M644" s="216"/>
      <c r="N644" s="216">
        <v>25793</v>
      </c>
      <c r="O644" s="216">
        <v>72549</v>
      </c>
      <c r="P644" s="216">
        <v>281882</v>
      </c>
      <c r="Q644" s="216"/>
      <c r="R644" s="216">
        <v>11898</v>
      </c>
      <c r="S644" s="216">
        <v>25651</v>
      </c>
    </row>
    <row r="645" spans="1:19" s="211" customFormat="1" ht="9" customHeight="1">
      <c r="A645" s="262" t="s">
        <v>27</v>
      </c>
      <c r="B645" s="214">
        <v>142</v>
      </c>
      <c r="C645" s="214"/>
      <c r="D645" s="214">
        <v>29</v>
      </c>
      <c r="E645" s="214">
        <v>0</v>
      </c>
      <c r="F645" s="214">
        <v>9995</v>
      </c>
      <c r="G645" s="214">
        <v>0</v>
      </c>
      <c r="H645" s="214">
        <v>0</v>
      </c>
      <c r="I645" s="268">
        <v>0</v>
      </c>
      <c r="J645" s="214"/>
      <c r="K645" s="214">
        <v>8576</v>
      </c>
      <c r="L645" s="214">
        <v>2951</v>
      </c>
      <c r="M645" s="214"/>
      <c r="N645" s="214">
        <v>1433</v>
      </c>
      <c r="O645" s="214">
        <v>2434</v>
      </c>
      <c r="P645" s="214">
        <v>70412</v>
      </c>
      <c r="Q645" s="214"/>
      <c r="R645" s="214">
        <v>373</v>
      </c>
      <c r="S645" s="214">
        <v>7236</v>
      </c>
    </row>
    <row r="646" spans="1:19" s="211" customFormat="1" ht="9" customHeight="1">
      <c r="A646" s="215" t="s">
        <v>28</v>
      </c>
      <c r="B646" s="216">
        <v>0</v>
      </c>
      <c r="C646" s="216"/>
      <c r="D646" s="216">
        <v>70</v>
      </c>
      <c r="E646" s="216">
        <v>5865</v>
      </c>
      <c r="F646" s="216">
        <v>1158</v>
      </c>
      <c r="G646" s="216">
        <v>0</v>
      </c>
      <c r="H646" s="216">
        <v>56</v>
      </c>
      <c r="I646" s="267">
        <v>2473</v>
      </c>
      <c r="J646" s="216"/>
      <c r="K646" s="216">
        <v>2091</v>
      </c>
      <c r="L646" s="216">
        <v>427</v>
      </c>
      <c r="M646" s="216"/>
      <c r="N646" s="216">
        <v>645</v>
      </c>
      <c r="O646" s="216">
        <v>0</v>
      </c>
      <c r="P646" s="216">
        <v>27935</v>
      </c>
      <c r="Q646" s="216"/>
      <c r="R646" s="216">
        <v>2</v>
      </c>
      <c r="S646" s="216">
        <v>11664</v>
      </c>
    </row>
    <row r="647" spans="1:19" s="211" customFormat="1" ht="9" customHeight="1">
      <c r="A647" s="215" t="s">
        <v>29</v>
      </c>
      <c r="B647" s="216">
        <v>0</v>
      </c>
      <c r="C647" s="216"/>
      <c r="D647" s="216">
        <v>14</v>
      </c>
      <c r="E647" s="216">
        <v>2</v>
      </c>
      <c r="F647" s="216">
        <v>557</v>
      </c>
      <c r="G647" s="216">
        <v>0</v>
      </c>
      <c r="H647" s="216">
        <v>0</v>
      </c>
      <c r="I647" s="267">
        <v>0</v>
      </c>
      <c r="J647" s="216"/>
      <c r="K647" s="216">
        <v>307</v>
      </c>
      <c r="L647" s="216">
        <v>59</v>
      </c>
      <c r="M647" s="216"/>
      <c r="N647" s="216">
        <v>282</v>
      </c>
      <c r="O647" s="216">
        <v>0</v>
      </c>
      <c r="P647" s="216">
        <v>23743</v>
      </c>
      <c r="Q647" s="216"/>
      <c r="R647" s="216">
        <v>347</v>
      </c>
      <c r="S647" s="216">
        <v>1314</v>
      </c>
    </row>
    <row r="648" spans="1:19" s="211" customFormat="1" ht="9" customHeight="1">
      <c r="A648" s="215" t="s">
        <v>30</v>
      </c>
      <c r="B648" s="216">
        <v>926701</v>
      </c>
      <c r="C648" s="216"/>
      <c r="D648" s="216">
        <v>1452420</v>
      </c>
      <c r="E648" s="216">
        <v>528141</v>
      </c>
      <c r="F648" s="216">
        <v>313522</v>
      </c>
      <c r="G648" s="216">
        <v>18923</v>
      </c>
      <c r="H648" s="216">
        <v>5413</v>
      </c>
      <c r="I648" s="267">
        <v>14012</v>
      </c>
      <c r="J648" s="216"/>
      <c r="K648" s="216">
        <v>165220</v>
      </c>
      <c r="L648" s="216">
        <v>99756</v>
      </c>
      <c r="M648" s="216"/>
      <c r="N648" s="216">
        <v>13553</v>
      </c>
      <c r="O648" s="216">
        <v>92873</v>
      </c>
      <c r="P648" s="216">
        <v>244021</v>
      </c>
      <c r="Q648" s="216"/>
      <c r="R648" s="216">
        <v>11240</v>
      </c>
      <c r="S648" s="216">
        <v>90415</v>
      </c>
    </row>
    <row r="649" spans="1:19" s="211" customFormat="1" ht="9" customHeight="1">
      <c r="A649" s="262" t="s">
        <v>31</v>
      </c>
      <c r="B649" s="214">
        <v>0</v>
      </c>
      <c r="C649" s="214"/>
      <c r="D649" s="214">
        <v>28</v>
      </c>
      <c r="E649" s="214">
        <v>33</v>
      </c>
      <c r="F649" s="214">
        <v>11736</v>
      </c>
      <c r="G649" s="214">
        <v>0</v>
      </c>
      <c r="H649" s="214">
        <v>0</v>
      </c>
      <c r="I649" s="268">
        <v>0</v>
      </c>
      <c r="J649" s="214"/>
      <c r="K649" s="214">
        <v>7084</v>
      </c>
      <c r="L649" s="214">
        <v>4001</v>
      </c>
      <c r="M649" s="214"/>
      <c r="N649" s="214">
        <v>3897</v>
      </c>
      <c r="O649" s="214">
        <v>0</v>
      </c>
      <c r="P649" s="214">
        <v>100579</v>
      </c>
      <c r="Q649" s="214"/>
      <c r="R649" s="214">
        <v>1065</v>
      </c>
      <c r="S649" s="214">
        <v>2952</v>
      </c>
    </row>
    <row r="650" spans="1:19" s="211" customFormat="1" ht="9" customHeight="1">
      <c r="A650" s="215" t="s">
        <v>32</v>
      </c>
      <c r="B650" s="216">
        <v>1777</v>
      </c>
      <c r="C650" s="216"/>
      <c r="D650" s="216">
        <v>21411</v>
      </c>
      <c r="E650" s="216">
        <v>14443</v>
      </c>
      <c r="F650" s="216">
        <v>27641</v>
      </c>
      <c r="G650" s="216">
        <v>2962</v>
      </c>
      <c r="H650" s="216">
        <v>0</v>
      </c>
      <c r="I650" s="267">
        <v>0</v>
      </c>
      <c r="J650" s="216"/>
      <c r="K650" s="216">
        <v>87304</v>
      </c>
      <c r="L650" s="216">
        <v>39398</v>
      </c>
      <c r="M650" s="216"/>
      <c r="N650" s="216">
        <v>7276</v>
      </c>
      <c r="O650" s="216">
        <v>90</v>
      </c>
      <c r="P650" s="216">
        <v>149812</v>
      </c>
      <c r="Q650" s="216"/>
      <c r="R650" s="216">
        <v>391</v>
      </c>
      <c r="S650" s="216">
        <v>14254</v>
      </c>
    </row>
    <row r="651" spans="1:19" s="211" customFormat="1" ht="9" customHeight="1">
      <c r="A651" s="215" t="s">
        <v>33</v>
      </c>
      <c r="B651" s="216">
        <v>5602</v>
      </c>
      <c r="C651" s="216"/>
      <c r="D651" s="216">
        <v>11351</v>
      </c>
      <c r="E651" s="216">
        <v>10007</v>
      </c>
      <c r="F651" s="216">
        <v>59176</v>
      </c>
      <c r="G651" s="216">
        <v>13470</v>
      </c>
      <c r="H651" s="216">
        <v>0</v>
      </c>
      <c r="I651" s="267">
        <v>0</v>
      </c>
      <c r="J651" s="216"/>
      <c r="K651" s="216">
        <v>26765</v>
      </c>
      <c r="L651" s="216">
        <v>3326</v>
      </c>
      <c r="M651" s="216"/>
      <c r="N651" s="216">
        <v>3415</v>
      </c>
      <c r="O651" s="216">
        <v>0</v>
      </c>
      <c r="P651" s="216">
        <v>60282</v>
      </c>
      <c r="Q651" s="216"/>
      <c r="R651" s="216">
        <v>1720</v>
      </c>
      <c r="S651" s="216">
        <v>19042</v>
      </c>
    </row>
    <row r="652" spans="1:19" s="211" customFormat="1" ht="9" customHeight="1">
      <c r="A652" s="215" t="s">
        <v>34</v>
      </c>
      <c r="B652" s="216">
        <v>94</v>
      </c>
      <c r="C652" s="216"/>
      <c r="D652" s="216">
        <v>96</v>
      </c>
      <c r="E652" s="216">
        <v>48</v>
      </c>
      <c r="F652" s="216">
        <v>2873</v>
      </c>
      <c r="G652" s="216">
        <v>0</v>
      </c>
      <c r="H652" s="216">
        <v>0</v>
      </c>
      <c r="I652" s="267">
        <v>0</v>
      </c>
      <c r="J652" s="216"/>
      <c r="K652" s="216">
        <v>825</v>
      </c>
      <c r="L652" s="216">
        <v>1173</v>
      </c>
      <c r="M652" s="216"/>
      <c r="N652" s="216">
        <v>1494</v>
      </c>
      <c r="O652" s="216">
        <v>0</v>
      </c>
      <c r="P652" s="216">
        <v>31265</v>
      </c>
      <c r="Q652" s="216"/>
      <c r="R652" s="216">
        <v>6</v>
      </c>
      <c r="S652" s="216">
        <v>2163</v>
      </c>
    </row>
    <row r="653" spans="1:19" s="211" customFormat="1" ht="9" customHeight="1">
      <c r="A653" s="262" t="s">
        <v>35</v>
      </c>
      <c r="B653" s="214">
        <v>16267</v>
      </c>
      <c r="C653" s="214"/>
      <c r="D653" s="214">
        <v>145900</v>
      </c>
      <c r="E653" s="214">
        <v>82915</v>
      </c>
      <c r="F653" s="214">
        <v>30543</v>
      </c>
      <c r="G653" s="214">
        <v>41792</v>
      </c>
      <c r="H653" s="214">
        <v>0</v>
      </c>
      <c r="I653" s="268">
        <v>0</v>
      </c>
      <c r="J653" s="214"/>
      <c r="K653" s="214">
        <v>176877</v>
      </c>
      <c r="L653" s="214">
        <v>3300</v>
      </c>
      <c r="M653" s="214"/>
      <c r="N653" s="214">
        <v>1470</v>
      </c>
      <c r="O653" s="214">
        <v>2696</v>
      </c>
      <c r="P653" s="214">
        <v>504123</v>
      </c>
      <c r="Q653" s="214"/>
      <c r="R653" s="214">
        <v>2652</v>
      </c>
      <c r="S653" s="214">
        <v>19708</v>
      </c>
    </row>
    <row r="654" spans="1:19" s="211" customFormat="1" ht="9" customHeight="1">
      <c r="A654" s="215" t="s">
        <v>36</v>
      </c>
      <c r="B654" s="216">
        <v>139</v>
      </c>
      <c r="C654" s="216"/>
      <c r="D654" s="216">
        <v>2552</v>
      </c>
      <c r="E654" s="216">
        <v>356</v>
      </c>
      <c r="F654" s="216">
        <v>7953</v>
      </c>
      <c r="G654" s="216">
        <v>17</v>
      </c>
      <c r="H654" s="216">
        <v>969</v>
      </c>
      <c r="I654" s="267">
        <v>0</v>
      </c>
      <c r="J654" s="216"/>
      <c r="K654" s="216">
        <v>3822</v>
      </c>
      <c r="L654" s="216">
        <v>2670</v>
      </c>
      <c r="M654" s="216"/>
      <c r="N654" s="216">
        <v>1217</v>
      </c>
      <c r="O654" s="216">
        <v>797</v>
      </c>
      <c r="P654" s="216">
        <v>71221</v>
      </c>
      <c r="Q654" s="216"/>
      <c r="R654" s="216">
        <v>25</v>
      </c>
      <c r="S654" s="216">
        <v>6895</v>
      </c>
    </row>
    <row r="655" spans="1:19" s="211" customFormat="1" ht="9" customHeight="1">
      <c r="A655" s="215" t="s">
        <v>37</v>
      </c>
      <c r="B655" s="216">
        <v>371</v>
      </c>
      <c r="C655" s="216"/>
      <c r="D655" s="216">
        <v>8758</v>
      </c>
      <c r="E655" s="216">
        <v>9403</v>
      </c>
      <c r="F655" s="216">
        <v>18479</v>
      </c>
      <c r="G655" s="216">
        <v>804</v>
      </c>
      <c r="H655" s="216">
        <v>0</v>
      </c>
      <c r="I655" s="267">
        <v>0</v>
      </c>
      <c r="J655" s="216"/>
      <c r="K655" s="216">
        <v>1418</v>
      </c>
      <c r="L655" s="216">
        <v>1387</v>
      </c>
      <c r="M655" s="216"/>
      <c r="N655" s="216">
        <v>1743</v>
      </c>
      <c r="O655" s="216">
        <v>514</v>
      </c>
      <c r="P655" s="216">
        <v>55471</v>
      </c>
      <c r="Q655" s="216"/>
      <c r="R655" s="216">
        <v>415</v>
      </c>
      <c r="S655" s="216">
        <v>11648</v>
      </c>
    </row>
    <row r="656" spans="1:19" s="211" customFormat="1" ht="9" customHeight="1">
      <c r="A656" s="215" t="s">
        <v>38</v>
      </c>
      <c r="B656" s="216">
        <v>14</v>
      </c>
      <c r="C656" s="216"/>
      <c r="D656" s="216">
        <v>60</v>
      </c>
      <c r="E656" s="216">
        <v>79</v>
      </c>
      <c r="F656" s="216">
        <v>14318</v>
      </c>
      <c r="G656" s="216">
        <v>0</v>
      </c>
      <c r="H656" s="216">
        <v>0</v>
      </c>
      <c r="I656" s="267">
        <v>0</v>
      </c>
      <c r="J656" s="216"/>
      <c r="K656" s="216">
        <v>1508</v>
      </c>
      <c r="L656" s="216">
        <v>7545</v>
      </c>
      <c r="M656" s="216"/>
      <c r="N656" s="216">
        <v>5666</v>
      </c>
      <c r="O656" s="216">
        <v>0</v>
      </c>
      <c r="P656" s="216">
        <v>48132</v>
      </c>
      <c r="Q656" s="216"/>
      <c r="R656" s="216">
        <v>88040</v>
      </c>
      <c r="S656" s="216">
        <v>19355</v>
      </c>
    </row>
    <row r="657" spans="1:19" s="211" customFormat="1" ht="9" customHeight="1">
      <c r="A657" s="262" t="s">
        <v>39</v>
      </c>
      <c r="B657" s="214">
        <v>18388</v>
      </c>
      <c r="C657" s="214"/>
      <c r="D657" s="214">
        <v>61089</v>
      </c>
      <c r="E657" s="214">
        <v>75522</v>
      </c>
      <c r="F657" s="214">
        <v>358045</v>
      </c>
      <c r="G657" s="214">
        <v>2177</v>
      </c>
      <c r="H657" s="214">
        <v>0</v>
      </c>
      <c r="I657" s="268">
        <v>0</v>
      </c>
      <c r="J657" s="214"/>
      <c r="K657" s="214">
        <v>1526</v>
      </c>
      <c r="L657" s="214">
        <v>628</v>
      </c>
      <c r="M657" s="214"/>
      <c r="N657" s="214">
        <v>1217</v>
      </c>
      <c r="O657" s="214">
        <v>595</v>
      </c>
      <c r="P657" s="214">
        <v>50258</v>
      </c>
      <c r="Q657" s="214"/>
      <c r="R657" s="214">
        <v>30274</v>
      </c>
      <c r="S657" s="214">
        <v>13814</v>
      </c>
    </row>
    <row r="658" spans="1:19" s="211" customFormat="1" ht="9" customHeight="1">
      <c r="A658" s="215" t="s">
        <v>40</v>
      </c>
      <c r="B658" s="216">
        <v>3073</v>
      </c>
      <c r="C658" s="216"/>
      <c r="D658" s="216">
        <v>382</v>
      </c>
      <c r="E658" s="216">
        <v>118</v>
      </c>
      <c r="F658" s="216">
        <v>2054</v>
      </c>
      <c r="G658" s="216">
        <v>0</v>
      </c>
      <c r="H658" s="216">
        <v>0</v>
      </c>
      <c r="I658" s="267">
        <v>0</v>
      </c>
      <c r="J658" s="216"/>
      <c r="K658" s="216">
        <v>3256</v>
      </c>
      <c r="L658" s="216">
        <v>2983</v>
      </c>
      <c r="M658" s="216"/>
      <c r="N658" s="216">
        <v>837</v>
      </c>
      <c r="O658" s="216">
        <v>238</v>
      </c>
      <c r="P658" s="216">
        <v>19972</v>
      </c>
      <c r="Q658" s="216"/>
      <c r="R658" s="216">
        <v>5</v>
      </c>
      <c r="S658" s="216">
        <v>249</v>
      </c>
    </row>
    <row r="659" spans="1:19" s="211" customFormat="1" ht="9" customHeight="1">
      <c r="A659" s="215" t="s">
        <v>41</v>
      </c>
      <c r="B659" s="216">
        <v>392</v>
      </c>
      <c r="C659" s="216"/>
      <c r="D659" s="216">
        <v>1158</v>
      </c>
      <c r="E659" s="216">
        <v>2754</v>
      </c>
      <c r="F659" s="216">
        <v>30813</v>
      </c>
      <c r="G659" s="216">
        <v>11</v>
      </c>
      <c r="H659" s="216">
        <v>0</v>
      </c>
      <c r="I659" s="267">
        <v>0</v>
      </c>
      <c r="J659" s="216"/>
      <c r="K659" s="216">
        <v>28365</v>
      </c>
      <c r="L659" s="216">
        <v>276356</v>
      </c>
      <c r="M659" s="216"/>
      <c r="N659" s="216">
        <v>11151</v>
      </c>
      <c r="O659" s="216">
        <v>20</v>
      </c>
      <c r="P659" s="216">
        <v>152594</v>
      </c>
      <c r="Q659" s="216"/>
      <c r="R659" s="216">
        <v>130471</v>
      </c>
      <c r="S659" s="216">
        <v>42058</v>
      </c>
    </row>
    <row r="660" spans="1:19" s="211" customFormat="1" ht="9" customHeight="1">
      <c r="A660" s="215" t="s">
        <v>42</v>
      </c>
      <c r="B660" s="216">
        <v>128</v>
      </c>
      <c r="C660" s="216"/>
      <c r="D660" s="216">
        <v>172</v>
      </c>
      <c r="E660" s="216">
        <v>77</v>
      </c>
      <c r="F660" s="216">
        <v>6986</v>
      </c>
      <c r="G660" s="216">
        <v>0</v>
      </c>
      <c r="H660" s="216">
        <v>0</v>
      </c>
      <c r="I660" s="267">
        <v>0</v>
      </c>
      <c r="J660" s="216"/>
      <c r="K660" s="216">
        <v>3531</v>
      </c>
      <c r="L660" s="216">
        <v>3821</v>
      </c>
      <c r="M660" s="216"/>
      <c r="N660" s="216">
        <v>3797</v>
      </c>
      <c r="O660" s="216">
        <v>0</v>
      </c>
      <c r="P660" s="216">
        <v>21631</v>
      </c>
      <c r="Q660" s="216"/>
      <c r="R660" s="216">
        <v>0</v>
      </c>
      <c r="S660" s="216">
        <v>6973</v>
      </c>
    </row>
    <row r="661" spans="1:19" s="211" customFormat="1" ht="9" customHeight="1">
      <c r="A661" s="120" t="s">
        <v>43</v>
      </c>
      <c r="B661" s="117">
        <v>110</v>
      </c>
      <c r="C661" s="117"/>
      <c r="D661" s="117">
        <v>1025</v>
      </c>
      <c r="E661" s="117">
        <v>180</v>
      </c>
      <c r="F661" s="117">
        <v>1822</v>
      </c>
      <c r="G661" s="117">
        <v>0</v>
      </c>
      <c r="H661" s="117">
        <v>109</v>
      </c>
      <c r="I661" s="116">
        <v>13450</v>
      </c>
      <c r="J661" s="117"/>
      <c r="K661" s="117">
        <v>1614</v>
      </c>
      <c r="L661" s="117">
        <v>2389</v>
      </c>
      <c r="M661" s="117"/>
      <c r="N661" s="117">
        <v>178</v>
      </c>
      <c r="O661" s="117">
        <v>108</v>
      </c>
      <c r="P661" s="117">
        <v>18341</v>
      </c>
      <c r="Q661" s="117"/>
      <c r="R661" s="117">
        <v>0</v>
      </c>
      <c r="S661" s="117">
        <v>570</v>
      </c>
    </row>
    <row r="662" spans="1:19" s="211" customFormat="1" ht="9" customHeight="1">
      <c r="A662" s="217"/>
      <c r="B662" s="260"/>
      <c r="C662" s="260"/>
      <c r="D662" s="260"/>
      <c r="E662" s="260"/>
      <c r="F662" s="260"/>
      <c r="G662" s="260"/>
      <c r="H662" s="260"/>
      <c r="I662" s="266"/>
      <c r="J662" s="215"/>
      <c r="K662" s="260"/>
      <c r="L662" s="260"/>
      <c r="M662" s="260"/>
      <c r="N662" s="260"/>
      <c r="O662" s="260"/>
      <c r="P662" s="260"/>
      <c r="Q662" s="260"/>
      <c r="R662" s="260"/>
      <c r="S662" s="260"/>
    </row>
    <row r="663" spans="1:19" s="211" customFormat="1" ht="9" customHeight="1">
      <c r="A663" s="264">
        <v>2013</v>
      </c>
      <c r="B663" s="259"/>
      <c r="D663" s="259"/>
      <c r="E663" s="259"/>
      <c r="F663" s="259"/>
      <c r="G663" s="259"/>
      <c r="H663" s="259"/>
      <c r="I663" s="259"/>
    </row>
    <row r="664" spans="1:19" s="211" customFormat="1" ht="9" customHeight="1">
      <c r="A664" s="210" t="s">
        <v>69</v>
      </c>
      <c r="B664" s="111">
        <f>SUM(B666:B697)</f>
        <v>1882956</v>
      </c>
      <c r="C664" s="111"/>
      <c r="D664" s="111">
        <f t="shared" ref="D664:I664" si="12">SUM(D666:D697)</f>
        <v>2305861</v>
      </c>
      <c r="E664" s="111">
        <f t="shared" si="12"/>
        <v>1221413</v>
      </c>
      <c r="F664" s="111">
        <f t="shared" si="12"/>
        <v>1444253</v>
      </c>
      <c r="G664" s="258">
        <f t="shared" si="12"/>
        <v>149191</v>
      </c>
      <c r="H664" s="258">
        <f t="shared" si="12"/>
        <v>70661</v>
      </c>
      <c r="I664" s="265">
        <f t="shared" si="12"/>
        <v>38328</v>
      </c>
      <c r="K664" s="258">
        <f>SUM(K666:K697)</f>
        <v>965496</v>
      </c>
      <c r="L664" s="258">
        <f>SUM(L666:L697)</f>
        <v>797964</v>
      </c>
      <c r="M664" s="258"/>
      <c r="N664" s="258">
        <f>SUM(N666:N697)</f>
        <v>380390</v>
      </c>
      <c r="O664" s="258">
        <f>SUM(O666:O697)</f>
        <v>433980</v>
      </c>
      <c r="P664" s="258">
        <f>SUM(P666:P697)</f>
        <v>2097152</v>
      </c>
      <c r="Q664" s="258"/>
      <c r="R664" s="258">
        <f>SUM(R666:R697)</f>
        <v>299453</v>
      </c>
      <c r="S664" s="258">
        <f>SUM(S666:S697)</f>
        <v>561702</v>
      </c>
    </row>
    <row r="665" spans="1:19" s="211" customFormat="1" ht="3" customHeight="1">
      <c r="A665" s="217"/>
      <c r="B665" s="260"/>
      <c r="C665" s="260"/>
      <c r="D665" s="260"/>
      <c r="E665" s="260"/>
      <c r="F665" s="260"/>
      <c r="G665" s="260"/>
      <c r="H665" s="260"/>
      <c r="I665" s="266"/>
      <c r="J665" s="215"/>
      <c r="K665" s="260"/>
      <c r="L665" s="260"/>
      <c r="M665" s="260"/>
      <c r="N665" s="260"/>
      <c r="O665" s="260"/>
      <c r="P665" s="260"/>
      <c r="Q665" s="260"/>
      <c r="R665" s="260"/>
      <c r="S665" s="260"/>
    </row>
    <row r="666" spans="1:19" s="211" customFormat="1" ht="9" customHeight="1">
      <c r="A666" s="215" t="s">
        <v>12</v>
      </c>
      <c r="B666" s="216">
        <v>1002</v>
      </c>
      <c r="C666" s="216"/>
      <c r="D666" s="216">
        <v>8831</v>
      </c>
      <c r="E666" s="216">
        <v>27347</v>
      </c>
      <c r="F666" s="216">
        <v>7371</v>
      </c>
      <c r="G666" s="216">
        <v>44</v>
      </c>
      <c r="H666" s="216">
        <v>0</v>
      </c>
      <c r="I666" s="267">
        <v>0</v>
      </c>
      <c r="J666" s="216"/>
      <c r="K666" s="216">
        <v>1034</v>
      </c>
      <c r="L666" s="216">
        <v>3282</v>
      </c>
      <c r="M666" s="216"/>
      <c r="N666" s="216">
        <v>1528</v>
      </c>
      <c r="O666" s="216">
        <v>1392</v>
      </c>
      <c r="P666" s="216">
        <v>14755</v>
      </c>
      <c r="Q666" s="216"/>
      <c r="R666" s="216">
        <v>0</v>
      </c>
      <c r="S666" s="216">
        <v>2359</v>
      </c>
    </row>
    <row r="667" spans="1:19" s="211" customFormat="1" ht="9" customHeight="1">
      <c r="A667" s="215" t="s">
        <v>13</v>
      </c>
      <c r="B667" s="216">
        <v>48143</v>
      </c>
      <c r="C667" s="216"/>
      <c r="D667" s="216">
        <v>35658</v>
      </c>
      <c r="E667" s="216">
        <v>45884</v>
      </c>
      <c r="F667" s="216">
        <v>23096</v>
      </c>
      <c r="G667" s="216">
        <v>707</v>
      </c>
      <c r="H667" s="216">
        <v>0</v>
      </c>
      <c r="I667" s="267">
        <v>0</v>
      </c>
      <c r="J667" s="216"/>
      <c r="K667" s="216">
        <v>9334</v>
      </c>
      <c r="L667" s="216">
        <v>3345</v>
      </c>
      <c r="M667" s="216"/>
      <c r="N667" s="216">
        <v>4251</v>
      </c>
      <c r="O667" s="216">
        <v>9721</v>
      </c>
      <c r="P667" s="216">
        <v>33366</v>
      </c>
      <c r="Q667" s="216"/>
      <c r="R667" s="216">
        <v>6192</v>
      </c>
      <c r="S667" s="216">
        <v>3205</v>
      </c>
    </row>
    <row r="668" spans="1:19" s="211" customFormat="1" ht="9" customHeight="1">
      <c r="A668" s="215" t="s">
        <v>14</v>
      </c>
      <c r="B668" s="216">
        <v>0</v>
      </c>
      <c r="C668" s="216"/>
      <c r="D668" s="216">
        <v>0</v>
      </c>
      <c r="E668" s="216">
        <v>0</v>
      </c>
      <c r="F668" s="216">
        <v>1179</v>
      </c>
      <c r="G668" s="216">
        <v>0</v>
      </c>
      <c r="H668" s="216">
        <v>0</v>
      </c>
      <c r="I668" s="267">
        <v>0</v>
      </c>
      <c r="J668" s="216"/>
      <c r="K668" s="216">
        <v>1621</v>
      </c>
      <c r="L668" s="216">
        <v>440</v>
      </c>
      <c r="M668" s="216"/>
      <c r="N668" s="216">
        <v>442</v>
      </c>
      <c r="O668" s="216">
        <v>191</v>
      </c>
      <c r="P668" s="216">
        <v>25667</v>
      </c>
      <c r="Q668" s="216"/>
      <c r="R668" s="216">
        <v>0</v>
      </c>
      <c r="S668" s="216">
        <v>531</v>
      </c>
    </row>
    <row r="669" spans="1:19" s="211" customFormat="1" ht="9" customHeight="1">
      <c r="A669" s="262" t="s">
        <v>15</v>
      </c>
      <c r="B669" s="214">
        <v>0</v>
      </c>
      <c r="C669" s="214"/>
      <c r="D669" s="214">
        <v>0</v>
      </c>
      <c r="E669" s="214">
        <v>0</v>
      </c>
      <c r="F669" s="214">
        <v>1730</v>
      </c>
      <c r="G669" s="214">
        <v>0</v>
      </c>
      <c r="H669" s="214">
        <v>0</v>
      </c>
      <c r="I669" s="268">
        <v>0</v>
      </c>
      <c r="J669" s="214"/>
      <c r="K669" s="214">
        <v>927</v>
      </c>
      <c r="L669" s="214">
        <v>15</v>
      </c>
      <c r="M669" s="214"/>
      <c r="N669" s="214">
        <v>235</v>
      </c>
      <c r="O669" s="214">
        <v>0</v>
      </c>
      <c r="P669" s="214">
        <v>18879</v>
      </c>
      <c r="Q669" s="214"/>
      <c r="R669" s="214">
        <v>790</v>
      </c>
      <c r="S669" s="214">
        <v>24825</v>
      </c>
    </row>
    <row r="670" spans="1:19" s="211" customFormat="1" ht="9" customHeight="1">
      <c r="A670" s="215" t="s">
        <v>16</v>
      </c>
      <c r="B670" s="216">
        <v>336349</v>
      </c>
      <c r="C670" s="216"/>
      <c r="D670" s="216">
        <v>125065</v>
      </c>
      <c r="E670" s="216">
        <v>34763</v>
      </c>
      <c r="F670" s="216">
        <v>43699</v>
      </c>
      <c r="G670" s="216">
        <v>11481</v>
      </c>
      <c r="H670" s="216">
        <v>5</v>
      </c>
      <c r="I670" s="267">
        <v>0</v>
      </c>
      <c r="J670" s="216"/>
      <c r="K670" s="216">
        <v>47853</v>
      </c>
      <c r="L670" s="216">
        <v>65116</v>
      </c>
      <c r="M670" s="216"/>
      <c r="N670" s="216">
        <v>671</v>
      </c>
      <c r="O670" s="216">
        <v>6604</v>
      </c>
      <c r="P670" s="216">
        <v>39236</v>
      </c>
      <c r="Q670" s="216"/>
      <c r="R670" s="216">
        <v>582</v>
      </c>
      <c r="S670" s="216">
        <v>5534</v>
      </c>
    </row>
    <row r="671" spans="1:19" s="211" customFormat="1" ht="9" customHeight="1">
      <c r="A671" s="215" t="s">
        <v>17</v>
      </c>
      <c r="B671" s="216">
        <v>10</v>
      </c>
      <c r="C671" s="216"/>
      <c r="D671" s="216">
        <v>0</v>
      </c>
      <c r="E671" s="216">
        <v>0</v>
      </c>
      <c r="F671" s="216">
        <v>3480</v>
      </c>
      <c r="G671" s="216">
        <v>0</v>
      </c>
      <c r="H671" s="216">
        <v>0</v>
      </c>
      <c r="I671" s="267">
        <v>0</v>
      </c>
      <c r="J671" s="216"/>
      <c r="K671" s="216">
        <v>1073</v>
      </c>
      <c r="L671" s="216">
        <v>1022</v>
      </c>
      <c r="M671" s="216"/>
      <c r="N671" s="216">
        <v>175</v>
      </c>
      <c r="O671" s="216">
        <v>0</v>
      </c>
      <c r="P671" s="216">
        <v>21456</v>
      </c>
      <c r="Q671" s="216"/>
      <c r="R671" s="216">
        <v>16</v>
      </c>
      <c r="S671" s="216">
        <v>508</v>
      </c>
    </row>
    <row r="672" spans="1:19" s="211" customFormat="1" ht="9" customHeight="1">
      <c r="A672" s="215" t="s">
        <v>18</v>
      </c>
      <c r="B672" s="216">
        <v>54</v>
      </c>
      <c r="C672" s="216"/>
      <c r="D672" s="216">
        <v>8</v>
      </c>
      <c r="E672" s="216">
        <v>30</v>
      </c>
      <c r="F672" s="216">
        <v>27012</v>
      </c>
      <c r="G672" s="216">
        <v>0</v>
      </c>
      <c r="H672" s="216">
        <v>0</v>
      </c>
      <c r="I672" s="267">
        <v>0</v>
      </c>
      <c r="J672" s="216"/>
      <c r="K672" s="216">
        <v>5318</v>
      </c>
      <c r="L672" s="216">
        <v>248</v>
      </c>
      <c r="M672" s="216"/>
      <c r="N672" s="216">
        <v>11391</v>
      </c>
      <c r="O672" s="216">
        <v>0</v>
      </c>
      <c r="P672" s="216">
        <v>56193</v>
      </c>
      <c r="Q672" s="216"/>
      <c r="R672" s="216">
        <v>10550</v>
      </c>
      <c r="S672" s="216">
        <v>4534</v>
      </c>
    </row>
    <row r="673" spans="1:19" s="211" customFormat="1" ht="9" customHeight="1">
      <c r="A673" s="262" t="s">
        <v>19</v>
      </c>
      <c r="B673" s="214">
        <v>10564</v>
      </c>
      <c r="C673" s="214"/>
      <c r="D673" s="214">
        <v>25937</v>
      </c>
      <c r="E673" s="214">
        <v>1053</v>
      </c>
      <c r="F673" s="214">
        <v>39675</v>
      </c>
      <c r="G673" s="214">
        <v>8976</v>
      </c>
      <c r="H673" s="214">
        <v>3023</v>
      </c>
      <c r="I673" s="268">
        <v>0</v>
      </c>
      <c r="J673" s="214"/>
      <c r="K673" s="214">
        <v>12784</v>
      </c>
      <c r="L673" s="214">
        <v>1678</v>
      </c>
      <c r="M673" s="214"/>
      <c r="N673" s="214">
        <v>1369</v>
      </c>
      <c r="O673" s="214">
        <v>1127</v>
      </c>
      <c r="P673" s="214">
        <v>42202</v>
      </c>
      <c r="Q673" s="214"/>
      <c r="R673" s="214">
        <v>129</v>
      </c>
      <c r="S673" s="214">
        <v>39818</v>
      </c>
    </row>
    <row r="674" spans="1:19" s="211" customFormat="1" ht="9" customHeight="1">
      <c r="A674" s="215" t="s">
        <v>187</v>
      </c>
      <c r="B674" s="216">
        <v>81292</v>
      </c>
      <c r="C674" s="216"/>
      <c r="D674" s="216">
        <v>268173</v>
      </c>
      <c r="E674" s="216">
        <v>154081</v>
      </c>
      <c r="F674" s="216">
        <v>47068</v>
      </c>
      <c r="G674" s="216">
        <v>3898</v>
      </c>
      <c r="H674" s="216">
        <v>5245</v>
      </c>
      <c r="I674" s="267">
        <v>0</v>
      </c>
      <c r="J674" s="216"/>
      <c r="K674" s="216">
        <v>42630</v>
      </c>
      <c r="L674" s="216">
        <v>49046</v>
      </c>
      <c r="M674" s="216"/>
      <c r="N674" s="216">
        <v>165198</v>
      </c>
      <c r="O674" s="216">
        <v>65604</v>
      </c>
      <c r="P674" s="216">
        <v>252780</v>
      </c>
      <c r="Q674" s="216"/>
      <c r="R674" s="211">
        <v>6487</v>
      </c>
      <c r="S674" s="216">
        <v>89908</v>
      </c>
    </row>
    <row r="675" spans="1:19" s="211" customFormat="1" ht="9" customHeight="1">
      <c r="A675" s="215" t="s">
        <v>21</v>
      </c>
      <c r="B675" s="216">
        <v>96651</v>
      </c>
      <c r="C675" s="216"/>
      <c r="D675" s="216">
        <v>3197</v>
      </c>
      <c r="E675" s="216">
        <v>3818</v>
      </c>
      <c r="F675" s="216">
        <v>5821</v>
      </c>
      <c r="G675" s="216">
        <v>4</v>
      </c>
      <c r="H675" s="216">
        <v>0</v>
      </c>
      <c r="I675" s="267">
        <v>0</v>
      </c>
      <c r="J675" s="216"/>
      <c r="K675" s="216">
        <v>1982</v>
      </c>
      <c r="L675" s="216">
        <v>1334</v>
      </c>
      <c r="M675" s="216"/>
      <c r="N675" s="216">
        <v>574</v>
      </c>
      <c r="O675" s="216">
        <v>1835</v>
      </c>
      <c r="P675" s="216">
        <v>23035</v>
      </c>
      <c r="Q675" s="216"/>
      <c r="R675" s="216">
        <v>0</v>
      </c>
      <c r="S675" s="216">
        <v>8519</v>
      </c>
    </row>
    <row r="676" spans="1:19" s="211" customFormat="1" ht="9" customHeight="1">
      <c r="A676" s="215" t="s">
        <v>22</v>
      </c>
      <c r="B676" s="216">
        <v>104792</v>
      </c>
      <c r="C676" s="216"/>
      <c r="D676" s="216">
        <v>20952</v>
      </c>
      <c r="E676" s="216">
        <v>46063</v>
      </c>
      <c r="F676" s="216">
        <v>86689</v>
      </c>
      <c r="G676" s="216">
        <v>6107</v>
      </c>
      <c r="H676" s="216">
        <v>0</v>
      </c>
      <c r="I676" s="267">
        <v>0</v>
      </c>
      <c r="J676" s="216"/>
      <c r="K676" s="216">
        <v>56372</v>
      </c>
      <c r="L676" s="216">
        <v>5473</v>
      </c>
      <c r="M676" s="216"/>
      <c r="N676" s="216">
        <v>8845</v>
      </c>
      <c r="O676" s="216">
        <v>15556</v>
      </c>
      <c r="P676" s="216">
        <v>84028</v>
      </c>
      <c r="Q676" s="216"/>
      <c r="R676" s="216">
        <v>67</v>
      </c>
      <c r="S676" s="216">
        <v>14720</v>
      </c>
    </row>
    <row r="677" spans="1:19" s="211" customFormat="1" ht="9" customHeight="1">
      <c r="A677" s="262" t="s">
        <v>23</v>
      </c>
      <c r="B677" s="214">
        <v>13</v>
      </c>
      <c r="C677" s="214"/>
      <c r="D677" s="214">
        <v>4</v>
      </c>
      <c r="E677" s="214">
        <v>0</v>
      </c>
      <c r="F677" s="214">
        <v>9244</v>
      </c>
      <c r="G677" s="214">
        <v>0</v>
      </c>
      <c r="H677" s="214">
        <v>0</v>
      </c>
      <c r="I677" s="268">
        <v>0</v>
      </c>
      <c r="J677" s="214"/>
      <c r="K677" s="214">
        <v>4375</v>
      </c>
      <c r="L677" s="214">
        <v>399</v>
      </c>
      <c r="M677" s="214"/>
      <c r="N677" s="214">
        <v>868</v>
      </c>
      <c r="O677" s="214">
        <v>0</v>
      </c>
      <c r="P677" s="214">
        <v>42824</v>
      </c>
      <c r="Q677" s="214"/>
      <c r="R677" s="214">
        <v>0</v>
      </c>
      <c r="S677" s="214">
        <v>6500</v>
      </c>
    </row>
    <row r="678" spans="1:19" s="211" customFormat="1" ht="9" customHeight="1">
      <c r="A678" s="215" t="s">
        <v>24</v>
      </c>
      <c r="B678" s="216">
        <v>49523</v>
      </c>
      <c r="C678" s="216"/>
      <c r="D678" s="216">
        <v>10999</v>
      </c>
      <c r="E678" s="216">
        <v>5</v>
      </c>
      <c r="F678" s="216">
        <v>2554</v>
      </c>
      <c r="G678" s="216">
        <v>0</v>
      </c>
      <c r="H678" s="216">
        <v>0</v>
      </c>
      <c r="I678" s="267">
        <v>0</v>
      </c>
      <c r="J678" s="216"/>
      <c r="K678" s="216">
        <v>20832</v>
      </c>
      <c r="L678" s="216">
        <v>1882</v>
      </c>
      <c r="M678" s="216"/>
      <c r="N678" s="216">
        <v>1567</v>
      </c>
      <c r="O678" s="216">
        <v>93</v>
      </c>
      <c r="P678" s="216">
        <v>37891</v>
      </c>
      <c r="Q678" s="216"/>
      <c r="R678" s="216">
        <v>0</v>
      </c>
      <c r="S678" s="216">
        <v>26273</v>
      </c>
    </row>
    <row r="679" spans="1:19" s="211" customFormat="1" ht="9" customHeight="1">
      <c r="A679" s="215" t="s">
        <v>25</v>
      </c>
      <c r="B679" s="216">
        <v>79341</v>
      </c>
      <c r="C679" s="216"/>
      <c r="D679" s="216">
        <v>31246</v>
      </c>
      <c r="E679" s="216">
        <v>15099</v>
      </c>
      <c r="F679" s="216">
        <v>32595</v>
      </c>
      <c r="G679" s="216">
        <v>4864</v>
      </c>
      <c r="H679" s="216">
        <v>249</v>
      </c>
      <c r="I679" s="267">
        <v>2503</v>
      </c>
      <c r="J679" s="216"/>
      <c r="K679" s="216">
        <v>49547</v>
      </c>
      <c r="L679" s="216">
        <v>123022</v>
      </c>
      <c r="M679" s="216"/>
      <c r="N679" s="216">
        <v>20866</v>
      </c>
      <c r="O679" s="216">
        <v>82930</v>
      </c>
      <c r="P679" s="216">
        <v>120292</v>
      </c>
      <c r="Q679" s="216"/>
      <c r="R679" s="216">
        <v>7548</v>
      </c>
      <c r="S679" s="211">
        <v>28882</v>
      </c>
    </row>
    <row r="680" spans="1:19" s="211" customFormat="1" ht="9" customHeight="1">
      <c r="A680" s="215" t="s">
        <v>26</v>
      </c>
      <c r="B680" s="216">
        <v>202361</v>
      </c>
      <c r="C680" s="216"/>
      <c r="D680" s="216">
        <v>114937</v>
      </c>
      <c r="E680" s="216">
        <v>102377</v>
      </c>
      <c r="F680" s="216">
        <v>71472</v>
      </c>
      <c r="G680" s="216">
        <v>15429</v>
      </c>
      <c r="H680" s="216">
        <v>53905</v>
      </c>
      <c r="I680" s="267">
        <v>3546</v>
      </c>
      <c r="J680" s="216"/>
      <c r="K680" s="216">
        <v>251768</v>
      </c>
      <c r="L680" s="216">
        <v>101969</v>
      </c>
      <c r="M680" s="216"/>
      <c r="N680" s="216">
        <v>36452</v>
      </c>
      <c r="O680" s="216">
        <v>71650</v>
      </c>
      <c r="P680" s="216">
        <v>224888</v>
      </c>
      <c r="Q680" s="216"/>
      <c r="R680" s="216">
        <v>10548</v>
      </c>
      <c r="S680" s="216">
        <v>26708</v>
      </c>
    </row>
    <row r="681" spans="1:19" s="211" customFormat="1" ht="9" customHeight="1">
      <c r="A681" s="262" t="s">
        <v>27</v>
      </c>
      <c r="B681" s="214">
        <v>57</v>
      </c>
      <c r="C681" s="214"/>
      <c r="D681" s="214">
        <v>2</v>
      </c>
      <c r="E681" s="214">
        <v>2</v>
      </c>
      <c r="F681" s="214">
        <v>9905</v>
      </c>
      <c r="G681" s="214">
        <v>0</v>
      </c>
      <c r="H681" s="214">
        <v>0</v>
      </c>
      <c r="I681" s="268">
        <v>0</v>
      </c>
      <c r="J681" s="214"/>
      <c r="K681" s="214">
        <v>9002</v>
      </c>
      <c r="L681" s="214">
        <v>2972</v>
      </c>
      <c r="M681" s="214"/>
      <c r="N681" s="214">
        <v>1836</v>
      </c>
      <c r="O681" s="214">
        <v>2167</v>
      </c>
      <c r="P681" s="214">
        <v>54900</v>
      </c>
      <c r="Q681" s="214"/>
      <c r="R681" s="214">
        <v>757</v>
      </c>
      <c r="S681" s="214">
        <v>7283</v>
      </c>
    </row>
    <row r="682" spans="1:19" s="211" customFormat="1" ht="9" customHeight="1">
      <c r="A682" s="215" t="s">
        <v>28</v>
      </c>
      <c r="B682" s="216">
        <v>0</v>
      </c>
      <c r="C682" s="216"/>
      <c r="D682" s="216">
        <v>0</v>
      </c>
      <c r="E682" s="216">
        <v>6983</v>
      </c>
      <c r="F682" s="216">
        <v>1230</v>
      </c>
      <c r="G682" s="216">
        <v>0</v>
      </c>
      <c r="H682" s="216">
        <v>17</v>
      </c>
      <c r="I682" s="267">
        <v>3211</v>
      </c>
      <c r="J682" s="216"/>
      <c r="K682" s="216">
        <v>2647</v>
      </c>
      <c r="L682" s="216">
        <v>392</v>
      </c>
      <c r="M682" s="216"/>
      <c r="N682" s="216">
        <v>374</v>
      </c>
      <c r="O682" s="216">
        <v>0</v>
      </c>
      <c r="P682" s="216">
        <v>25217</v>
      </c>
      <c r="Q682" s="216"/>
      <c r="R682" s="216">
        <v>0</v>
      </c>
      <c r="S682" s="216">
        <v>1421</v>
      </c>
    </row>
    <row r="683" spans="1:19" s="211" customFormat="1" ht="9" customHeight="1">
      <c r="A683" s="215" t="s">
        <v>29</v>
      </c>
      <c r="B683" s="216">
        <v>0</v>
      </c>
      <c r="C683" s="216"/>
      <c r="D683" s="216">
        <v>0</v>
      </c>
      <c r="E683" s="216">
        <v>0</v>
      </c>
      <c r="F683" s="216">
        <v>530</v>
      </c>
      <c r="G683" s="216">
        <v>0</v>
      </c>
      <c r="H683" s="216">
        <v>0</v>
      </c>
      <c r="I683" s="267">
        <v>0</v>
      </c>
      <c r="J683" s="216"/>
      <c r="K683" s="216">
        <v>656</v>
      </c>
      <c r="L683" s="216">
        <v>29</v>
      </c>
      <c r="M683" s="216"/>
      <c r="N683" s="216">
        <v>343</v>
      </c>
      <c r="O683" s="216">
        <v>4</v>
      </c>
      <c r="P683" s="216">
        <v>18721</v>
      </c>
      <c r="Q683" s="216"/>
      <c r="R683" s="216">
        <v>413</v>
      </c>
      <c r="S683" s="216">
        <v>780</v>
      </c>
    </row>
    <row r="684" spans="1:19" s="211" customFormat="1" ht="9" customHeight="1">
      <c r="A684" s="215" t="s">
        <v>30</v>
      </c>
      <c r="B684" s="216">
        <v>836686</v>
      </c>
      <c r="C684" s="216"/>
      <c r="D684" s="216">
        <v>1471339</v>
      </c>
      <c r="E684" s="216">
        <v>637122</v>
      </c>
      <c r="F684" s="216">
        <v>362627</v>
      </c>
      <c r="G684" s="216">
        <v>19301</v>
      </c>
      <c r="H684" s="216">
        <v>7506</v>
      </c>
      <c r="I684" s="267">
        <v>14030</v>
      </c>
      <c r="J684" s="216"/>
      <c r="K684" s="216">
        <v>167578</v>
      </c>
      <c r="L684" s="216">
        <v>120282</v>
      </c>
      <c r="M684" s="216"/>
      <c r="N684" s="216">
        <v>71205</v>
      </c>
      <c r="O684" s="216">
        <v>161943</v>
      </c>
      <c r="P684" s="216">
        <v>229103</v>
      </c>
      <c r="Q684" s="216"/>
      <c r="R684" s="216">
        <v>7790</v>
      </c>
      <c r="S684" s="216">
        <v>113667</v>
      </c>
    </row>
    <row r="685" spans="1:19" s="211" customFormat="1" ht="9" customHeight="1">
      <c r="A685" s="262" t="s">
        <v>31</v>
      </c>
      <c r="B685" s="214">
        <v>0</v>
      </c>
      <c r="C685" s="214"/>
      <c r="D685" s="214">
        <v>0</v>
      </c>
      <c r="E685" s="214">
        <v>0</v>
      </c>
      <c r="F685" s="214">
        <v>11760</v>
      </c>
      <c r="G685" s="214">
        <v>0</v>
      </c>
      <c r="H685" s="214">
        <v>0</v>
      </c>
      <c r="I685" s="268">
        <v>0</v>
      </c>
      <c r="J685" s="214"/>
      <c r="K685" s="214">
        <v>10353</v>
      </c>
      <c r="L685" s="214">
        <v>3730</v>
      </c>
      <c r="M685" s="214"/>
      <c r="N685" s="214">
        <v>3103</v>
      </c>
      <c r="O685" s="214">
        <v>0</v>
      </c>
      <c r="P685" s="214">
        <v>89993</v>
      </c>
      <c r="Q685" s="214"/>
      <c r="R685" s="214">
        <v>757</v>
      </c>
      <c r="S685" s="214">
        <v>1296</v>
      </c>
    </row>
    <row r="686" spans="1:19" s="211" customFormat="1" ht="9" customHeight="1">
      <c r="A686" s="215" t="s">
        <v>32</v>
      </c>
      <c r="B686" s="216">
        <v>1707</v>
      </c>
      <c r="C686" s="216"/>
      <c r="D686" s="269">
        <v>42691</v>
      </c>
      <c r="E686" s="269">
        <v>39158</v>
      </c>
      <c r="F686" s="269">
        <v>97156</v>
      </c>
      <c r="G686" s="216">
        <v>1738</v>
      </c>
      <c r="H686" s="216">
        <v>0</v>
      </c>
      <c r="I686" s="267">
        <v>0</v>
      </c>
      <c r="J686" s="216"/>
      <c r="K686" s="216">
        <v>85895</v>
      </c>
      <c r="L686" s="216">
        <v>36955</v>
      </c>
      <c r="M686" s="216"/>
      <c r="N686" s="216">
        <v>9267</v>
      </c>
      <c r="O686" s="216">
        <v>684</v>
      </c>
      <c r="P686" s="216">
        <v>140885</v>
      </c>
      <c r="Q686" s="216"/>
      <c r="R686" s="216">
        <v>491</v>
      </c>
      <c r="S686" s="216">
        <v>6858</v>
      </c>
    </row>
    <row r="687" spans="1:19" s="211" customFormat="1" ht="9" customHeight="1">
      <c r="A687" s="215" t="s">
        <v>33</v>
      </c>
      <c r="B687" s="216">
        <v>692</v>
      </c>
      <c r="C687" s="216"/>
      <c r="D687" s="216">
        <v>2492</v>
      </c>
      <c r="E687" s="216">
        <v>23600</v>
      </c>
      <c r="F687" s="216">
        <v>55488</v>
      </c>
      <c r="G687" s="216">
        <v>18216</v>
      </c>
      <c r="H687" s="216">
        <v>0</v>
      </c>
      <c r="I687" s="267">
        <v>0</v>
      </c>
      <c r="J687" s="216"/>
      <c r="K687" s="216">
        <v>22614</v>
      </c>
      <c r="L687" s="216">
        <v>236446</v>
      </c>
      <c r="M687" s="216"/>
      <c r="N687" s="216">
        <v>3817</v>
      </c>
      <c r="O687" s="216">
        <v>213</v>
      </c>
      <c r="P687" s="216">
        <v>51605</v>
      </c>
      <c r="Q687" s="216"/>
      <c r="R687" s="216">
        <v>1005</v>
      </c>
      <c r="S687" s="216">
        <v>12207</v>
      </c>
    </row>
    <row r="688" spans="1:19" s="211" customFormat="1" ht="9" customHeight="1">
      <c r="A688" s="215" t="s">
        <v>34</v>
      </c>
      <c r="B688" s="216">
        <v>59</v>
      </c>
      <c r="C688" s="216"/>
      <c r="D688" s="216">
        <v>17</v>
      </c>
      <c r="E688" s="216">
        <v>19</v>
      </c>
      <c r="F688" s="216">
        <v>3030</v>
      </c>
      <c r="G688" s="216">
        <v>0</v>
      </c>
      <c r="H688" s="216">
        <v>0</v>
      </c>
      <c r="I688" s="267">
        <v>0</v>
      </c>
      <c r="J688" s="216"/>
      <c r="K688" s="216">
        <v>2138</v>
      </c>
      <c r="L688" s="216">
        <v>1274</v>
      </c>
      <c r="M688" s="216"/>
      <c r="N688" s="216">
        <v>1880</v>
      </c>
      <c r="O688" s="211">
        <v>0</v>
      </c>
      <c r="P688" s="216">
        <v>34682</v>
      </c>
      <c r="Q688" s="216"/>
      <c r="R688" s="216">
        <v>0</v>
      </c>
      <c r="S688" s="216">
        <v>1906</v>
      </c>
    </row>
    <row r="689" spans="1:19" s="211" customFormat="1" ht="9" customHeight="1">
      <c r="A689" s="262" t="s">
        <v>35</v>
      </c>
      <c r="B689" s="214">
        <v>20184</v>
      </c>
      <c r="C689" s="214"/>
      <c r="D689" s="214">
        <v>110169</v>
      </c>
      <c r="E689" s="214">
        <v>68759</v>
      </c>
      <c r="F689" s="214">
        <v>33129</v>
      </c>
      <c r="G689" s="214">
        <v>54204</v>
      </c>
      <c r="H689" s="214">
        <v>0</v>
      </c>
      <c r="I689" s="268">
        <v>0</v>
      </c>
      <c r="J689" s="214"/>
      <c r="K689" s="214">
        <v>105264</v>
      </c>
      <c r="L689" s="214">
        <v>3626</v>
      </c>
      <c r="M689" s="214"/>
      <c r="N689" s="214">
        <v>2447</v>
      </c>
      <c r="O689" s="214">
        <v>2853</v>
      </c>
      <c r="P689" s="214">
        <v>25794</v>
      </c>
      <c r="Q689" s="214"/>
      <c r="R689" s="214">
        <v>1884</v>
      </c>
      <c r="S689" s="214">
        <v>7341</v>
      </c>
    </row>
    <row r="690" spans="1:19" s="211" customFormat="1" ht="9" customHeight="1">
      <c r="A690" s="215" t="s">
        <v>36</v>
      </c>
      <c r="B690" s="216">
        <v>1430</v>
      </c>
      <c r="C690" s="216"/>
      <c r="D690" s="216">
        <v>3731</v>
      </c>
      <c r="E690" s="216">
        <v>357</v>
      </c>
      <c r="F690" s="216">
        <v>8760</v>
      </c>
      <c r="G690" s="216">
        <v>0</v>
      </c>
      <c r="H690" s="216">
        <v>586</v>
      </c>
      <c r="I690" s="267">
        <v>0</v>
      </c>
      <c r="J690" s="216"/>
      <c r="K690" s="216">
        <v>5589</v>
      </c>
      <c r="L690" s="216">
        <v>2973</v>
      </c>
      <c r="M690" s="216"/>
      <c r="N690" s="216">
        <v>3510</v>
      </c>
      <c r="O690" s="216">
        <v>5238</v>
      </c>
      <c r="P690" s="216">
        <v>53077</v>
      </c>
      <c r="Q690" s="216"/>
      <c r="R690" s="216">
        <v>16</v>
      </c>
      <c r="S690" s="216">
        <v>5773</v>
      </c>
    </row>
    <row r="691" spans="1:19" s="211" customFormat="1" ht="9" customHeight="1">
      <c r="A691" s="215" t="s">
        <v>37</v>
      </c>
      <c r="B691" s="216">
        <v>92</v>
      </c>
      <c r="C691" s="216"/>
      <c r="D691" s="216">
        <v>200</v>
      </c>
      <c r="E691" s="216">
        <v>6276</v>
      </c>
      <c r="F691" s="216">
        <v>18233</v>
      </c>
      <c r="G691" s="216">
        <v>1247</v>
      </c>
      <c r="H691" s="216">
        <v>0</v>
      </c>
      <c r="I691" s="267">
        <v>0</v>
      </c>
      <c r="J691" s="216"/>
      <c r="K691" s="216">
        <v>1840</v>
      </c>
      <c r="L691" s="216">
        <v>2284</v>
      </c>
      <c r="M691" s="216"/>
      <c r="N691" s="216">
        <v>1792</v>
      </c>
      <c r="O691" s="216">
        <v>3394</v>
      </c>
      <c r="P691" s="216">
        <v>40812</v>
      </c>
      <c r="Q691" s="216"/>
      <c r="R691" s="216">
        <v>194</v>
      </c>
      <c r="S691" s="216">
        <v>42696</v>
      </c>
    </row>
    <row r="692" spans="1:19" s="211" customFormat="1" ht="9" customHeight="1">
      <c r="A692" s="215" t="s">
        <v>38</v>
      </c>
      <c r="B692" s="216">
        <v>17</v>
      </c>
      <c r="C692" s="216"/>
      <c r="D692" s="216">
        <v>19</v>
      </c>
      <c r="E692" s="216">
        <v>5</v>
      </c>
      <c r="F692" s="216">
        <v>11942</v>
      </c>
      <c r="G692" s="216">
        <v>0</v>
      </c>
      <c r="H692" s="216">
        <v>0</v>
      </c>
      <c r="I692" s="267">
        <v>0</v>
      </c>
      <c r="J692" s="216"/>
      <c r="K692" s="216">
        <v>2370</v>
      </c>
      <c r="L692" s="216">
        <v>7360</v>
      </c>
      <c r="M692" s="216"/>
      <c r="N692" s="216">
        <v>5137</v>
      </c>
      <c r="O692" s="216">
        <v>0</v>
      </c>
      <c r="P692" s="216">
        <v>50127</v>
      </c>
      <c r="Q692" s="216"/>
      <c r="R692" s="216">
        <v>135290</v>
      </c>
      <c r="S692" s="216">
        <v>44186</v>
      </c>
    </row>
    <row r="693" spans="1:19" s="211" customFormat="1" ht="9" customHeight="1">
      <c r="A693" s="262" t="s">
        <v>39</v>
      </c>
      <c r="B693" s="214">
        <v>3373</v>
      </c>
      <c r="C693" s="214"/>
      <c r="D693" s="214">
        <v>27859</v>
      </c>
      <c r="E693" s="214">
        <v>7027</v>
      </c>
      <c r="F693" s="214">
        <v>386864</v>
      </c>
      <c r="G693" s="214">
        <v>2975</v>
      </c>
      <c r="H693" s="214">
        <v>0</v>
      </c>
      <c r="I693" s="268">
        <v>0</v>
      </c>
      <c r="J693" s="214"/>
      <c r="K693" s="214">
        <v>1954</v>
      </c>
      <c r="L693" s="214">
        <v>1165</v>
      </c>
      <c r="M693" s="214"/>
      <c r="N693" s="214">
        <v>1056</v>
      </c>
      <c r="O693" s="214">
        <v>445</v>
      </c>
      <c r="P693" s="214">
        <v>38448</v>
      </c>
      <c r="Q693" s="214"/>
      <c r="R693" s="214">
        <v>21287</v>
      </c>
      <c r="S693" s="214">
        <v>15179</v>
      </c>
    </row>
    <row r="694" spans="1:19" s="211" customFormat="1" ht="9" customHeight="1">
      <c r="A694" s="215" t="s">
        <v>40</v>
      </c>
      <c r="B694" s="216">
        <v>7445</v>
      </c>
      <c r="C694" s="216"/>
      <c r="D694" s="216">
        <v>0</v>
      </c>
      <c r="E694" s="216">
        <v>96</v>
      </c>
      <c r="F694" s="216">
        <v>2283</v>
      </c>
      <c r="G694" s="216">
        <v>0</v>
      </c>
      <c r="H694" s="216">
        <v>0</v>
      </c>
      <c r="I694" s="267">
        <v>0</v>
      </c>
      <c r="J694" s="216"/>
      <c r="K694" s="216">
        <v>5759</v>
      </c>
      <c r="L694" s="216">
        <v>2597</v>
      </c>
      <c r="M694" s="216"/>
      <c r="N694" s="216">
        <v>936</v>
      </c>
      <c r="O694" s="216">
        <v>193</v>
      </c>
      <c r="P694" s="216">
        <v>24631</v>
      </c>
      <c r="Q694" s="216"/>
      <c r="R694" s="216">
        <v>7</v>
      </c>
      <c r="S694" s="216">
        <v>214</v>
      </c>
    </row>
    <row r="695" spans="1:19" s="211" customFormat="1" ht="9" customHeight="1">
      <c r="A695" s="215" t="s">
        <v>41</v>
      </c>
      <c r="B695" s="216">
        <v>591</v>
      </c>
      <c r="C695" s="216"/>
      <c r="D695" s="216">
        <v>159</v>
      </c>
      <c r="E695" s="216">
        <v>1454</v>
      </c>
      <c r="F695" s="216">
        <v>28191</v>
      </c>
      <c r="G695" s="216">
        <v>0</v>
      </c>
      <c r="H695" s="216">
        <v>0</v>
      </c>
      <c r="I695" s="267">
        <v>0</v>
      </c>
      <c r="J695" s="216"/>
      <c r="K695" s="216">
        <v>30419</v>
      </c>
      <c r="L695" s="216">
        <v>11047</v>
      </c>
      <c r="M695" s="216"/>
      <c r="N695" s="216">
        <v>15273</v>
      </c>
      <c r="O695" s="216">
        <v>28</v>
      </c>
      <c r="P695" s="216">
        <v>140096</v>
      </c>
      <c r="Q695" s="216"/>
      <c r="R695" s="216">
        <v>86653</v>
      </c>
      <c r="S695" s="216">
        <v>10348</v>
      </c>
    </row>
    <row r="696" spans="1:19" s="211" customFormat="1" ht="9" customHeight="1">
      <c r="A696" s="215" t="s">
        <v>42</v>
      </c>
      <c r="B696" s="216">
        <v>490</v>
      </c>
      <c r="C696" s="216"/>
      <c r="D696" s="216">
        <v>0</v>
      </c>
      <c r="E696" s="216">
        <v>0</v>
      </c>
      <c r="F696" s="216">
        <v>7153</v>
      </c>
      <c r="G696" s="216">
        <v>0</v>
      </c>
      <c r="H696" s="216">
        <v>0</v>
      </c>
      <c r="I696" s="267">
        <v>0</v>
      </c>
      <c r="J696" s="216"/>
      <c r="K696" s="216">
        <v>2314</v>
      </c>
      <c r="L696" s="216">
        <v>4293</v>
      </c>
      <c r="M696" s="216"/>
      <c r="N696" s="216">
        <v>3682</v>
      </c>
      <c r="O696" s="216">
        <v>0</v>
      </c>
      <c r="P696" s="216">
        <v>22933</v>
      </c>
      <c r="Q696" s="216"/>
      <c r="R696" s="216">
        <v>0</v>
      </c>
      <c r="S696" s="216">
        <v>7200</v>
      </c>
    </row>
    <row r="697" spans="1:19" s="211" customFormat="1" ht="9" customHeight="1">
      <c r="A697" s="120" t="s">
        <v>43</v>
      </c>
      <c r="B697" s="117">
        <v>38</v>
      </c>
      <c r="C697" s="117"/>
      <c r="D697" s="117">
        <v>2176</v>
      </c>
      <c r="E697" s="117">
        <v>35</v>
      </c>
      <c r="F697" s="117">
        <v>3287</v>
      </c>
      <c r="G697" s="117">
        <v>0</v>
      </c>
      <c r="H697" s="117">
        <v>125</v>
      </c>
      <c r="I697" s="116">
        <v>15038</v>
      </c>
      <c r="J697" s="117"/>
      <c r="K697" s="117">
        <v>1654</v>
      </c>
      <c r="L697" s="117">
        <v>2268</v>
      </c>
      <c r="M697" s="117"/>
      <c r="N697" s="117">
        <v>300</v>
      </c>
      <c r="O697" s="117">
        <v>115</v>
      </c>
      <c r="P697" s="117">
        <v>18636</v>
      </c>
      <c r="Q697" s="117"/>
      <c r="R697" s="117">
        <v>0</v>
      </c>
      <c r="S697" s="117">
        <v>523</v>
      </c>
    </row>
    <row r="698" spans="1:19" s="211" customFormat="1" ht="9" customHeight="1">
      <c r="A698" s="217"/>
      <c r="B698" s="260"/>
      <c r="C698" s="260"/>
      <c r="D698" s="260"/>
      <c r="E698" s="260"/>
      <c r="F698" s="260"/>
      <c r="G698" s="260"/>
      <c r="H698" s="260"/>
      <c r="I698" s="266"/>
      <c r="J698" s="215"/>
      <c r="K698" s="260"/>
      <c r="L698" s="260"/>
      <c r="M698" s="260"/>
      <c r="N698" s="260"/>
      <c r="O698" s="260"/>
      <c r="P698" s="260"/>
      <c r="Q698" s="260"/>
      <c r="R698" s="260"/>
      <c r="S698" s="260"/>
    </row>
    <row r="699" spans="1:19" s="211" customFormat="1" ht="9" customHeight="1">
      <c r="A699" s="264">
        <v>2014</v>
      </c>
      <c r="B699" s="259"/>
      <c r="D699" s="259"/>
      <c r="E699" s="259"/>
      <c r="F699" s="259"/>
      <c r="G699" s="259"/>
      <c r="H699" s="259"/>
      <c r="I699" s="259"/>
    </row>
    <row r="700" spans="1:19" s="211" customFormat="1" ht="9" customHeight="1">
      <c r="A700" s="210" t="s">
        <v>69</v>
      </c>
      <c r="B700" s="258">
        <f>SUM(B702:B733)</f>
        <v>2089970</v>
      </c>
      <c r="C700" s="258"/>
      <c r="D700" s="258">
        <f t="shared" ref="D700:I700" si="13">SUM(D702:D733)</f>
        <v>2780760</v>
      </c>
      <c r="E700" s="258">
        <f t="shared" si="13"/>
        <v>1384911</v>
      </c>
      <c r="F700" s="258">
        <f t="shared" si="13"/>
        <v>1785729</v>
      </c>
      <c r="G700" s="258">
        <f t="shared" si="13"/>
        <v>155640</v>
      </c>
      <c r="H700" s="258">
        <f t="shared" si="13"/>
        <v>72327</v>
      </c>
      <c r="I700" s="265">
        <f t="shared" si="13"/>
        <v>50537</v>
      </c>
      <c r="K700" s="258">
        <f>SUM(K702:K733)</f>
        <v>1001821</v>
      </c>
      <c r="L700" s="258">
        <f>SUM(L702:L733)</f>
        <v>888880</v>
      </c>
      <c r="M700" s="258"/>
      <c r="N700" s="258">
        <f>SUM(N702:N733)</f>
        <v>547468</v>
      </c>
      <c r="O700" s="258">
        <f>SUM(O702:O733)</f>
        <v>473384</v>
      </c>
      <c r="P700" s="258">
        <f>SUM(P702:P733)</f>
        <v>2413280</v>
      </c>
      <c r="Q700" s="258"/>
      <c r="R700" s="258">
        <f>SUM(R702:R733)</f>
        <v>287432</v>
      </c>
      <c r="S700" s="258">
        <f>SUM(S702:S733)</f>
        <v>573966</v>
      </c>
    </row>
    <row r="701" spans="1:19" s="211" customFormat="1" ht="3" customHeight="1">
      <c r="A701" s="217"/>
      <c r="B701" s="260"/>
      <c r="C701" s="260"/>
      <c r="D701" s="260"/>
      <c r="E701" s="260"/>
      <c r="F701" s="260"/>
      <c r="G701" s="260"/>
      <c r="H701" s="260"/>
      <c r="I701" s="266"/>
      <c r="J701" s="215"/>
      <c r="K701" s="260"/>
      <c r="L701" s="260"/>
      <c r="M701" s="260"/>
      <c r="N701" s="260"/>
      <c r="O701" s="260"/>
      <c r="P701" s="260"/>
      <c r="Q701" s="260"/>
      <c r="R701" s="260"/>
      <c r="S701" s="260"/>
    </row>
    <row r="702" spans="1:19" s="211" customFormat="1" ht="9" customHeight="1">
      <c r="A702" s="215" t="s">
        <v>12</v>
      </c>
      <c r="B702" s="216">
        <v>30</v>
      </c>
      <c r="C702" s="216"/>
      <c r="D702" s="216">
        <v>7629</v>
      </c>
      <c r="E702" s="216">
        <v>25042</v>
      </c>
      <c r="F702" s="216">
        <v>22527</v>
      </c>
      <c r="G702" s="216">
        <v>171</v>
      </c>
      <c r="H702" s="216">
        <v>0</v>
      </c>
      <c r="I702" s="267">
        <v>0</v>
      </c>
      <c r="J702" s="216"/>
      <c r="K702" s="216">
        <v>1319</v>
      </c>
      <c r="L702" s="216">
        <v>3329</v>
      </c>
      <c r="M702" s="216"/>
      <c r="N702" s="216">
        <v>2013</v>
      </c>
      <c r="O702" s="216">
        <v>659</v>
      </c>
      <c r="P702" s="216">
        <v>16628</v>
      </c>
      <c r="Q702" s="216"/>
      <c r="R702" s="216">
        <v>0</v>
      </c>
      <c r="S702" s="216">
        <v>2415</v>
      </c>
    </row>
    <row r="703" spans="1:19" s="211" customFormat="1" ht="9" customHeight="1">
      <c r="A703" s="215" t="s">
        <v>13</v>
      </c>
      <c r="B703" s="216">
        <v>27917</v>
      </c>
      <c r="C703" s="216"/>
      <c r="D703" s="216">
        <v>77322</v>
      </c>
      <c r="E703" s="216">
        <v>56049</v>
      </c>
      <c r="F703" s="216">
        <v>52610</v>
      </c>
      <c r="G703" s="216">
        <v>742</v>
      </c>
      <c r="H703" s="216">
        <v>0</v>
      </c>
      <c r="I703" s="267">
        <v>0</v>
      </c>
      <c r="J703" s="216"/>
      <c r="K703" s="216">
        <v>6472</v>
      </c>
      <c r="L703" s="216">
        <v>4212</v>
      </c>
      <c r="M703" s="216"/>
      <c r="N703" s="216">
        <v>7326</v>
      </c>
      <c r="O703" s="216">
        <v>4951</v>
      </c>
      <c r="P703" s="216">
        <v>71641</v>
      </c>
      <c r="Q703" s="216"/>
      <c r="R703" s="216">
        <v>4704</v>
      </c>
      <c r="S703" s="216">
        <v>6922</v>
      </c>
    </row>
    <row r="704" spans="1:19" s="211" customFormat="1" ht="9" customHeight="1">
      <c r="A704" s="215" t="s">
        <v>14</v>
      </c>
      <c r="B704" s="216">
        <v>0</v>
      </c>
      <c r="C704" s="216"/>
      <c r="D704" s="216">
        <v>0</v>
      </c>
      <c r="E704" s="216">
        <v>0</v>
      </c>
      <c r="F704" s="216">
        <v>1159</v>
      </c>
      <c r="G704" s="216">
        <v>0</v>
      </c>
      <c r="H704" s="216">
        <v>0</v>
      </c>
      <c r="I704" s="267">
        <v>0</v>
      </c>
      <c r="J704" s="216"/>
      <c r="K704" s="216">
        <v>1785</v>
      </c>
      <c r="L704" s="216">
        <v>313</v>
      </c>
      <c r="M704" s="216"/>
      <c r="N704" s="216">
        <v>284</v>
      </c>
      <c r="O704" s="216">
        <v>22</v>
      </c>
      <c r="P704" s="216">
        <v>29850</v>
      </c>
      <c r="Q704" s="216"/>
      <c r="R704" s="216">
        <v>124</v>
      </c>
      <c r="S704" s="216">
        <v>606</v>
      </c>
    </row>
    <row r="705" spans="1:19" s="211" customFormat="1" ht="9" customHeight="1">
      <c r="A705" s="262" t="s">
        <v>15</v>
      </c>
      <c r="B705" s="214">
        <v>0</v>
      </c>
      <c r="C705" s="214"/>
      <c r="D705" s="214">
        <v>0</v>
      </c>
      <c r="E705" s="214">
        <v>0</v>
      </c>
      <c r="F705" s="214">
        <v>1018</v>
      </c>
      <c r="G705" s="214">
        <v>0</v>
      </c>
      <c r="H705" s="214">
        <v>0</v>
      </c>
      <c r="I705" s="268">
        <v>0</v>
      </c>
      <c r="J705" s="214"/>
      <c r="K705" s="214">
        <v>544</v>
      </c>
      <c r="L705" s="214">
        <v>0</v>
      </c>
      <c r="M705" s="214"/>
      <c r="N705" s="214">
        <v>413</v>
      </c>
      <c r="O705" s="214">
        <v>0</v>
      </c>
      <c r="P705" s="214">
        <v>12490</v>
      </c>
      <c r="Q705" s="214"/>
      <c r="R705" s="214">
        <v>649</v>
      </c>
      <c r="S705" s="214">
        <v>574</v>
      </c>
    </row>
    <row r="706" spans="1:19" s="211" customFormat="1" ht="9" customHeight="1">
      <c r="A706" s="215" t="s">
        <v>16</v>
      </c>
      <c r="B706" s="216">
        <v>461032</v>
      </c>
      <c r="C706" s="216"/>
      <c r="D706" s="216">
        <v>149094</v>
      </c>
      <c r="E706" s="216">
        <v>36818</v>
      </c>
      <c r="F706" s="216">
        <v>47168</v>
      </c>
      <c r="G706" s="216">
        <v>12573</v>
      </c>
      <c r="H706" s="216">
        <v>18</v>
      </c>
      <c r="I706" s="267">
        <v>0</v>
      </c>
      <c r="J706" s="216"/>
      <c r="K706" s="216">
        <v>52782</v>
      </c>
      <c r="L706" s="216">
        <v>78008</v>
      </c>
      <c r="M706" s="216"/>
      <c r="N706" s="216">
        <v>4809</v>
      </c>
      <c r="O706" s="216">
        <v>7378</v>
      </c>
      <c r="P706" s="216">
        <v>46087</v>
      </c>
      <c r="Q706" s="216"/>
      <c r="R706" s="216">
        <v>1186</v>
      </c>
      <c r="S706" s="216">
        <v>4363</v>
      </c>
    </row>
    <row r="707" spans="1:19" s="211" customFormat="1" ht="9" customHeight="1">
      <c r="A707" s="215" t="s">
        <v>17</v>
      </c>
      <c r="B707" s="216">
        <v>0</v>
      </c>
      <c r="C707" s="216"/>
      <c r="D707" s="216">
        <v>0</v>
      </c>
      <c r="E707" s="216">
        <v>0</v>
      </c>
      <c r="F707" s="216">
        <v>1812</v>
      </c>
      <c r="G707" s="216">
        <v>0</v>
      </c>
      <c r="H707" s="216">
        <v>0</v>
      </c>
      <c r="I707" s="267">
        <v>0</v>
      </c>
      <c r="J707" s="216"/>
      <c r="K707" s="216">
        <v>752</v>
      </c>
      <c r="L707" s="216">
        <v>1190</v>
      </c>
      <c r="M707" s="216"/>
      <c r="N707" s="216">
        <v>53</v>
      </c>
      <c r="O707" s="216">
        <v>72</v>
      </c>
      <c r="P707" s="216">
        <v>23099</v>
      </c>
      <c r="Q707" s="216"/>
      <c r="R707" s="216">
        <v>8</v>
      </c>
      <c r="S707" s="216">
        <v>519</v>
      </c>
    </row>
    <row r="708" spans="1:19" s="211" customFormat="1" ht="9" customHeight="1">
      <c r="A708" s="215" t="s">
        <v>18</v>
      </c>
      <c r="B708" s="216">
        <v>0</v>
      </c>
      <c r="C708" s="216"/>
      <c r="D708" s="216">
        <v>2</v>
      </c>
      <c r="E708" s="216">
        <v>16</v>
      </c>
      <c r="F708" s="216">
        <v>19717</v>
      </c>
      <c r="G708" s="216">
        <v>0</v>
      </c>
      <c r="H708" s="216">
        <v>0</v>
      </c>
      <c r="I708" s="267">
        <v>0</v>
      </c>
      <c r="J708" s="216"/>
      <c r="K708" s="216">
        <v>6370</v>
      </c>
      <c r="L708" s="216">
        <v>1142</v>
      </c>
      <c r="M708" s="216"/>
      <c r="N708" s="216">
        <v>11100</v>
      </c>
      <c r="O708" s="216">
        <v>0</v>
      </c>
      <c r="P708" s="216">
        <v>66795</v>
      </c>
      <c r="Q708" s="216"/>
      <c r="R708" s="216">
        <v>8005</v>
      </c>
      <c r="S708" s="216">
        <v>3134</v>
      </c>
    </row>
    <row r="709" spans="1:19" s="211" customFormat="1" ht="9" customHeight="1">
      <c r="A709" s="262" t="s">
        <v>19</v>
      </c>
      <c r="B709" s="214">
        <v>10029</v>
      </c>
      <c r="C709" s="214"/>
      <c r="D709" s="214">
        <v>30628</v>
      </c>
      <c r="E709" s="214">
        <v>16002</v>
      </c>
      <c r="F709" s="214">
        <v>28999</v>
      </c>
      <c r="G709" s="214">
        <v>6127</v>
      </c>
      <c r="H709" s="214">
        <v>3019</v>
      </c>
      <c r="I709" s="268">
        <v>0</v>
      </c>
      <c r="J709" s="214"/>
      <c r="K709" s="214">
        <v>12899</v>
      </c>
      <c r="L709" s="214">
        <v>3644</v>
      </c>
      <c r="M709" s="214"/>
      <c r="N709" s="214">
        <v>5110</v>
      </c>
      <c r="O709" s="214">
        <v>1029</v>
      </c>
      <c r="P709" s="214">
        <v>42840</v>
      </c>
      <c r="Q709" s="214"/>
      <c r="R709" s="214">
        <v>41</v>
      </c>
      <c r="S709" s="214">
        <v>7641</v>
      </c>
    </row>
    <row r="710" spans="1:19" s="211" customFormat="1" ht="9" customHeight="1">
      <c r="A710" s="215" t="s">
        <v>187</v>
      </c>
      <c r="B710" s="216">
        <v>96124</v>
      </c>
      <c r="C710" s="216"/>
      <c r="D710" s="216">
        <v>291502</v>
      </c>
      <c r="E710" s="216">
        <v>137282</v>
      </c>
      <c r="F710" s="216">
        <v>208753</v>
      </c>
      <c r="G710" s="216">
        <v>3917</v>
      </c>
      <c r="H710" s="216">
        <v>7089</v>
      </c>
      <c r="I710" s="267">
        <v>747</v>
      </c>
      <c r="J710" s="216"/>
      <c r="K710" s="216">
        <v>64789</v>
      </c>
      <c r="L710" s="216">
        <v>42857</v>
      </c>
      <c r="M710" s="216"/>
      <c r="N710" s="216">
        <v>244427</v>
      </c>
      <c r="O710" s="216">
        <v>131612</v>
      </c>
      <c r="P710" s="216">
        <v>322526</v>
      </c>
      <c r="Q710" s="216"/>
      <c r="R710" s="211">
        <v>1386</v>
      </c>
      <c r="S710" s="216">
        <v>70969</v>
      </c>
    </row>
    <row r="711" spans="1:19" s="211" customFormat="1" ht="9" customHeight="1">
      <c r="A711" s="215" t="s">
        <v>21</v>
      </c>
      <c r="B711" s="216">
        <v>63227</v>
      </c>
      <c r="C711" s="216"/>
      <c r="D711" s="216">
        <v>4366</v>
      </c>
      <c r="E711" s="216">
        <v>3317</v>
      </c>
      <c r="F711" s="216">
        <v>6603</v>
      </c>
      <c r="G711" s="216">
        <v>43</v>
      </c>
      <c r="H711" s="216">
        <v>0</v>
      </c>
      <c r="I711" s="267">
        <v>0</v>
      </c>
      <c r="J711" s="216"/>
      <c r="K711" s="216">
        <v>1206</v>
      </c>
      <c r="L711" s="216">
        <v>922</v>
      </c>
      <c r="M711" s="216"/>
      <c r="N711" s="216">
        <v>2583</v>
      </c>
      <c r="O711" s="216">
        <v>494</v>
      </c>
      <c r="P711" s="216">
        <v>17778</v>
      </c>
      <c r="Q711" s="216"/>
      <c r="R711" s="216">
        <v>0</v>
      </c>
      <c r="S711" s="216">
        <v>10389</v>
      </c>
    </row>
    <row r="712" spans="1:19" s="211" customFormat="1" ht="9" customHeight="1">
      <c r="A712" s="215" t="s">
        <v>22</v>
      </c>
      <c r="B712" s="216">
        <v>57826</v>
      </c>
      <c r="C712" s="216"/>
      <c r="D712" s="216">
        <v>88919</v>
      </c>
      <c r="E712" s="216">
        <v>52426</v>
      </c>
      <c r="F712" s="216">
        <v>42858</v>
      </c>
      <c r="G712" s="216">
        <v>6535</v>
      </c>
      <c r="H712" s="216">
        <v>0</v>
      </c>
      <c r="I712" s="267">
        <v>0</v>
      </c>
      <c r="J712" s="216"/>
      <c r="K712" s="216">
        <v>74803</v>
      </c>
      <c r="L712" s="216">
        <v>6960</v>
      </c>
      <c r="M712" s="216"/>
      <c r="N712" s="216">
        <v>15841</v>
      </c>
      <c r="O712" s="216">
        <v>14599</v>
      </c>
      <c r="P712" s="216">
        <v>88791</v>
      </c>
      <c r="Q712" s="216"/>
      <c r="R712" s="216">
        <v>388</v>
      </c>
      <c r="S712" s="216">
        <v>11068</v>
      </c>
    </row>
    <row r="713" spans="1:19" s="211" customFormat="1" ht="9" customHeight="1">
      <c r="A713" s="262" t="s">
        <v>23</v>
      </c>
      <c r="B713" s="214">
        <v>15</v>
      </c>
      <c r="C713" s="214"/>
      <c r="D713" s="214">
        <v>32</v>
      </c>
      <c r="E713" s="214">
        <v>31</v>
      </c>
      <c r="F713" s="214">
        <v>5569</v>
      </c>
      <c r="G713" s="214">
        <v>0</v>
      </c>
      <c r="H713" s="214">
        <v>0</v>
      </c>
      <c r="I713" s="268">
        <v>0</v>
      </c>
      <c r="J713" s="214"/>
      <c r="K713" s="214">
        <v>6069</v>
      </c>
      <c r="L713" s="214">
        <v>30458</v>
      </c>
      <c r="M713" s="214"/>
      <c r="N713" s="214">
        <v>3144</v>
      </c>
      <c r="O713" s="214">
        <v>0</v>
      </c>
      <c r="P713" s="214">
        <v>58907</v>
      </c>
      <c r="Q713" s="214"/>
      <c r="R713" s="214">
        <v>0</v>
      </c>
      <c r="S713" s="214">
        <v>3238</v>
      </c>
    </row>
    <row r="714" spans="1:19" s="211" customFormat="1" ht="9" customHeight="1">
      <c r="A714" s="215" t="s">
        <v>24</v>
      </c>
      <c r="B714" s="216">
        <v>58001</v>
      </c>
      <c r="C714" s="216"/>
      <c r="D714" s="216">
        <v>12233</v>
      </c>
      <c r="E714" s="216">
        <v>1345</v>
      </c>
      <c r="F714" s="216">
        <v>5482</v>
      </c>
      <c r="G714" s="216">
        <v>0</v>
      </c>
      <c r="H714" s="216">
        <v>0</v>
      </c>
      <c r="I714" s="267">
        <v>0</v>
      </c>
      <c r="J714" s="216"/>
      <c r="K714" s="216">
        <v>19573</v>
      </c>
      <c r="L714" s="216">
        <v>2061</v>
      </c>
      <c r="M714" s="216"/>
      <c r="N714" s="216">
        <v>1277</v>
      </c>
      <c r="O714" s="216">
        <v>1100</v>
      </c>
      <c r="P714" s="216">
        <v>38722</v>
      </c>
      <c r="Q714" s="216"/>
      <c r="R714" s="216">
        <v>408</v>
      </c>
      <c r="S714" s="216">
        <v>3057</v>
      </c>
    </row>
    <row r="715" spans="1:19" s="211" customFormat="1" ht="9" customHeight="1">
      <c r="A715" s="215" t="s">
        <v>25</v>
      </c>
      <c r="B715" s="216">
        <v>62780</v>
      </c>
      <c r="C715" s="216"/>
      <c r="D715" s="216">
        <v>36037</v>
      </c>
      <c r="E715" s="216">
        <v>11261</v>
      </c>
      <c r="F715" s="216">
        <v>48105</v>
      </c>
      <c r="G715" s="216">
        <v>5313</v>
      </c>
      <c r="H715" s="216">
        <v>650</v>
      </c>
      <c r="I715" s="267">
        <v>1406</v>
      </c>
      <c r="J715" s="216"/>
      <c r="K715" s="216">
        <v>52533</v>
      </c>
      <c r="L715" s="216">
        <v>76720</v>
      </c>
      <c r="M715" s="216"/>
      <c r="N715" s="216">
        <v>49346</v>
      </c>
      <c r="O715" s="216">
        <v>95396</v>
      </c>
      <c r="P715" s="216">
        <v>146795</v>
      </c>
      <c r="Q715" s="216"/>
      <c r="R715" s="216">
        <v>9257</v>
      </c>
      <c r="S715" s="211">
        <v>25710</v>
      </c>
    </row>
    <row r="716" spans="1:19" s="211" customFormat="1" ht="9" customHeight="1">
      <c r="A716" s="215" t="s">
        <v>26</v>
      </c>
      <c r="B716" s="216">
        <v>224813</v>
      </c>
      <c r="C716" s="216"/>
      <c r="D716" s="216">
        <v>115518</v>
      </c>
      <c r="E716" s="216">
        <v>98273</v>
      </c>
      <c r="F716" s="216">
        <v>80757</v>
      </c>
      <c r="G716" s="216">
        <v>16951</v>
      </c>
      <c r="H716" s="216">
        <v>54289</v>
      </c>
      <c r="I716" s="267">
        <v>5769</v>
      </c>
      <c r="J716" s="216"/>
      <c r="K716" s="216">
        <v>243768</v>
      </c>
      <c r="L716" s="216">
        <v>147638</v>
      </c>
      <c r="M716" s="216"/>
      <c r="N716" s="216">
        <v>88629</v>
      </c>
      <c r="O716" s="216">
        <v>89515</v>
      </c>
      <c r="P716" s="216">
        <v>254380</v>
      </c>
      <c r="Q716" s="216"/>
      <c r="R716" s="216">
        <v>8231</v>
      </c>
      <c r="S716" s="216">
        <v>48434</v>
      </c>
    </row>
    <row r="717" spans="1:19" s="211" customFormat="1" ht="9" customHeight="1">
      <c r="A717" s="262" t="s">
        <v>27</v>
      </c>
      <c r="B717" s="214">
        <v>0</v>
      </c>
      <c r="C717" s="214"/>
      <c r="D717" s="214">
        <v>9</v>
      </c>
      <c r="E717" s="214">
        <v>49</v>
      </c>
      <c r="F717" s="214">
        <v>10070</v>
      </c>
      <c r="G717" s="214">
        <v>0</v>
      </c>
      <c r="H717" s="214">
        <v>0</v>
      </c>
      <c r="I717" s="268">
        <v>0</v>
      </c>
      <c r="J717" s="214"/>
      <c r="K717" s="214">
        <v>11722</v>
      </c>
      <c r="L717" s="214">
        <v>2089</v>
      </c>
      <c r="M717" s="214"/>
      <c r="N717" s="214">
        <v>1838</v>
      </c>
      <c r="O717" s="214">
        <v>1598</v>
      </c>
      <c r="P717" s="214">
        <v>65526</v>
      </c>
      <c r="Q717" s="214"/>
      <c r="R717" s="214">
        <v>2</v>
      </c>
      <c r="S717" s="214">
        <v>8117</v>
      </c>
    </row>
    <row r="718" spans="1:19" s="211" customFormat="1" ht="9" customHeight="1">
      <c r="A718" s="215" t="s">
        <v>28</v>
      </c>
      <c r="B718" s="216">
        <v>5</v>
      </c>
      <c r="C718" s="216"/>
      <c r="D718" s="216">
        <v>0</v>
      </c>
      <c r="E718" s="216">
        <v>10379</v>
      </c>
      <c r="F718" s="216">
        <v>1368</v>
      </c>
      <c r="G718" s="216">
        <v>0</v>
      </c>
      <c r="H718" s="216">
        <v>0</v>
      </c>
      <c r="I718" s="267">
        <v>422</v>
      </c>
      <c r="J718" s="216"/>
      <c r="K718" s="216">
        <v>2211</v>
      </c>
      <c r="L718" s="216">
        <v>464</v>
      </c>
      <c r="M718" s="216"/>
      <c r="N718" s="216">
        <v>251</v>
      </c>
      <c r="O718" s="216">
        <v>0</v>
      </c>
      <c r="P718" s="216">
        <v>24986</v>
      </c>
      <c r="Q718" s="216"/>
      <c r="R718" s="216">
        <v>0</v>
      </c>
      <c r="S718" s="216">
        <v>1309</v>
      </c>
    </row>
    <row r="719" spans="1:19" s="211" customFormat="1" ht="9" customHeight="1">
      <c r="A719" s="215" t="s">
        <v>29</v>
      </c>
      <c r="B719" s="216">
        <v>0</v>
      </c>
      <c r="C719" s="216"/>
      <c r="D719" s="216">
        <v>0</v>
      </c>
      <c r="E719" s="216">
        <v>0</v>
      </c>
      <c r="F719" s="216">
        <v>336</v>
      </c>
      <c r="G719" s="216">
        <v>0</v>
      </c>
      <c r="H719" s="216">
        <v>0</v>
      </c>
      <c r="I719" s="267">
        <v>0</v>
      </c>
      <c r="J719" s="216"/>
      <c r="K719" s="216">
        <v>2079</v>
      </c>
      <c r="L719" s="216">
        <v>37</v>
      </c>
      <c r="M719" s="216"/>
      <c r="N719" s="216">
        <v>312</v>
      </c>
      <c r="O719" s="216">
        <v>95</v>
      </c>
      <c r="P719" s="216">
        <v>20923</v>
      </c>
      <c r="Q719" s="216"/>
      <c r="R719" s="216">
        <v>354</v>
      </c>
      <c r="S719" s="216">
        <v>582</v>
      </c>
    </row>
    <row r="720" spans="1:19" s="211" customFormat="1" ht="9" customHeight="1">
      <c r="A720" s="215" t="s">
        <v>30</v>
      </c>
      <c r="B720" s="216">
        <v>1005074</v>
      </c>
      <c r="C720" s="216"/>
      <c r="D720" s="216">
        <v>1761784</v>
      </c>
      <c r="E720" s="216">
        <v>756290</v>
      </c>
      <c r="F720" s="216">
        <v>461516</v>
      </c>
      <c r="G720" s="216">
        <v>23007</v>
      </c>
      <c r="H720" s="216">
        <v>6770</v>
      </c>
      <c r="I720" s="267">
        <v>21594</v>
      </c>
      <c r="J720" s="216"/>
      <c r="K720" s="216">
        <v>160751</v>
      </c>
      <c r="L720" s="216">
        <v>121330</v>
      </c>
      <c r="M720" s="216"/>
      <c r="N720" s="216">
        <v>49216</v>
      </c>
      <c r="O720" s="216">
        <v>111201</v>
      </c>
      <c r="P720" s="216">
        <v>311388</v>
      </c>
      <c r="Q720" s="216"/>
      <c r="R720" s="216">
        <v>12878</v>
      </c>
      <c r="S720" s="216">
        <v>148737</v>
      </c>
    </row>
    <row r="721" spans="1:19" s="211" customFormat="1" ht="9" customHeight="1">
      <c r="A721" s="262" t="s">
        <v>31</v>
      </c>
      <c r="B721" s="214">
        <v>0</v>
      </c>
      <c r="C721" s="214"/>
      <c r="D721" s="214">
        <v>0</v>
      </c>
      <c r="E721" s="214">
        <v>0</v>
      </c>
      <c r="F721" s="214">
        <v>6670</v>
      </c>
      <c r="G721" s="214">
        <v>0</v>
      </c>
      <c r="H721" s="214">
        <v>0</v>
      </c>
      <c r="I721" s="268">
        <v>0</v>
      </c>
      <c r="J721" s="214"/>
      <c r="K721" s="214">
        <v>11382</v>
      </c>
      <c r="L721" s="214">
        <v>4717</v>
      </c>
      <c r="M721" s="214"/>
      <c r="N721" s="214">
        <v>2804</v>
      </c>
      <c r="O721" s="214">
        <v>1008</v>
      </c>
      <c r="P721" s="214">
        <v>69113</v>
      </c>
      <c r="Q721" s="214"/>
      <c r="R721" s="214">
        <v>174</v>
      </c>
      <c r="S721" s="214">
        <v>1690</v>
      </c>
    </row>
    <row r="722" spans="1:19" s="211" customFormat="1" ht="9" customHeight="1">
      <c r="A722" s="215" t="s">
        <v>32</v>
      </c>
      <c r="B722" s="216">
        <v>4521</v>
      </c>
      <c r="C722" s="216"/>
      <c r="D722" s="216">
        <v>43894</v>
      </c>
      <c r="E722" s="216">
        <v>33010</v>
      </c>
      <c r="F722" s="216">
        <v>91430</v>
      </c>
      <c r="G722" s="216">
        <v>707</v>
      </c>
      <c r="H722" s="216">
        <v>0</v>
      </c>
      <c r="I722" s="267">
        <v>0</v>
      </c>
      <c r="J722" s="216"/>
      <c r="K722" s="216">
        <v>91844</v>
      </c>
      <c r="L722" s="216">
        <v>44351</v>
      </c>
      <c r="M722" s="216"/>
      <c r="N722" s="216">
        <v>11132</v>
      </c>
      <c r="O722" s="216">
        <v>611</v>
      </c>
      <c r="P722" s="216">
        <v>166621</v>
      </c>
      <c r="Q722" s="216"/>
      <c r="R722" s="216">
        <v>195</v>
      </c>
      <c r="S722" s="216">
        <v>6154</v>
      </c>
    </row>
    <row r="723" spans="1:19" s="211" customFormat="1" ht="9" customHeight="1">
      <c r="A723" s="215" t="s">
        <v>33</v>
      </c>
      <c r="B723" s="216">
        <v>465</v>
      </c>
      <c r="C723" s="216"/>
      <c r="D723" s="216">
        <v>2719</v>
      </c>
      <c r="E723" s="216">
        <v>24874</v>
      </c>
      <c r="F723" s="216">
        <v>38401</v>
      </c>
      <c r="G723" s="216">
        <v>15508</v>
      </c>
      <c r="H723" s="216">
        <v>0</v>
      </c>
      <c r="I723" s="267">
        <v>0</v>
      </c>
      <c r="J723" s="216"/>
      <c r="K723" s="216">
        <v>25876</v>
      </c>
      <c r="L723" s="216">
        <v>27796</v>
      </c>
      <c r="M723" s="216"/>
      <c r="N723" s="216">
        <v>6415</v>
      </c>
      <c r="O723" s="216">
        <v>2780</v>
      </c>
      <c r="P723" s="216">
        <v>49902</v>
      </c>
      <c r="Q723" s="216"/>
      <c r="R723" s="216">
        <v>1092</v>
      </c>
      <c r="S723" s="216">
        <v>8205</v>
      </c>
    </row>
    <row r="724" spans="1:19" s="211" customFormat="1" ht="9" customHeight="1">
      <c r="A724" s="215" t="s">
        <v>34</v>
      </c>
      <c r="B724" s="216">
        <v>10</v>
      </c>
      <c r="C724" s="216"/>
      <c r="D724" s="216">
        <v>9</v>
      </c>
      <c r="E724" s="216">
        <v>38</v>
      </c>
      <c r="F724" s="216">
        <v>1469</v>
      </c>
      <c r="G724" s="216">
        <v>0</v>
      </c>
      <c r="H724" s="216">
        <v>0</v>
      </c>
      <c r="I724" s="267">
        <v>0</v>
      </c>
      <c r="J724" s="216"/>
      <c r="K724" s="216">
        <v>2215</v>
      </c>
      <c r="L724" s="216">
        <v>1548</v>
      </c>
      <c r="M724" s="216"/>
      <c r="N724" s="216">
        <v>2504</v>
      </c>
      <c r="O724" s="211">
        <v>25</v>
      </c>
      <c r="P724" s="216">
        <v>46931</v>
      </c>
      <c r="Q724" s="216"/>
      <c r="R724" s="216">
        <v>0</v>
      </c>
      <c r="S724" s="216">
        <v>796</v>
      </c>
    </row>
    <row r="725" spans="1:19" s="211" customFormat="1" ht="9" customHeight="1">
      <c r="A725" s="262" t="s">
        <v>35</v>
      </c>
      <c r="B725" s="214">
        <v>6691</v>
      </c>
      <c r="C725" s="214"/>
      <c r="D725" s="214">
        <v>126362</v>
      </c>
      <c r="E725" s="214">
        <v>92550</v>
      </c>
      <c r="F725" s="214">
        <v>45507</v>
      </c>
      <c r="G725" s="214">
        <v>58585</v>
      </c>
      <c r="H725" s="214">
        <v>0</v>
      </c>
      <c r="I725" s="268">
        <v>0</v>
      </c>
      <c r="J725" s="214"/>
      <c r="K725" s="214">
        <v>87593</v>
      </c>
      <c r="L725" s="214">
        <v>5454</v>
      </c>
      <c r="M725" s="214"/>
      <c r="N725" s="214">
        <v>6290</v>
      </c>
      <c r="O725" s="214">
        <v>6664</v>
      </c>
      <c r="P725" s="214">
        <v>26059</v>
      </c>
      <c r="Q725" s="214"/>
      <c r="R725" s="214">
        <v>1234</v>
      </c>
      <c r="S725" s="214">
        <v>69432</v>
      </c>
    </row>
    <row r="726" spans="1:19" s="211" customFormat="1" ht="9" customHeight="1">
      <c r="A726" s="215" t="s">
        <v>36</v>
      </c>
      <c r="B726" s="216">
        <v>298</v>
      </c>
      <c r="C726" s="216"/>
      <c r="D726" s="216">
        <v>3609</v>
      </c>
      <c r="E726" s="216">
        <v>434</v>
      </c>
      <c r="F726" s="216">
        <v>9263</v>
      </c>
      <c r="G726" s="216">
        <v>0</v>
      </c>
      <c r="H726" s="216">
        <v>148</v>
      </c>
      <c r="I726" s="267">
        <v>0</v>
      </c>
      <c r="J726" s="216"/>
      <c r="K726" s="216">
        <v>7428</v>
      </c>
      <c r="L726" s="216">
        <v>4128</v>
      </c>
      <c r="M726" s="216"/>
      <c r="N726" s="216">
        <v>3863</v>
      </c>
      <c r="O726" s="216">
        <v>744</v>
      </c>
      <c r="P726" s="216">
        <v>63258</v>
      </c>
      <c r="Q726" s="216"/>
      <c r="R726" s="216">
        <v>12</v>
      </c>
      <c r="S726" s="216">
        <v>6268</v>
      </c>
    </row>
    <row r="727" spans="1:19" s="211" customFormat="1" ht="9" customHeight="1">
      <c r="A727" s="215" t="s">
        <v>37</v>
      </c>
      <c r="B727" s="216">
        <v>250</v>
      </c>
      <c r="C727" s="216"/>
      <c r="D727" s="216">
        <v>67</v>
      </c>
      <c r="E727" s="216">
        <v>6420</v>
      </c>
      <c r="F727" s="216">
        <v>8802</v>
      </c>
      <c r="G727" s="216">
        <v>2549</v>
      </c>
      <c r="H727" s="216">
        <v>0</v>
      </c>
      <c r="I727" s="267">
        <v>0</v>
      </c>
      <c r="J727" s="216"/>
      <c r="K727" s="216">
        <v>1923</v>
      </c>
      <c r="L727" s="216">
        <v>2672</v>
      </c>
      <c r="M727" s="216"/>
      <c r="N727" s="216">
        <v>2218</v>
      </c>
      <c r="O727" s="216">
        <v>528</v>
      </c>
      <c r="P727" s="216">
        <v>50345</v>
      </c>
      <c r="Q727" s="216"/>
      <c r="R727" s="216">
        <v>133</v>
      </c>
      <c r="S727" s="216">
        <v>48441</v>
      </c>
    </row>
    <row r="728" spans="1:19" s="211" customFormat="1" ht="9" customHeight="1">
      <c r="A728" s="215" t="s">
        <v>38</v>
      </c>
      <c r="B728" s="216">
        <v>2</v>
      </c>
      <c r="C728" s="216"/>
      <c r="D728" s="216">
        <v>10</v>
      </c>
      <c r="E728" s="216">
        <v>5</v>
      </c>
      <c r="F728" s="216">
        <v>7742</v>
      </c>
      <c r="G728" s="216">
        <v>0</v>
      </c>
      <c r="H728" s="216">
        <v>0</v>
      </c>
      <c r="I728" s="267">
        <v>0</v>
      </c>
      <c r="J728" s="216"/>
      <c r="K728" s="216">
        <v>2552</v>
      </c>
      <c r="L728" s="216">
        <v>8529</v>
      </c>
      <c r="M728" s="216"/>
      <c r="N728" s="216">
        <v>2474</v>
      </c>
      <c r="O728" s="216">
        <v>123</v>
      </c>
      <c r="P728" s="216">
        <v>44884</v>
      </c>
      <c r="Q728" s="216"/>
      <c r="R728" s="216">
        <v>127223</v>
      </c>
      <c r="S728" s="216">
        <v>16345</v>
      </c>
    </row>
    <row r="729" spans="1:19" s="211" customFormat="1" ht="9" customHeight="1">
      <c r="A729" s="262" t="s">
        <v>39</v>
      </c>
      <c r="B729" s="214">
        <v>8491</v>
      </c>
      <c r="C729" s="214"/>
      <c r="D729" s="214">
        <v>27192</v>
      </c>
      <c r="E729" s="214">
        <v>20996</v>
      </c>
      <c r="F729" s="214">
        <v>495840</v>
      </c>
      <c r="G729" s="214">
        <v>2912</v>
      </c>
      <c r="H729" s="214">
        <v>0</v>
      </c>
      <c r="I729" s="268">
        <v>0</v>
      </c>
      <c r="J729" s="214"/>
      <c r="K729" s="214">
        <v>2856</v>
      </c>
      <c r="L729" s="214">
        <v>1368</v>
      </c>
      <c r="M729" s="214"/>
      <c r="N729" s="214">
        <v>1410</v>
      </c>
      <c r="O729" s="214">
        <v>103</v>
      </c>
      <c r="P729" s="214">
        <v>40472</v>
      </c>
      <c r="Q729" s="214"/>
      <c r="R729" s="214">
        <v>28447</v>
      </c>
      <c r="S729" s="214">
        <v>10835</v>
      </c>
    </row>
    <row r="730" spans="1:19" s="211" customFormat="1" ht="9" customHeight="1">
      <c r="A730" s="215" t="s">
        <v>40</v>
      </c>
      <c r="B730" s="216">
        <v>1956</v>
      </c>
      <c r="C730" s="216"/>
      <c r="D730" s="216">
        <v>0</v>
      </c>
      <c r="E730" s="216">
        <v>87</v>
      </c>
      <c r="F730" s="216">
        <v>1729</v>
      </c>
      <c r="G730" s="216">
        <v>0</v>
      </c>
      <c r="H730" s="216">
        <v>0</v>
      </c>
      <c r="I730" s="267">
        <v>0</v>
      </c>
      <c r="J730" s="216"/>
      <c r="K730" s="216">
        <v>5768</v>
      </c>
      <c r="L730" s="216">
        <v>4050</v>
      </c>
      <c r="M730" s="216"/>
      <c r="N730" s="216">
        <v>1107</v>
      </c>
      <c r="O730" s="216">
        <v>0</v>
      </c>
      <c r="P730" s="216">
        <v>22735</v>
      </c>
      <c r="Q730" s="216"/>
      <c r="R730" s="216">
        <v>4</v>
      </c>
      <c r="S730" s="216">
        <v>293</v>
      </c>
    </row>
    <row r="731" spans="1:19" s="211" customFormat="1" ht="9" customHeight="1">
      <c r="A731" s="215" t="s">
        <v>41</v>
      </c>
      <c r="B731" s="216">
        <v>397</v>
      </c>
      <c r="C731" s="216"/>
      <c r="D731" s="216">
        <v>737</v>
      </c>
      <c r="E731" s="216">
        <v>1471</v>
      </c>
      <c r="F731" s="216">
        <v>26208</v>
      </c>
      <c r="G731" s="216">
        <v>0</v>
      </c>
      <c r="H731" s="216">
        <v>0</v>
      </c>
      <c r="I731" s="267">
        <v>0</v>
      </c>
      <c r="J731" s="216"/>
      <c r="K731" s="216">
        <v>35293</v>
      </c>
      <c r="L731" s="216">
        <v>254047</v>
      </c>
      <c r="M731" s="216"/>
      <c r="N731" s="216">
        <v>15010</v>
      </c>
      <c r="O731" s="216">
        <v>773</v>
      </c>
      <c r="P731" s="216">
        <v>134065</v>
      </c>
      <c r="Q731" s="216"/>
      <c r="R731" s="216">
        <v>81297</v>
      </c>
      <c r="S731" s="216">
        <v>41696</v>
      </c>
    </row>
    <row r="732" spans="1:19" s="211" customFormat="1" ht="9" customHeight="1">
      <c r="A732" s="215" t="s">
        <v>42</v>
      </c>
      <c r="B732" s="216">
        <v>0</v>
      </c>
      <c r="C732" s="216"/>
      <c r="D732" s="216">
        <v>163</v>
      </c>
      <c r="E732" s="216">
        <v>0</v>
      </c>
      <c r="F732" s="216">
        <v>4649</v>
      </c>
      <c r="G732" s="216">
        <v>0</v>
      </c>
      <c r="H732" s="216">
        <v>0</v>
      </c>
      <c r="I732" s="267">
        <v>0</v>
      </c>
      <c r="J732" s="216"/>
      <c r="K732" s="216">
        <v>2469</v>
      </c>
      <c r="L732" s="216">
        <v>4081</v>
      </c>
      <c r="M732" s="216"/>
      <c r="N732" s="216">
        <v>3139</v>
      </c>
      <c r="O732" s="216">
        <v>44</v>
      </c>
      <c r="P732" s="216">
        <v>20414</v>
      </c>
      <c r="Q732" s="216"/>
      <c r="R732" s="216">
        <v>0</v>
      </c>
      <c r="S732" s="216">
        <v>5789</v>
      </c>
    </row>
    <row r="733" spans="1:19" s="211" customFormat="1" ht="9" customHeight="1">
      <c r="A733" s="120" t="s">
        <v>43</v>
      </c>
      <c r="B733" s="117">
        <v>16</v>
      </c>
      <c r="C733" s="117"/>
      <c r="D733" s="117">
        <v>923</v>
      </c>
      <c r="E733" s="117">
        <v>446</v>
      </c>
      <c r="F733" s="117">
        <v>1592</v>
      </c>
      <c r="G733" s="117">
        <v>0</v>
      </c>
      <c r="H733" s="117">
        <v>344</v>
      </c>
      <c r="I733" s="116">
        <v>20599</v>
      </c>
      <c r="J733" s="117"/>
      <c r="K733" s="117">
        <v>2195</v>
      </c>
      <c r="L733" s="117">
        <v>2765</v>
      </c>
      <c r="M733" s="117"/>
      <c r="N733" s="117">
        <v>1130</v>
      </c>
      <c r="O733" s="117">
        <v>260</v>
      </c>
      <c r="P733" s="117">
        <v>18329</v>
      </c>
      <c r="Q733" s="117"/>
      <c r="R733" s="117">
        <v>0</v>
      </c>
      <c r="S733" s="117">
        <v>238</v>
      </c>
    </row>
    <row r="734" spans="1:19" s="211" customFormat="1" ht="9" customHeight="1">
      <c r="A734" s="217"/>
      <c r="B734" s="260"/>
      <c r="C734" s="260"/>
      <c r="D734" s="260"/>
      <c r="E734" s="260"/>
      <c r="F734" s="260"/>
      <c r="G734" s="260"/>
      <c r="H734" s="260"/>
      <c r="I734" s="266"/>
      <c r="J734" s="215"/>
      <c r="K734" s="260"/>
      <c r="L734" s="260"/>
      <c r="M734" s="260"/>
      <c r="N734" s="260"/>
      <c r="O734" s="260"/>
      <c r="P734" s="260"/>
      <c r="Q734" s="260"/>
      <c r="R734" s="260"/>
      <c r="S734" s="260"/>
    </row>
    <row r="735" spans="1:19" s="211" customFormat="1" ht="9" customHeight="1">
      <c r="A735" s="264">
        <v>2015</v>
      </c>
      <c r="B735" s="259"/>
      <c r="D735" s="259"/>
      <c r="E735" s="259"/>
      <c r="F735" s="259"/>
      <c r="G735" s="259"/>
      <c r="H735" s="259"/>
      <c r="I735" s="259"/>
    </row>
    <row r="736" spans="1:19" s="211" customFormat="1" ht="9" customHeight="1">
      <c r="A736" s="210" t="s">
        <v>69</v>
      </c>
      <c r="B736" s="111">
        <f>SUM(B738:B769)+1</f>
        <v>1894150</v>
      </c>
      <c r="C736" s="111"/>
      <c r="D736" s="111">
        <f t="shared" ref="D736:I736" si="14">SUM(D738:D769)</f>
        <v>2991928</v>
      </c>
      <c r="E736" s="111">
        <f>SUM(E738:E769)+2</f>
        <v>1469012</v>
      </c>
      <c r="F736" s="111">
        <f>SUM(F738:F769)+1</f>
        <v>1866380</v>
      </c>
      <c r="G736" s="111">
        <f t="shared" si="14"/>
        <v>136986</v>
      </c>
      <c r="H736" s="111">
        <f>SUM(H738:H769)-1</f>
        <v>74354</v>
      </c>
      <c r="I736" s="110">
        <f t="shared" si="14"/>
        <v>56704</v>
      </c>
      <c r="J736" s="109"/>
      <c r="K736" s="111">
        <f>SUM(K738:K769)+2</f>
        <v>1029848</v>
      </c>
      <c r="L736" s="111">
        <f>SUM(L738:L769)</f>
        <v>667888</v>
      </c>
      <c r="M736" s="111"/>
      <c r="N736" s="111">
        <f>SUM(N738:N769)-2</f>
        <v>308337</v>
      </c>
      <c r="O736" s="111">
        <f>SUM(O738:O769)+2</f>
        <v>432939</v>
      </c>
      <c r="P736" s="258">
        <f>SUM(P738:P769)</f>
        <v>2664259</v>
      </c>
      <c r="Q736" s="258"/>
      <c r="R736" s="258">
        <f>SUM(R738:R769)-1</f>
        <v>199763</v>
      </c>
      <c r="S736" s="258">
        <f>SUM(S738:S769)+2</f>
        <v>757579</v>
      </c>
    </row>
    <row r="737" spans="1:19" s="211" customFormat="1" ht="3" customHeight="1">
      <c r="A737" s="217"/>
      <c r="B737" s="260"/>
      <c r="C737" s="260"/>
      <c r="D737" s="260"/>
      <c r="E737" s="260"/>
      <c r="F737" s="260"/>
      <c r="G737" s="260"/>
      <c r="H737" s="260"/>
      <c r="I737" s="266"/>
      <c r="J737" s="215"/>
      <c r="K737" s="260"/>
      <c r="L737" s="260"/>
      <c r="M737" s="260"/>
      <c r="N737" s="260"/>
      <c r="O737" s="260"/>
      <c r="P737" s="260"/>
      <c r="Q737" s="260"/>
      <c r="R737" s="260"/>
      <c r="S737" s="260"/>
    </row>
    <row r="738" spans="1:19" s="211" customFormat="1" ht="9" customHeight="1">
      <c r="A738" s="215" t="s">
        <v>12</v>
      </c>
      <c r="B738" s="216">
        <v>133</v>
      </c>
      <c r="C738" s="216"/>
      <c r="D738" s="216">
        <v>12836</v>
      </c>
      <c r="E738" s="216">
        <v>23907</v>
      </c>
      <c r="F738" s="216">
        <v>28045</v>
      </c>
      <c r="G738" s="216">
        <v>7</v>
      </c>
      <c r="H738" s="216">
        <v>0</v>
      </c>
      <c r="I738" s="267">
        <v>0</v>
      </c>
      <c r="J738" s="216"/>
      <c r="K738" s="216">
        <v>2712</v>
      </c>
      <c r="L738" s="216">
        <v>3414</v>
      </c>
      <c r="M738" s="216"/>
      <c r="N738" s="267">
        <v>1575</v>
      </c>
      <c r="O738" s="267">
        <v>429</v>
      </c>
      <c r="P738" s="267">
        <v>13835</v>
      </c>
      <c r="Q738" s="267"/>
      <c r="R738" s="267">
        <v>4</v>
      </c>
      <c r="S738" s="267">
        <v>5463</v>
      </c>
    </row>
    <row r="739" spans="1:19" s="211" customFormat="1" ht="9" customHeight="1">
      <c r="A739" s="215" t="s">
        <v>13</v>
      </c>
      <c r="B739" s="216">
        <v>25859</v>
      </c>
      <c r="C739" s="216"/>
      <c r="D739" s="216">
        <v>41477</v>
      </c>
      <c r="E739" s="216">
        <v>20079</v>
      </c>
      <c r="F739" s="216">
        <v>27401</v>
      </c>
      <c r="G739" s="216">
        <v>759</v>
      </c>
      <c r="H739" s="216">
        <v>0</v>
      </c>
      <c r="I739" s="267">
        <v>0</v>
      </c>
      <c r="J739" s="216"/>
      <c r="K739" s="216">
        <v>8068</v>
      </c>
      <c r="L739" s="216">
        <v>5092</v>
      </c>
      <c r="M739" s="216"/>
      <c r="N739" s="267">
        <v>9264</v>
      </c>
      <c r="O739" s="267">
        <v>6149</v>
      </c>
      <c r="P739" s="267">
        <v>71458</v>
      </c>
      <c r="Q739" s="267"/>
      <c r="R739" s="267">
        <v>4213</v>
      </c>
      <c r="S739" s="267">
        <v>3809</v>
      </c>
    </row>
    <row r="740" spans="1:19" s="211" customFormat="1" ht="9" customHeight="1">
      <c r="A740" s="215" t="s">
        <v>14</v>
      </c>
      <c r="B740" s="216">
        <v>0</v>
      </c>
      <c r="C740" s="216"/>
      <c r="D740" s="216">
        <v>0</v>
      </c>
      <c r="E740" s="216">
        <v>0</v>
      </c>
      <c r="F740" s="216">
        <v>1194</v>
      </c>
      <c r="G740" s="216">
        <v>0</v>
      </c>
      <c r="H740" s="216">
        <v>0</v>
      </c>
      <c r="I740" s="267">
        <v>0</v>
      </c>
      <c r="J740" s="216"/>
      <c r="K740" s="216">
        <v>2126</v>
      </c>
      <c r="L740" s="216">
        <v>525</v>
      </c>
      <c r="M740" s="216"/>
      <c r="N740" s="267">
        <v>331</v>
      </c>
      <c r="O740" s="267">
        <v>70</v>
      </c>
      <c r="P740" s="267">
        <v>41660</v>
      </c>
      <c r="Q740" s="267"/>
      <c r="R740" s="267">
        <v>25</v>
      </c>
      <c r="S740" s="267">
        <v>546</v>
      </c>
    </row>
    <row r="741" spans="1:19" s="211" customFormat="1" ht="9" customHeight="1">
      <c r="A741" s="262" t="s">
        <v>15</v>
      </c>
      <c r="B741" s="214">
        <v>0</v>
      </c>
      <c r="C741" s="214"/>
      <c r="D741" s="214">
        <v>0</v>
      </c>
      <c r="E741" s="214">
        <v>0</v>
      </c>
      <c r="F741" s="214">
        <v>2023</v>
      </c>
      <c r="G741" s="214">
        <v>0</v>
      </c>
      <c r="H741" s="214">
        <v>0</v>
      </c>
      <c r="I741" s="268">
        <v>0</v>
      </c>
      <c r="J741" s="214"/>
      <c r="K741" s="214">
        <v>722</v>
      </c>
      <c r="L741" s="214">
        <v>0</v>
      </c>
      <c r="M741" s="214"/>
      <c r="N741" s="268">
        <v>3021</v>
      </c>
      <c r="O741" s="268">
        <v>0</v>
      </c>
      <c r="P741" s="268">
        <v>9561</v>
      </c>
      <c r="Q741" s="268"/>
      <c r="R741" s="268">
        <v>876</v>
      </c>
      <c r="S741" s="268">
        <v>1468</v>
      </c>
    </row>
    <row r="742" spans="1:19" s="211" customFormat="1" ht="9" customHeight="1">
      <c r="A742" s="215" t="s">
        <v>16</v>
      </c>
      <c r="B742" s="216">
        <v>416123</v>
      </c>
      <c r="C742" s="216"/>
      <c r="D742" s="216">
        <v>116214</v>
      </c>
      <c r="E742" s="216">
        <v>37825</v>
      </c>
      <c r="F742" s="216">
        <v>62938</v>
      </c>
      <c r="G742" s="216">
        <v>10522</v>
      </c>
      <c r="H742" s="216">
        <v>0</v>
      </c>
      <c r="I742" s="267">
        <v>0</v>
      </c>
      <c r="J742" s="216"/>
      <c r="K742" s="216">
        <v>44960</v>
      </c>
      <c r="L742" s="216">
        <v>7571</v>
      </c>
      <c r="M742" s="216"/>
      <c r="N742" s="267">
        <v>7040</v>
      </c>
      <c r="O742" s="267">
        <v>9677</v>
      </c>
      <c r="P742" s="267">
        <v>27718</v>
      </c>
      <c r="Q742" s="267"/>
      <c r="R742" s="267">
        <v>1363</v>
      </c>
      <c r="S742" s="267">
        <v>36548</v>
      </c>
    </row>
    <row r="743" spans="1:19" s="211" customFormat="1" ht="9" customHeight="1">
      <c r="A743" s="215" t="s">
        <v>17</v>
      </c>
      <c r="B743" s="216">
        <v>0</v>
      </c>
      <c r="C743" s="216"/>
      <c r="D743" s="216">
        <v>0</v>
      </c>
      <c r="E743" s="216">
        <v>0</v>
      </c>
      <c r="F743" s="216">
        <v>1309</v>
      </c>
      <c r="G743" s="216">
        <v>0</v>
      </c>
      <c r="H743" s="216">
        <v>0</v>
      </c>
      <c r="I743" s="267">
        <v>0</v>
      </c>
      <c r="J743" s="216"/>
      <c r="K743" s="216">
        <v>932</v>
      </c>
      <c r="L743" s="216">
        <v>67547</v>
      </c>
      <c r="M743" s="216"/>
      <c r="N743" s="267">
        <v>17</v>
      </c>
      <c r="O743" s="267">
        <v>37</v>
      </c>
      <c r="P743" s="267">
        <v>21478</v>
      </c>
      <c r="Q743" s="267"/>
      <c r="R743" s="267">
        <v>4</v>
      </c>
      <c r="S743" s="267">
        <v>3242</v>
      </c>
    </row>
    <row r="744" spans="1:19" s="211" customFormat="1" ht="9" customHeight="1">
      <c r="A744" s="215" t="s">
        <v>18</v>
      </c>
      <c r="B744" s="216">
        <v>0</v>
      </c>
      <c r="C744" s="216"/>
      <c r="D744" s="216">
        <v>0</v>
      </c>
      <c r="E744" s="216">
        <v>0</v>
      </c>
      <c r="F744" s="216">
        <v>20879</v>
      </c>
      <c r="G744" s="216">
        <v>0</v>
      </c>
      <c r="H744" s="216">
        <v>0</v>
      </c>
      <c r="I744" s="267">
        <v>0</v>
      </c>
      <c r="J744" s="216"/>
      <c r="K744" s="216">
        <v>6910</v>
      </c>
      <c r="L744" s="216">
        <v>1536</v>
      </c>
      <c r="M744" s="216"/>
      <c r="N744" s="267">
        <v>11991</v>
      </c>
      <c r="O744" s="267">
        <v>0</v>
      </c>
      <c r="P744" s="267">
        <v>69928</v>
      </c>
      <c r="Q744" s="267"/>
      <c r="R744" s="267">
        <v>2185</v>
      </c>
      <c r="S744" s="267">
        <v>5125</v>
      </c>
    </row>
    <row r="745" spans="1:19" s="211" customFormat="1" ht="9" customHeight="1">
      <c r="A745" s="262" t="s">
        <v>19</v>
      </c>
      <c r="B745" s="214">
        <v>14693</v>
      </c>
      <c r="C745" s="214"/>
      <c r="D745" s="214">
        <v>34831</v>
      </c>
      <c r="E745" s="214">
        <v>18867</v>
      </c>
      <c r="F745" s="214">
        <v>37445</v>
      </c>
      <c r="G745" s="214">
        <v>8291</v>
      </c>
      <c r="H745" s="214">
        <v>1104</v>
      </c>
      <c r="I745" s="268">
        <v>0</v>
      </c>
      <c r="J745" s="214"/>
      <c r="K745" s="214">
        <v>13750</v>
      </c>
      <c r="L745" s="214">
        <v>2923</v>
      </c>
      <c r="M745" s="214"/>
      <c r="N745" s="268">
        <v>7409</v>
      </c>
      <c r="O745" s="268">
        <v>1202</v>
      </c>
      <c r="P745" s="268">
        <v>44689</v>
      </c>
      <c r="Q745" s="268"/>
      <c r="R745" s="268">
        <v>307</v>
      </c>
      <c r="S745" s="268">
        <v>15141</v>
      </c>
    </row>
    <row r="746" spans="1:19" s="211" customFormat="1" ht="9" customHeight="1">
      <c r="A746" s="215" t="s">
        <v>187</v>
      </c>
      <c r="B746" s="216">
        <v>94715</v>
      </c>
      <c r="C746" s="216"/>
      <c r="D746" s="216">
        <v>308480</v>
      </c>
      <c r="E746" s="216">
        <v>129091</v>
      </c>
      <c r="F746" s="216">
        <v>218569</v>
      </c>
      <c r="G746" s="216">
        <v>1836</v>
      </c>
      <c r="H746" s="216">
        <v>6688</v>
      </c>
      <c r="I746" s="267">
        <v>441</v>
      </c>
      <c r="J746" s="216"/>
      <c r="K746" s="216">
        <v>135354</v>
      </c>
      <c r="L746" s="216">
        <v>40008</v>
      </c>
      <c r="M746" s="216"/>
      <c r="N746" s="267">
        <v>21306</v>
      </c>
      <c r="O746" s="267">
        <v>27270</v>
      </c>
      <c r="P746" s="267">
        <v>315000</v>
      </c>
      <c r="Q746" s="267"/>
      <c r="R746" s="255">
        <v>3075</v>
      </c>
      <c r="S746" s="267">
        <v>361391</v>
      </c>
    </row>
    <row r="747" spans="1:19" s="211" customFormat="1" ht="9" customHeight="1">
      <c r="A747" s="215" t="s">
        <v>21</v>
      </c>
      <c r="B747" s="216">
        <v>29706</v>
      </c>
      <c r="C747" s="216"/>
      <c r="D747" s="216">
        <v>6040</v>
      </c>
      <c r="E747" s="216">
        <v>3854</v>
      </c>
      <c r="F747" s="216">
        <v>7090</v>
      </c>
      <c r="G747" s="216">
        <v>0</v>
      </c>
      <c r="H747" s="216">
        <v>0</v>
      </c>
      <c r="I747" s="267">
        <v>0</v>
      </c>
      <c r="J747" s="216"/>
      <c r="K747" s="216">
        <v>1204</v>
      </c>
      <c r="L747" s="216">
        <v>278</v>
      </c>
      <c r="M747" s="216"/>
      <c r="N747" s="267">
        <v>1395</v>
      </c>
      <c r="O747" s="267">
        <v>633</v>
      </c>
      <c r="P747" s="267">
        <v>11984</v>
      </c>
      <c r="Q747" s="267"/>
      <c r="R747" s="267">
        <v>17</v>
      </c>
      <c r="S747" s="267">
        <v>25953</v>
      </c>
    </row>
    <row r="748" spans="1:19" s="211" customFormat="1" ht="9" customHeight="1">
      <c r="A748" s="215" t="s">
        <v>22</v>
      </c>
      <c r="B748" s="216">
        <v>53139</v>
      </c>
      <c r="C748" s="216"/>
      <c r="D748" s="216">
        <v>104207</v>
      </c>
      <c r="E748" s="216">
        <v>56674</v>
      </c>
      <c r="F748" s="216">
        <v>32956</v>
      </c>
      <c r="G748" s="216">
        <v>7140</v>
      </c>
      <c r="H748" s="216">
        <v>0</v>
      </c>
      <c r="I748" s="267">
        <v>0</v>
      </c>
      <c r="J748" s="216"/>
      <c r="K748" s="216">
        <v>99939</v>
      </c>
      <c r="L748" s="216">
        <v>8354</v>
      </c>
      <c r="M748" s="216"/>
      <c r="N748" s="267">
        <v>11038</v>
      </c>
      <c r="O748" s="267">
        <v>23726</v>
      </c>
      <c r="P748" s="267">
        <v>82802</v>
      </c>
      <c r="Q748" s="267"/>
      <c r="R748" s="267">
        <v>117</v>
      </c>
      <c r="S748" s="267">
        <v>9809</v>
      </c>
    </row>
    <row r="749" spans="1:19" s="211" customFormat="1" ht="9" customHeight="1">
      <c r="A749" s="262" t="s">
        <v>23</v>
      </c>
      <c r="B749" s="214">
        <v>6</v>
      </c>
      <c r="C749" s="214"/>
      <c r="D749" s="214">
        <v>215</v>
      </c>
      <c r="E749" s="214">
        <v>168</v>
      </c>
      <c r="F749" s="214">
        <v>6442</v>
      </c>
      <c r="G749" s="214">
        <v>0</v>
      </c>
      <c r="H749" s="214">
        <v>0</v>
      </c>
      <c r="I749" s="268">
        <v>0</v>
      </c>
      <c r="J749" s="214"/>
      <c r="K749" s="214">
        <v>7277</v>
      </c>
      <c r="L749" s="214">
        <v>121</v>
      </c>
      <c r="M749" s="214"/>
      <c r="N749" s="268">
        <v>4443</v>
      </c>
      <c r="O749" s="268">
        <v>36</v>
      </c>
      <c r="P749" s="268">
        <v>53448</v>
      </c>
      <c r="Q749" s="268"/>
      <c r="R749" s="268">
        <v>98</v>
      </c>
      <c r="S749" s="268">
        <v>2735</v>
      </c>
    </row>
    <row r="750" spans="1:19" s="211" customFormat="1" ht="9" customHeight="1">
      <c r="A750" s="215" t="s">
        <v>24</v>
      </c>
      <c r="B750" s="216">
        <v>58865</v>
      </c>
      <c r="C750" s="216"/>
      <c r="D750" s="216">
        <v>17137</v>
      </c>
      <c r="E750" s="216">
        <v>1574</v>
      </c>
      <c r="F750" s="216">
        <v>5826</v>
      </c>
      <c r="G750" s="216">
        <v>0</v>
      </c>
      <c r="H750" s="216">
        <v>0</v>
      </c>
      <c r="I750" s="267">
        <v>0</v>
      </c>
      <c r="J750" s="216"/>
      <c r="K750" s="216">
        <v>23583</v>
      </c>
      <c r="L750" s="216">
        <v>2253</v>
      </c>
      <c r="M750" s="216"/>
      <c r="N750" s="267">
        <v>1332</v>
      </c>
      <c r="O750" s="267">
        <v>623</v>
      </c>
      <c r="P750" s="267">
        <v>34746</v>
      </c>
      <c r="Q750" s="267"/>
      <c r="R750" s="267">
        <v>1385</v>
      </c>
      <c r="S750" s="267">
        <v>3271</v>
      </c>
    </row>
    <row r="751" spans="1:19" s="211" customFormat="1" ht="9" customHeight="1">
      <c r="A751" s="215" t="s">
        <v>25</v>
      </c>
      <c r="B751" s="216">
        <v>68414</v>
      </c>
      <c r="C751" s="216"/>
      <c r="D751" s="216">
        <v>40198</v>
      </c>
      <c r="E751" s="216">
        <v>10830</v>
      </c>
      <c r="F751" s="216">
        <v>63102</v>
      </c>
      <c r="G751" s="216">
        <v>5723</v>
      </c>
      <c r="H751" s="216">
        <v>0</v>
      </c>
      <c r="I751" s="267">
        <v>0</v>
      </c>
      <c r="J751" s="216"/>
      <c r="K751" s="216">
        <v>61575</v>
      </c>
      <c r="L751" s="216">
        <v>104910</v>
      </c>
      <c r="M751" s="216"/>
      <c r="N751" s="267">
        <v>43591</v>
      </c>
      <c r="O751" s="267">
        <v>104707</v>
      </c>
      <c r="P751" s="267">
        <v>186416</v>
      </c>
      <c r="Q751" s="267"/>
      <c r="R751" s="267">
        <v>4341</v>
      </c>
      <c r="S751" s="255">
        <v>20963</v>
      </c>
    </row>
    <row r="752" spans="1:19" s="211" customFormat="1" ht="9" customHeight="1">
      <c r="A752" s="215" t="s">
        <v>26</v>
      </c>
      <c r="B752" s="216">
        <v>213225</v>
      </c>
      <c r="C752" s="216"/>
      <c r="D752" s="216">
        <v>138132</v>
      </c>
      <c r="E752" s="216">
        <v>123906</v>
      </c>
      <c r="F752" s="216">
        <v>96635</v>
      </c>
      <c r="G752" s="216">
        <v>13303</v>
      </c>
      <c r="H752" s="216">
        <v>64265</v>
      </c>
      <c r="I752" s="267">
        <v>10648</v>
      </c>
      <c r="J752" s="216"/>
      <c r="K752" s="216">
        <v>206105</v>
      </c>
      <c r="L752" s="216">
        <v>141636</v>
      </c>
      <c r="M752" s="216"/>
      <c r="N752" s="267">
        <v>86432</v>
      </c>
      <c r="O752" s="267">
        <v>99216</v>
      </c>
      <c r="P752" s="267">
        <v>308583</v>
      </c>
      <c r="Q752" s="267"/>
      <c r="R752" s="267">
        <v>6146</v>
      </c>
      <c r="S752" s="267">
        <v>46388</v>
      </c>
    </row>
    <row r="753" spans="1:19" s="211" customFormat="1" ht="9" customHeight="1">
      <c r="A753" s="262" t="s">
        <v>27</v>
      </c>
      <c r="B753" s="214">
        <v>18</v>
      </c>
      <c r="C753" s="214"/>
      <c r="D753" s="214">
        <v>80</v>
      </c>
      <c r="E753" s="214">
        <v>95</v>
      </c>
      <c r="F753" s="214">
        <v>11115</v>
      </c>
      <c r="G753" s="214">
        <v>0</v>
      </c>
      <c r="H753" s="214">
        <v>0</v>
      </c>
      <c r="I753" s="268">
        <v>0</v>
      </c>
      <c r="J753" s="214"/>
      <c r="K753" s="214">
        <v>12685</v>
      </c>
      <c r="L753" s="214">
        <v>1983</v>
      </c>
      <c r="M753" s="214"/>
      <c r="N753" s="268">
        <v>1064</v>
      </c>
      <c r="O753" s="268">
        <v>2858</v>
      </c>
      <c r="P753" s="268">
        <v>62337</v>
      </c>
      <c r="Q753" s="268"/>
      <c r="R753" s="268">
        <v>657</v>
      </c>
      <c r="S753" s="268">
        <v>7406</v>
      </c>
    </row>
    <row r="754" spans="1:19" s="211" customFormat="1" ht="9" customHeight="1">
      <c r="A754" s="215" t="s">
        <v>28</v>
      </c>
      <c r="B754" s="216">
        <v>0</v>
      </c>
      <c r="C754" s="216"/>
      <c r="D754" s="216">
        <v>29</v>
      </c>
      <c r="E754" s="216">
        <v>9445</v>
      </c>
      <c r="F754" s="216">
        <v>1354</v>
      </c>
      <c r="G754" s="216">
        <v>0</v>
      </c>
      <c r="H754" s="216">
        <v>0</v>
      </c>
      <c r="I754" s="267">
        <v>307</v>
      </c>
      <c r="J754" s="216"/>
      <c r="K754" s="216">
        <v>2537</v>
      </c>
      <c r="L754" s="216">
        <v>792</v>
      </c>
      <c r="M754" s="216"/>
      <c r="N754" s="267">
        <v>276</v>
      </c>
      <c r="O754" s="267">
        <v>20</v>
      </c>
      <c r="P754" s="267">
        <v>20516</v>
      </c>
      <c r="Q754" s="267"/>
      <c r="R754" s="267">
        <v>0</v>
      </c>
      <c r="S754" s="267">
        <v>1021</v>
      </c>
    </row>
    <row r="755" spans="1:19" s="211" customFormat="1" ht="9" customHeight="1">
      <c r="A755" s="215" t="s">
        <v>29</v>
      </c>
      <c r="B755" s="216">
        <v>0</v>
      </c>
      <c r="C755" s="216"/>
      <c r="D755" s="216">
        <v>0</v>
      </c>
      <c r="E755" s="216">
        <v>0</v>
      </c>
      <c r="F755" s="216">
        <v>281</v>
      </c>
      <c r="G755" s="216">
        <v>0</v>
      </c>
      <c r="H755" s="216">
        <v>0</v>
      </c>
      <c r="I755" s="267">
        <v>0</v>
      </c>
      <c r="J755" s="216"/>
      <c r="K755" s="216">
        <v>629</v>
      </c>
      <c r="L755" s="216">
        <v>3827</v>
      </c>
      <c r="M755" s="216"/>
      <c r="N755" s="267">
        <v>16470</v>
      </c>
      <c r="O755" s="267">
        <v>1475</v>
      </c>
      <c r="P755" s="267">
        <v>17804</v>
      </c>
      <c r="Q755" s="267"/>
      <c r="R755" s="267">
        <v>38</v>
      </c>
      <c r="S755" s="267">
        <v>386</v>
      </c>
    </row>
    <row r="756" spans="1:19" s="211" customFormat="1" ht="9" customHeight="1">
      <c r="A756" s="215" t="s">
        <v>30</v>
      </c>
      <c r="B756" s="216">
        <v>892929</v>
      </c>
      <c r="C756" s="216"/>
      <c r="D756" s="216">
        <v>1948078</v>
      </c>
      <c r="E756" s="216">
        <v>821357</v>
      </c>
      <c r="F756" s="216">
        <v>536267</v>
      </c>
      <c r="G756" s="216">
        <v>17623</v>
      </c>
      <c r="H756" s="216">
        <v>2265</v>
      </c>
      <c r="I756" s="267">
        <v>24885</v>
      </c>
      <c r="J756" s="216"/>
      <c r="K756" s="216">
        <v>150499</v>
      </c>
      <c r="L756" s="216">
        <v>100534</v>
      </c>
      <c r="M756" s="216"/>
      <c r="N756" s="267">
        <v>23984</v>
      </c>
      <c r="O756" s="267">
        <v>133253</v>
      </c>
      <c r="P756" s="267">
        <v>510231</v>
      </c>
      <c r="Q756" s="267"/>
      <c r="R756" s="267">
        <v>13765</v>
      </c>
      <c r="S756" s="267">
        <v>119986</v>
      </c>
    </row>
    <row r="757" spans="1:19" s="211" customFormat="1" ht="9" customHeight="1">
      <c r="A757" s="262" t="s">
        <v>31</v>
      </c>
      <c r="B757" s="214">
        <v>0</v>
      </c>
      <c r="C757" s="214"/>
      <c r="D757" s="214">
        <v>0</v>
      </c>
      <c r="E757" s="214">
        <v>0</v>
      </c>
      <c r="F757" s="214">
        <v>5826</v>
      </c>
      <c r="G757" s="214">
        <v>0</v>
      </c>
      <c r="H757" s="214">
        <v>0</v>
      </c>
      <c r="I757" s="268">
        <v>0</v>
      </c>
      <c r="J757" s="214"/>
      <c r="K757" s="214">
        <v>12637</v>
      </c>
      <c r="L757" s="214">
        <v>4386</v>
      </c>
      <c r="M757" s="214"/>
      <c r="N757" s="268">
        <v>3898</v>
      </c>
      <c r="O757" s="268">
        <v>1108</v>
      </c>
      <c r="P757" s="268">
        <v>82278</v>
      </c>
      <c r="Q757" s="268"/>
      <c r="R757" s="268">
        <v>0</v>
      </c>
      <c r="S757" s="268">
        <v>2163</v>
      </c>
    </row>
    <row r="758" spans="1:19" s="211" customFormat="1" ht="9" customHeight="1">
      <c r="A758" s="215" t="s">
        <v>32</v>
      </c>
      <c r="B758" s="216">
        <v>6825</v>
      </c>
      <c r="C758" s="216"/>
      <c r="D758" s="216">
        <v>45812</v>
      </c>
      <c r="E758" s="216">
        <v>29405</v>
      </c>
      <c r="F758" s="216">
        <v>95706</v>
      </c>
      <c r="G758" s="216">
        <v>414</v>
      </c>
      <c r="H758" s="216">
        <v>0</v>
      </c>
      <c r="I758" s="267">
        <v>0</v>
      </c>
      <c r="J758" s="216"/>
      <c r="K758" s="216">
        <v>108187</v>
      </c>
      <c r="L758" s="216">
        <v>45190</v>
      </c>
      <c r="M758" s="216"/>
      <c r="N758" s="267">
        <v>12227</v>
      </c>
      <c r="O758" s="267">
        <v>1297</v>
      </c>
      <c r="P758" s="267">
        <v>206841</v>
      </c>
      <c r="Q758" s="267"/>
      <c r="R758" s="267">
        <v>837</v>
      </c>
      <c r="S758" s="267">
        <v>11186</v>
      </c>
    </row>
    <row r="759" spans="1:19" s="211" customFormat="1" ht="9" customHeight="1">
      <c r="A759" s="215" t="s">
        <v>33</v>
      </c>
      <c r="B759" s="216">
        <v>519</v>
      </c>
      <c r="C759" s="216"/>
      <c r="D759" s="216">
        <v>2749</v>
      </c>
      <c r="E759" s="216">
        <v>23242</v>
      </c>
      <c r="F759" s="216">
        <v>32422</v>
      </c>
      <c r="G759" s="216">
        <v>9406</v>
      </c>
      <c r="H759" s="216">
        <v>0</v>
      </c>
      <c r="I759" s="267">
        <v>0</v>
      </c>
      <c r="J759" s="216"/>
      <c r="K759" s="216">
        <v>15040</v>
      </c>
      <c r="L759" s="216">
        <v>4999</v>
      </c>
      <c r="M759" s="216"/>
      <c r="N759" s="267">
        <v>6704</v>
      </c>
      <c r="O759" s="267">
        <v>4635</v>
      </c>
      <c r="P759" s="267">
        <v>42896</v>
      </c>
      <c r="Q759" s="267"/>
      <c r="R759" s="267">
        <v>1189</v>
      </c>
      <c r="S759" s="267">
        <v>5976</v>
      </c>
    </row>
    <row r="760" spans="1:19" s="211" customFormat="1" ht="9" customHeight="1">
      <c r="A760" s="215" t="s">
        <v>34</v>
      </c>
      <c r="B760" s="216">
        <v>103</v>
      </c>
      <c r="C760" s="216"/>
      <c r="D760" s="216">
        <v>69</v>
      </c>
      <c r="E760" s="216">
        <v>82</v>
      </c>
      <c r="F760" s="216">
        <v>869</v>
      </c>
      <c r="G760" s="216">
        <v>0</v>
      </c>
      <c r="H760" s="216">
        <v>0</v>
      </c>
      <c r="I760" s="267">
        <v>0</v>
      </c>
      <c r="J760" s="216"/>
      <c r="K760" s="216">
        <v>6869</v>
      </c>
      <c r="L760" s="216">
        <v>1266</v>
      </c>
      <c r="M760" s="216"/>
      <c r="N760" s="267">
        <v>1371</v>
      </c>
      <c r="O760" s="255">
        <v>27</v>
      </c>
      <c r="P760" s="267">
        <v>53993</v>
      </c>
      <c r="Q760" s="267"/>
      <c r="R760" s="267">
        <v>8</v>
      </c>
      <c r="S760" s="267">
        <v>933</v>
      </c>
    </row>
    <row r="761" spans="1:19" s="211" customFormat="1" ht="9" customHeight="1">
      <c r="A761" s="262" t="s">
        <v>35</v>
      </c>
      <c r="B761" s="214">
        <v>9429</v>
      </c>
      <c r="C761" s="214"/>
      <c r="D761" s="214">
        <v>148070</v>
      </c>
      <c r="E761" s="214">
        <v>129628</v>
      </c>
      <c r="F761" s="214">
        <v>101412</v>
      </c>
      <c r="G761" s="214">
        <v>57795</v>
      </c>
      <c r="H761" s="214">
        <v>0</v>
      </c>
      <c r="I761" s="268">
        <v>0</v>
      </c>
      <c r="J761" s="214"/>
      <c r="K761" s="214">
        <v>54166</v>
      </c>
      <c r="L761" s="214">
        <v>8816</v>
      </c>
      <c r="M761" s="214"/>
      <c r="N761" s="268">
        <v>8295</v>
      </c>
      <c r="O761" s="268">
        <v>10645</v>
      </c>
      <c r="P761" s="268">
        <v>17313</v>
      </c>
      <c r="Q761" s="268"/>
      <c r="R761" s="268">
        <v>244</v>
      </c>
      <c r="S761" s="268">
        <v>32813</v>
      </c>
    </row>
    <row r="762" spans="1:19" s="211" customFormat="1" ht="9" customHeight="1">
      <c r="A762" s="215" t="s">
        <v>36</v>
      </c>
      <c r="B762" s="216">
        <v>560</v>
      </c>
      <c r="C762" s="216"/>
      <c r="D762" s="216">
        <v>3826</v>
      </c>
      <c r="E762" s="216">
        <v>285</v>
      </c>
      <c r="F762" s="216">
        <v>10464</v>
      </c>
      <c r="G762" s="216">
        <v>0</v>
      </c>
      <c r="H762" s="216">
        <v>33</v>
      </c>
      <c r="I762" s="267">
        <v>0</v>
      </c>
      <c r="J762" s="216"/>
      <c r="K762" s="216">
        <v>8650</v>
      </c>
      <c r="L762" s="216">
        <v>3440</v>
      </c>
      <c r="M762" s="216"/>
      <c r="N762" s="267">
        <v>2539</v>
      </c>
      <c r="O762" s="267">
        <v>874</v>
      </c>
      <c r="P762" s="267">
        <v>52810</v>
      </c>
      <c r="Q762" s="267"/>
      <c r="R762" s="267">
        <v>88</v>
      </c>
      <c r="S762" s="267">
        <v>7319</v>
      </c>
    </row>
    <row r="763" spans="1:19" s="211" customFormat="1" ht="9" customHeight="1">
      <c r="A763" s="215" t="s">
        <v>37</v>
      </c>
      <c r="B763" s="216">
        <v>803</v>
      </c>
      <c r="C763" s="216"/>
      <c r="D763" s="216">
        <v>736</v>
      </c>
      <c r="E763" s="216">
        <v>6142</v>
      </c>
      <c r="F763" s="216">
        <v>7590</v>
      </c>
      <c r="G763" s="216">
        <v>1030</v>
      </c>
      <c r="H763" s="216">
        <v>0</v>
      </c>
      <c r="I763" s="267">
        <v>0</v>
      </c>
      <c r="J763" s="216"/>
      <c r="K763" s="216">
        <v>2288</v>
      </c>
      <c r="L763" s="216">
        <v>2618</v>
      </c>
      <c r="M763" s="216"/>
      <c r="N763" s="267">
        <v>2466</v>
      </c>
      <c r="O763" s="267">
        <v>1046</v>
      </c>
      <c r="P763" s="267">
        <v>44976</v>
      </c>
      <c r="Q763" s="267"/>
      <c r="R763" s="267">
        <v>97</v>
      </c>
      <c r="S763" s="267">
        <v>5663</v>
      </c>
    </row>
    <row r="764" spans="1:19" s="211" customFormat="1" ht="9" customHeight="1">
      <c r="A764" s="215" t="s">
        <v>38</v>
      </c>
      <c r="B764" s="216">
        <v>24</v>
      </c>
      <c r="C764" s="216"/>
      <c r="D764" s="216">
        <v>23</v>
      </c>
      <c r="E764" s="216">
        <v>4</v>
      </c>
      <c r="F764" s="216">
        <v>4573</v>
      </c>
      <c r="G764" s="216">
        <v>0</v>
      </c>
      <c r="H764" s="216">
        <v>0</v>
      </c>
      <c r="I764" s="267">
        <v>0</v>
      </c>
      <c r="J764" s="216"/>
      <c r="K764" s="216">
        <v>2830</v>
      </c>
      <c r="L764" s="216">
        <v>7387</v>
      </c>
      <c r="M764" s="216"/>
      <c r="N764" s="267">
        <v>1467</v>
      </c>
      <c r="O764" s="267">
        <v>135</v>
      </c>
      <c r="P764" s="267">
        <v>41451</v>
      </c>
      <c r="Q764" s="267"/>
      <c r="R764" s="267">
        <v>106468</v>
      </c>
      <c r="S764" s="267">
        <v>3062</v>
      </c>
    </row>
    <row r="765" spans="1:19" s="211" customFormat="1" ht="9" customHeight="1">
      <c r="A765" s="262" t="s">
        <v>39</v>
      </c>
      <c r="B765" s="214">
        <v>3897</v>
      </c>
      <c r="C765" s="214"/>
      <c r="D765" s="214">
        <v>21018</v>
      </c>
      <c r="E765" s="214">
        <v>21296</v>
      </c>
      <c r="F765" s="214">
        <v>413711</v>
      </c>
      <c r="G765" s="214">
        <v>3137</v>
      </c>
      <c r="H765" s="214">
        <v>0</v>
      </c>
      <c r="I765" s="268">
        <v>0</v>
      </c>
      <c r="J765" s="214"/>
      <c r="K765" s="214">
        <v>3207</v>
      </c>
      <c r="L765" s="214">
        <v>795</v>
      </c>
      <c r="M765" s="214"/>
      <c r="N765" s="268">
        <v>1691</v>
      </c>
      <c r="O765" s="268">
        <v>440</v>
      </c>
      <c r="P765" s="268">
        <v>32740</v>
      </c>
      <c r="Q765" s="268"/>
      <c r="R765" s="268">
        <v>10008</v>
      </c>
      <c r="S765" s="268">
        <v>6012</v>
      </c>
    </row>
    <row r="766" spans="1:19" s="211" customFormat="1" ht="9" customHeight="1">
      <c r="A766" s="215" t="s">
        <v>40</v>
      </c>
      <c r="B766" s="216">
        <v>971</v>
      </c>
      <c r="C766" s="216"/>
      <c r="D766" s="216">
        <v>0</v>
      </c>
      <c r="E766" s="216">
        <v>0</v>
      </c>
      <c r="F766" s="216">
        <v>2000</v>
      </c>
      <c r="G766" s="216">
        <v>0</v>
      </c>
      <c r="H766" s="216">
        <v>0</v>
      </c>
      <c r="I766" s="267">
        <v>0</v>
      </c>
      <c r="J766" s="216"/>
      <c r="K766" s="216">
        <v>6000</v>
      </c>
      <c r="L766" s="216">
        <v>3972</v>
      </c>
      <c r="M766" s="216"/>
      <c r="N766" s="267">
        <v>1546</v>
      </c>
      <c r="O766" s="267">
        <v>0</v>
      </c>
      <c r="P766" s="267">
        <v>29948</v>
      </c>
      <c r="Q766" s="267"/>
      <c r="R766" s="267">
        <v>9</v>
      </c>
      <c r="S766" s="267">
        <v>2533</v>
      </c>
    </row>
    <row r="767" spans="1:19" s="211" customFormat="1" ht="9" customHeight="1">
      <c r="A767" s="215" t="s">
        <v>41</v>
      </c>
      <c r="B767" s="216">
        <v>759</v>
      </c>
      <c r="C767" s="216"/>
      <c r="D767" s="216">
        <v>180</v>
      </c>
      <c r="E767" s="216">
        <v>1194</v>
      </c>
      <c r="F767" s="216">
        <v>22798</v>
      </c>
      <c r="G767" s="216">
        <v>0</v>
      </c>
      <c r="H767" s="216">
        <v>0</v>
      </c>
      <c r="I767" s="267">
        <v>0</v>
      </c>
      <c r="J767" s="216"/>
      <c r="K767" s="216">
        <v>22809</v>
      </c>
      <c r="L767" s="216">
        <v>85754</v>
      </c>
      <c r="M767" s="216"/>
      <c r="N767" s="267">
        <v>10816</v>
      </c>
      <c r="O767" s="267">
        <v>1075</v>
      </c>
      <c r="P767" s="267">
        <v>118898</v>
      </c>
      <c r="Q767" s="267"/>
      <c r="R767" s="267">
        <v>42176</v>
      </c>
      <c r="S767" s="267">
        <v>4117</v>
      </c>
    </row>
    <row r="768" spans="1:19" s="211" customFormat="1" ht="9" customHeight="1">
      <c r="A768" s="215" t="s">
        <v>42</v>
      </c>
      <c r="B768" s="216">
        <v>0</v>
      </c>
      <c r="C768" s="216"/>
      <c r="D768" s="216">
        <v>72</v>
      </c>
      <c r="E768" s="216">
        <v>0</v>
      </c>
      <c r="F768" s="216">
        <v>6240</v>
      </c>
      <c r="G768" s="216">
        <v>0</v>
      </c>
      <c r="H768" s="216">
        <v>0</v>
      </c>
      <c r="I768" s="267">
        <v>0</v>
      </c>
      <c r="J768" s="216"/>
      <c r="K768" s="216">
        <v>2842</v>
      </c>
      <c r="L768" s="216">
        <v>3461</v>
      </c>
      <c r="M768" s="216"/>
      <c r="N768" s="267">
        <v>2166</v>
      </c>
      <c r="O768" s="267">
        <v>123</v>
      </c>
      <c r="P768" s="267">
        <v>19965</v>
      </c>
      <c r="Q768" s="267"/>
      <c r="R768" s="267">
        <v>0</v>
      </c>
      <c r="S768" s="267">
        <v>5000</v>
      </c>
    </row>
    <row r="769" spans="1:19" s="211" customFormat="1" ht="9" customHeight="1">
      <c r="A769" s="120" t="s">
        <v>43</v>
      </c>
      <c r="B769" s="117">
        <v>2434</v>
      </c>
      <c r="C769" s="117"/>
      <c r="D769" s="117">
        <v>1419</v>
      </c>
      <c r="E769" s="117">
        <v>60</v>
      </c>
      <c r="F769" s="117">
        <v>1897</v>
      </c>
      <c r="G769" s="117">
        <v>0</v>
      </c>
      <c r="H769" s="117">
        <v>0</v>
      </c>
      <c r="I769" s="116">
        <v>20423</v>
      </c>
      <c r="J769" s="117"/>
      <c r="K769" s="117">
        <v>2754</v>
      </c>
      <c r="L769" s="117">
        <v>2500</v>
      </c>
      <c r="M769" s="117"/>
      <c r="N769" s="116">
        <v>1174</v>
      </c>
      <c r="O769" s="116">
        <v>151</v>
      </c>
      <c r="P769" s="116">
        <v>15956</v>
      </c>
      <c r="Q769" s="116"/>
      <c r="R769" s="116">
        <v>24</v>
      </c>
      <c r="S769" s="116">
        <v>149</v>
      </c>
    </row>
    <row r="770" spans="1:19" s="211" customFormat="1" ht="9" customHeight="1">
      <c r="A770" s="217"/>
      <c r="B770" s="260"/>
      <c r="C770" s="260"/>
      <c r="D770" s="260"/>
      <c r="E770" s="260"/>
      <c r="F770" s="260"/>
      <c r="G770" s="260"/>
      <c r="H770" s="260"/>
      <c r="I770" s="266"/>
      <c r="J770" s="215"/>
      <c r="K770" s="260"/>
      <c r="L770" s="260"/>
      <c r="M770" s="260"/>
      <c r="N770" s="260"/>
      <c r="O770" s="260"/>
      <c r="P770" s="260"/>
      <c r="Q770" s="260"/>
      <c r="R770" s="260"/>
      <c r="S770" s="260"/>
    </row>
    <row r="771" spans="1:19" s="211" customFormat="1" ht="9" customHeight="1">
      <c r="A771" s="264">
        <v>2016</v>
      </c>
      <c r="B771" s="259"/>
      <c r="D771" s="259"/>
      <c r="E771" s="259"/>
      <c r="F771" s="259"/>
      <c r="G771" s="259"/>
      <c r="H771" s="259"/>
      <c r="I771" s="259"/>
    </row>
    <row r="772" spans="1:19" s="211" customFormat="1" ht="9" customHeight="1">
      <c r="A772" s="210" t="s">
        <v>69</v>
      </c>
      <c r="B772" s="111">
        <f>SUM(B774:B805)+1</f>
        <v>2161066</v>
      </c>
      <c r="C772" s="111"/>
      <c r="D772" s="111">
        <f>SUM(D774:D805)+1</f>
        <v>3061970</v>
      </c>
      <c r="E772" s="111">
        <f t="shared" ref="E772:I772" si="15">SUM(E774:E805)</f>
        <v>1650588</v>
      </c>
      <c r="F772" s="111">
        <f>SUM(F774:F805)-1</f>
        <v>2151282</v>
      </c>
      <c r="G772" s="111">
        <f t="shared" si="15"/>
        <v>147988</v>
      </c>
      <c r="H772" s="111">
        <f t="shared" si="15"/>
        <v>98982</v>
      </c>
      <c r="I772" s="111">
        <f t="shared" si="15"/>
        <v>44643</v>
      </c>
      <c r="J772" s="109"/>
      <c r="K772" s="111">
        <f>SUM(K774:K805)+1</f>
        <v>1213489</v>
      </c>
      <c r="L772" s="111">
        <f>SUM(L774:L805)+1</f>
        <v>640701</v>
      </c>
      <c r="M772" s="111"/>
      <c r="N772" s="111">
        <f>SUM(N774:N805)+3</f>
        <v>308604</v>
      </c>
      <c r="O772" s="111">
        <f t="shared" ref="O772:R772" si="16">SUM(O774:O805)</f>
        <v>533119</v>
      </c>
      <c r="P772" s="111">
        <f>SUM(P774:P805)+3</f>
        <v>2729743</v>
      </c>
      <c r="Q772" s="111"/>
      <c r="R772" s="111">
        <f t="shared" si="16"/>
        <v>207870</v>
      </c>
      <c r="S772" s="111">
        <f>SUM(S774:S805)+5</f>
        <v>782084</v>
      </c>
    </row>
    <row r="773" spans="1:19" s="211" customFormat="1" ht="3" customHeight="1">
      <c r="A773" s="217"/>
      <c r="B773" s="260"/>
      <c r="C773" s="260"/>
      <c r="D773" s="260"/>
      <c r="E773" s="260"/>
      <c r="F773" s="260"/>
      <c r="G773" s="260"/>
      <c r="H773" s="260"/>
      <c r="I773" s="266"/>
      <c r="J773" s="215"/>
      <c r="K773" s="260"/>
      <c r="L773" s="260"/>
      <c r="M773" s="260"/>
      <c r="N773" s="260"/>
      <c r="O773" s="260"/>
      <c r="P773" s="260"/>
      <c r="Q773" s="260"/>
      <c r="R773" s="260"/>
      <c r="S773" s="260"/>
    </row>
    <row r="774" spans="1:19" s="211" customFormat="1" ht="9" customHeight="1">
      <c r="A774" s="215" t="s">
        <v>12</v>
      </c>
      <c r="B774" s="216">
        <v>86</v>
      </c>
      <c r="C774" s="216"/>
      <c r="D774" s="216">
        <v>11523</v>
      </c>
      <c r="E774" s="216">
        <v>30752</v>
      </c>
      <c r="F774" s="216">
        <v>195942</v>
      </c>
      <c r="G774" s="216">
        <v>27</v>
      </c>
      <c r="H774" s="216">
        <v>0</v>
      </c>
      <c r="I774" s="267">
        <v>0</v>
      </c>
      <c r="J774" s="216"/>
      <c r="K774" s="216">
        <v>2712</v>
      </c>
      <c r="L774" s="216">
        <v>3913</v>
      </c>
      <c r="M774" s="216"/>
      <c r="N774" s="267">
        <v>1629</v>
      </c>
      <c r="O774" s="267">
        <v>905</v>
      </c>
      <c r="P774" s="267">
        <v>13624</v>
      </c>
      <c r="Q774" s="267"/>
      <c r="R774" s="267">
        <v>0</v>
      </c>
      <c r="S774" s="267">
        <v>6227</v>
      </c>
    </row>
    <row r="775" spans="1:19" s="211" customFormat="1" ht="9" customHeight="1">
      <c r="A775" s="215" t="s">
        <v>13</v>
      </c>
      <c r="B775" s="216">
        <v>37351</v>
      </c>
      <c r="C775" s="216"/>
      <c r="D775" s="216">
        <v>75456</v>
      </c>
      <c r="E775" s="216">
        <v>85602</v>
      </c>
      <c r="F775" s="216">
        <v>71466</v>
      </c>
      <c r="G775" s="216">
        <v>847</v>
      </c>
      <c r="H775" s="216">
        <v>0</v>
      </c>
      <c r="I775" s="267">
        <v>0</v>
      </c>
      <c r="J775" s="216"/>
      <c r="K775" s="216">
        <v>9016</v>
      </c>
      <c r="L775" s="216">
        <v>3659</v>
      </c>
      <c r="M775" s="216"/>
      <c r="N775" s="267">
        <v>7088</v>
      </c>
      <c r="O775" s="267">
        <v>15487</v>
      </c>
      <c r="P775" s="267">
        <v>95412</v>
      </c>
      <c r="Q775" s="267"/>
      <c r="R775" s="267">
        <v>4485</v>
      </c>
      <c r="S775" s="267">
        <v>8260</v>
      </c>
    </row>
    <row r="776" spans="1:19" s="211" customFormat="1" ht="9" customHeight="1">
      <c r="A776" s="215" t="s">
        <v>14</v>
      </c>
      <c r="B776" s="216">
        <v>0</v>
      </c>
      <c r="C776" s="216"/>
      <c r="D776" s="216">
        <v>0</v>
      </c>
      <c r="E776" s="216">
        <v>0</v>
      </c>
      <c r="F776" s="216">
        <v>1034</v>
      </c>
      <c r="G776" s="216">
        <v>0</v>
      </c>
      <c r="H776" s="216">
        <v>0</v>
      </c>
      <c r="I776" s="267">
        <v>0</v>
      </c>
      <c r="J776" s="216"/>
      <c r="K776" s="216">
        <v>2299</v>
      </c>
      <c r="L776" s="216">
        <v>143</v>
      </c>
      <c r="M776" s="216"/>
      <c r="N776" s="267">
        <v>394</v>
      </c>
      <c r="O776" s="267">
        <v>76</v>
      </c>
      <c r="P776" s="267">
        <v>50610</v>
      </c>
      <c r="Q776" s="267"/>
      <c r="R776" s="267">
        <v>25</v>
      </c>
      <c r="S776" s="267">
        <v>714</v>
      </c>
    </row>
    <row r="777" spans="1:19" s="211" customFormat="1" ht="9" customHeight="1">
      <c r="A777" s="262" t="s">
        <v>15</v>
      </c>
      <c r="B777" s="214">
        <v>32</v>
      </c>
      <c r="C777" s="214"/>
      <c r="D777" s="214">
        <v>40</v>
      </c>
      <c r="E777" s="214">
        <v>41</v>
      </c>
      <c r="F777" s="214">
        <v>2080</v>
      </c>
      <c r="G777" s="214">
        <v>0</v>
      </c>
      <c r="H777" s="214">
        <v>0</v>
      </c>
      <c r="I777" s="268">
        <v>0</v>
      </c>
      <c r="J777" s="214"/>
      <c r="K777" s="214">
        <v>478</v>
      </c>
      <c r="L777" s="214">
        <v>0</v>
      </c>
      <c r="M777" s="214"/>
      <c r="N777" s="268">
        <v>2213</v>
      </c>
      <c r="O777" s="268">
        <v>0</v>
      </c>
      <c r="P777" s="268">
        <v>3670</v>
      </c>
      <c r="Q777" s="268"/>
      <c r="R777" s="268">
        <v>908</v>
      </c>
      <c r="S777" s="268">
        <v>1925</v>
      </c>
    </row>
    <row r="778" spans="1:19" s="211" customFormat="1" ht="9" customHeight="1">
      <c r="A778" s="215" t="s">
        <v>16</v>
      </c>
      <c r="B778" s="216">
        <v>395209</v>
      </c>
      <c r="C778" s="216"/>
      <c r="D778" s="216">
        <v>120861</v>
      </c>
      <c r="E778" s="216">
        <v>47685</v>
      </c>
      <c r="F778" s="216">
        <v>69792</v>
      </c>
      <c r="G778" s="216">
        <v>12849</v>
      </c>
      <c r="H778" s="216">
        <v>0</v>
      </c>
      <c r="I778" s="267">
        <v>0</v>
      </c>
      <c r="J778" s="216"/>
      <c r="K778" s="216">
        <v>50240</v>
      </c>
      <c r="L778" s="216">
        <v>7000</v>
      </c>
      <c r="M778" s="216"/>
      <c r="N778" s="267">
        <v>6446</v>
      </c>
      <c r="O778" s="267">
        <v>16904</v>
      </c>
      <c r="P778" s="267">
        <v>25931</v>
      </c>
      <c r="Q778" s="267"/>
      <c r="R778" s="267">
        <v>1450</v>
      </c>
      <c r="S778" s="267">
        <v>21182</v>
      </c>
    </row>
    <row r="779" spans="1:19" s="211" customFormat="1" ht="9" customHeight="1">
      <c r="A779" s="215" t="s">
        <v>17</v>
      </c>
      <c r="B779" s="216">
        <v>0</v>
      </c>
      <c r="C779" s="216"/>
      <c r="D779" s="216">
        <v>0</v>
      </c>
      <c r="E779" s="216">
        <v>0</v>
      </c>
      <c r="F779" s="216">
        <v>870</v>
      </c>
      <c r="G779" s="216">
        <v>0</v>
      </c>
      <c r="H779" s="216">
        <v>0</v>
      </c>
      <c r="I779" s="267">
        <v>0</v>
      </c>
      <c r="J779" s="216"/>
      <c r="K779" s="216">
        <v>1085</v>
      </c>
      <c r="L779" s="216">
        <v>72624</v>
      </c>
      <c r="M779" s="216"/>
      <c r="N779" s="267">
        <v>16</v>
      </c>
      <c r="O779" s="267">
        <v>22</v>
      </c>
      <c r="P779" s="267">
        <v>16932</v>
      </c>
      <c r="Q779" s="267"/>
      <c r="R779" s="267">
        <v>0</v>
      </c>
      <c r="S779" s="267">
        <v>3410</v>
      </c>
    </row>
    <row r="780" spans="1:19" s="211" customFormat="1" ht="9" customHeight="1">
      <c r="A780" s="215" t="s">
        <v>18</v>
      </c>
      <c r="B780" s="216">
        <v>0</v>
      </c>
      <c r="C780" s="216"/>
      <c r="D780" s="216">
        <v>0</v>
      </c>
      <c r="E780" s="216">
        <v>0</v>
      </c>
      <c r="F780" s="216">
        <v>16903</v>
      </c>
      <c r="G780" s="216">
        <v>0</v>
      </c>
      <c r="H780" s="216">
        <v>0</v>
      </c>
      <c r="I780" s="267">
        <v>0</v>
      </c>
      <c r="J780" s="216"/>
      <c r="K780" s="216">
        <v>9628</v>
      </c>
      <c r="L780" s="216">
        <v>1088</v>
      </c>
      <c r="M780" s="216"/>
      <c r="N780" s="267">
        <v>13333</v>
      </c>
      <c r="O780" s="267">
        <v>165</v>
      </c>
      <c r="P780" s="267">
        <v>84957</v>
      </c>
      <c r="Q780" s="267"/>
      <c r="R780" s="267">
        <v>2264</v>
      </c>
      <c r="S780" s="267">
        <v>4061</v>
      </c>
    </row>
    <row r="781" spans="1:19" s="211" customFormat="1" ht="9" customHeight="1">
      <c r="A781" s="262" t="s">
        <v>19</v>
      </c>
      <c r="B781" s="214">
        <v>13706</v>
      </c>
      <c r="C781" s="214"/>
      <c r="D781" s="214">
        <v>35594</v>
      </c>
      <c r="E781" s="214">
        <v>29365</v>
      </c>
      <c r="F781" s="214">
        <v>38109</v>
      </c>
      <c r="G781" s="214">
        <v>10362</v>
      </c>
      <c r="H781" s="214">
        <v>28</v>
      </c>
      <c r="I781" s="268">
        <v>0</v>
      </c>
      <c r="J781" s="214"/>
      <c r="K781" s="214">
        <v>18176</v>
      </c>
      <c r="L781" s="214">
        <v>1350</v>
      </c>
      <c r="M781" s="214"/>
      <c r="N781" s="268">
        <v>11808</v>
      </c>
      <c r="O781" s="268">
        <v>5992</v>
      </c>
      <c r="P781" s="268">
        <v>51334</v>
      </c>
      <c r="Q781" s="268"/>
      <c r="R781" s="268">
        <v>318</v>
      </c>
      <c r="S781" s="268">
        <v>36354</v>
      </c>
    </row>
    <row r="782" spans="1:19" s="211" customFormat="1" ht="9" customHeight="1">
      <c r="A782" s="215" t="s">
        <v>187</v>
      </c>
      <c r="B782" s="216">
        <v>99447</v>
      </c>
      <c r="C782" s="216"/>
      <c r="D782" s="216">
        <v>339341</v>
      </c>
      <c r="E782" s="216">
        <v>135778</v>
      </c>
      <c r="F782" s="216">
        <v>279945</v>
      </c>
      <c r="G782" s="216">
        <v>2381</v>
      </c>
      <c r="H782" s="216">
        <v>10733</v>
      </c>
      <c r="I782" s="267">
        <v>330</v>
      </c>
      <c r="J782" s="216"/>
      <c r="K782" s="216">
        <v>154698</v>
      </c>
      <c r="L782" s="216">
        <v>44800</v>
      </c>
      <c r="M782" s="216"/>
      <c r="N782" s="267">
        <v>20750</v>
      </c>
      <c r="O782" s="267">
        <v>23753</v>
      </c>
      <c r="P782" s="267">
        <v>289237</v>
      </c>
      <c r="Q782" s="267"/>
      <c r="R782" s="255">
        <v>2786</v>
      </c>
      <c r="S782" s="267">
        <v>248913</v>
      </c>
    </row>
    <row r="783" spans="1:19" s="211" customFormat="1" ht="9" customHeight="1">
      <c r="A783" s="215" t="s">
        <v>21</v>
      </c>
      <c r="B783" s="216">
        <v>28747</v>
      </c>
      <c r="C783" s="216"/>
      <c r="D783" s="216">
        <v>6659</v>
      </c>
      <c r="E783" s="216">
        <v>3158</v>
      </c>
      <c r="F783" s="216">
        <v>8733</v>
      </c>
      <c r="G783" s="216">
        <v>0</v>
      </c>
      <c r="H783" s="216">
        <v>0</v>
      </c>
      <c r="I783" s="267">
        <v>0</v>
      </c>
      <c r="J783" s="216"/>
      <c r="K783" s="216">
        <v>1374</v>
      </c>
      <c r="L783" s="216">
        <v>774</v>
      </c>
      <c r="M783" s="216"/>
      <c r="N783" s="267">
        <v>1228</v>
      </c>
      <c r="O783" s="267">
        <v>1723</v>
      </c>
      <c r="P783" s="267">
        <v>13374</v>
      </c>
      <c r="Q783" s="267"/>
      <c r="R783" s="267">
        <v>18</v>
      </c>
      <c r="S783" s="267">
        <v>8277</v>
      </c>
    </row>
    <row r="784" spans="1:19" s="211" customFormat="1" ht="9" customHeight="1">
      <c r="A784" s="215" t="s">
        <v>22</v>
      </c>
      <c r="B784" s="216">
        <v>53710</v>
      </c>
      <c r="C784" s="216"/>
      <c r="D784" s="216">
        <v>105796</v>
      </c>
      <c r="E784" s="216">
        <v>57681</v>
      </c>
      <c r="F784" s="216">
        <v>169600</v>
      </c>
      <c r="G784" s="216">
        <v>7247</v>
      </c>
      <c r="H784" s="216">
        <v>0</v>
      </c>
      <c r="I784" s="267">
        <v>0</v>
      </c>
      <c r="J784" s="216"/>
      <c r="K784" s="216">
        <v>122912</v>
      </c>
      <c r="L784" s="216">
        <v>10495</v>
      </c>
      <c r="M784" s="216"/>
      <c r="N784" s="267">
        <v>14598</v>
      </c>
      <c r="O784" s="267">
        <v>43585</v>
      </c>
      <c r="P784" s="267">
        <v>75415</v>
      </c>
      <c r="Q784" s="267"/>
      <c r="R784" s="267">
        <v>287</v>
      </c>
      <c r="S784" s="267">
        <v>8244</v>
      </c>
    </row>
    <row r="785" spans="1:19" s="211" customFormat="1" ht="9" customHeight="1">
      <c r="A785" s="262" t="s">
        <v>23</v>
      </c>
      <c r="B785" s="214">
        <v>85</v>
      </c>
      <c r="C785" s="214"/>
      <c r="D785" s="214">
        <v>263</v>
      </c>
      <c r="E785" s="214">
        <v>105</v>
      </c>
      <c r="F785" s="214">
        <v>4682</v>
      </c>
      <c r="G785" s="214">
        <v>0</v>
      </c>
      <c r="H785" s="214">
        <v>0</v>
      </c>
      <c r="I785" s="268">
        <v>0</v>
      </c>
      <c r="J785" s="214"/>
      <c r="K785" s="214">
        <v>8363</v>
      </c>
      <c r="L785" s="214">
        <v>131</v>
      </c>
      <c r="M785" s="214"/>
      <c r="N785" s="268">
        <v>4054</v>
      </c>
      <c r="O785" s="268">
        <v>122</v>
      </c>
      <c r="P785" s="268">
        <v>56564</v>
      </c>
      <c r="Q785" s="268"/>
      <c r="R785" s="268">
        <v>101</v>
      </c>
      <c r="S785" s="268">
        <v>1854</v>
      </c>
    </row>
    <row r="786" spans="1:19" s="211" customFormat="1" ht="9" customHeight="1">
      <c r="A786" s="215" t="s">
        <v>24</v>
      </c>
      <c r="B786" s="216">
        <v>45495</v>
      </c>
      <c r="C786" s="216"/>
      <c r="D786" s="216">
        <v>23105</v>
      </c>
      <c r="E786" s="216">
        <v>2443</v>
      </c>
      <c r="F786" s="216">
        <v>13738</v>
      </c>
      <c r="G786" s="216">
        <v>0</v>
      </c>
      <c r="H786" s="216">
        <v>0</v>
      </c>
      <c r="I786" s="267">
        <v>0</v>
      </c>
      <c r="J786" s="216"/>
      <c r="K786" s="216">
        <v>28750</v>
      </c>
      <c r="L786" s="216">
        <v>2572</v>
      </c>
      <c r="M786" s="216"/>
      <c r="N786" s="267">
        <v>891</v>
      </c>
      <c r="O786" s="267">
        <v>73</v>
      </c>
      <c r="P786" s="267">
        <v>27996</v>
      </c>
      <c r="Q786" s="267"/>
      <c r="R786" s="267">
        <v>1437</v>
      </c>
      <c r="S786" s="267">
        <v>3574</v>
      </c>
    </row>
    <row r="787" spans="1:19" s="211" customFormat="1" ht="9" customHeight="1">
      <c r="A787" s="215" t="s">
        <v>25</v>
      </c>
      <c r="B787" s="216">
        <v>89514</v>
      </c>
      <c r="C787" s="216"/>
      <c r="D787" s="216">
        <v>44244</v>
      </c>
      <c r="E787" s="216">
        <v>14053</v>
      </c>
      <c r="F787" s="216">
        <v>86003</v>
      </c>
      <c r="G787" s="216">
        <v>5387</v>
      </c>
      <c r="H787" s="216">
        <v>292</v>
      </c>
      <c r="I787" s="267">
        <v>946</v>
      </c>
      <c r="J787" s="216"/>
      <c r="K787" s="216">
        <v>71645</v>
      </c>
      <c r="L787" s="216">
        <v>108904</v>
      </c>
      <c r="M787" s="216"/>
      <c r="N787" s="267">
        <v>38774</v>
      </c>
      <c r="O787" s="267">
        <v>116976</v>
      </c>
      <c r="P787" s="267">
        <v>169205</v>
      </c>
      <c r="Q787" s="267"/>
      <c r="R787" s="267">
        <v>4405</v>
      </c>
      <c r="S787" s="255">
        <v>21004</v>
      </c>
    </row>
    <row r="788" spans="1:19" s="211" customFormat="1" ht="9" customHeight="1">
      <c r="A788" s="215" t="s">
        <v>26</v>
      </c>
      <c r="B788" s="216">
        <v>210500</v>
      </c>
      <c r="C788" s="216"/>
      <c r="D788" s="216">
        <v>159184</v>
      </c>
      <c r="E788" s="216">
        <v>129815</v>
      </c>
      <c r="F788" s="216">
        <v>126339</v>
      </c>
      <c r="G788" s="216">
        <v>12989</v>
      </c>
      <c r="H788" s="216">
        <v>82043</v>
      </c>
      <c r="I788" s="267">
        <v>6566</v>
      </c>
      <c r="J788" s="216"/>
      <c r="K788" s="216">
        <v>223508</v>
      </c>
      <c r="L788" s="216">
        <v>148264</v>
      </c>
      <c r="M788" s="216"/>
      <c r="N788" s="267">
        <v>83759</v>
      </c>
      <c r="O788" s="267">
        <v>119390</v>
      </c>
      <c r="P788" s="267">
        <v>392376</v>
      </c>
      <c r="Q788" s="267"/>
      <c r="R788" s="267">
        <v>7804</v>
      </c>
      <c r="S788" s="267">
        <v>152813</v>
      </c>
    </row>
    <row r="789" spans="1:19" s="211" customFormat="1" ht="9" customHeight="1">
      <c r="A789" s="262" t="s">
        <v>27</v>
      </c>
      <c r="B789" s="214">
        <v>0</v>
      </c>
      <c r="C789" s="214"/>
      <c r="D789" s="214">
        <v>225</v>
      </c>
      <c r="E789" s="214">
        <v>153</v>
      </c>
      <c r="F789" s="214">
        <v>9892</v>
      </c>
      <c r="G789" s="214">
        <v>0</v>
      </c>
      <c r="H789" s="214">
        <v>0</v>
      </c>
      <c r="I789" s="268">
        <v>0</v>
      </c>
      <c r="J789" s="214"/>
      <c r="K789" s="214">
        <v>15261</v>
      </c>
      <c r="L789" s="214">
        <v>2271</v>
      </c>
      <c r="M789" s="214"/>
      <c r="N789" s="268">
        <v>1356</v>
      </c>
      <c r="O789" s="268">
        <v>3574</v>
      </c>
      <c r="P789" s="268">
        <v>58595</v>
      </c>
      <c r="Q789" s="268"/>
      <c r="R789" s="268">
        <v>724</v>
      </c>
      <c r="S789" s="268">
        <v>10424</v>
      </c>
    </row>
    <row r="790" spans="1:19" s="211" customFormat="1" ht="9" customHeight="1">
      <c r="A790" s="215" t="s">
        <v>28</v>
      </c>
      <c r="B790" s="216">
        <v>0</v>
      </c>
      <c r="C790" s="216"/>
      <c r="D790" s="216">
        <v>13</v>
      </c>
      <c r="E790" s="216">
        <v>5812</v>
      </c>
      <c r="F790" s="216">
        <v>965</v>
      </c>
      <c r="G790" s="216">
        <v>0</v>
      </c>
      <c r="H790" s="216">
        <v>0</v>
      </c>
      <c r="I790" s="267">
        <v>0</v>
      </c>
      <c r="J790" s="216"/>
      <c r="K790" s="216">
        <v>2701</v>
      </c>
      <c r="L790" s="216">
        <v>834</v>
      </c>
      <c r="M790" s="216"/>
      <c r="N790" s="267">
        <v>353</v>
      </c>
      <c r="O790" s="267">
        <v>24</v>
      </c>
      <c r="P790" s="267">
        <v>26552</v>
      </c>
      <c r="Q790" s="267"/>
      <c r="R790" s="267">
        <v>0</v>
      </c>
      <c r="S790" s="267">
        <v>1116</v>
      </c>
    </row>
    <row r="791" spans="1:19" s="211" customFormat="1" ht="9" customHeight="1">
      <c r="A791" s="215" t="s">
        <v>29</v>
      </c>
      <c r="B791" s="216">
        <v>0</v>
      </c>
      <c r="C791" s="216"/>
      <c r="D791" s="216">
        <v>0</v>
      </c>
      <c r="E791" s="216">
        <v>0</v>
      </c>
      <c r="F791" s="216">
        <v>192</v>
      </c>
      <c r="G791" s="216">
        <v>0</v>
      </c>
      <c r="H791" s="216">
        <v>0</v>
      </c>
      <c r="I791" s="267">
        <v>0</v>
      </c>
      <c r="J791" s="216"/>
      <c r="K791" s="216">
        <v>922</v>
      </c>
      <c r="L791" s="216">
        <v>1161</v>
      </c>
      <c r="M791" s="216"/>
      <c r="N791" s="267">
        <v>10439</v>
      </c>
      <c r="O791" s="267">
        <v>1794</v>
      </c>
      <c r="P791" s="267">
        <v>18412</v>
      </c>
      <c r="Q791" s="267"/>
      <c r="R791" s="267">
        <v>0</v>
      </c>
      <c r="S791" s="267">
        <v>345</v>
      </c>
    </row>
    <row r="792" spans="1:19" s="211" customFormat="1" ht="9" customHeight="1">
      <c r="A792" s="215" t="s">
        <v>30</v>
      </c>
      <c r="B792" s="216">
        <v>1166067</v>
      </c>
      <c r="C792" s="216"/>
      <c r="D792" s="216">
        <v>1963586</v>
      </c>
      <c r="E792" s="216">
        <v>824229</v>
      </c>
      <c r="F792" s="216">
        <v>635274</v>
      </c>
      <c r="G792" s="216">
        <v>18118</v>
      </c>
      <c r="H792" s="216">
        <v>4351</v>
      </c>
      <c r="I792" s="267">
        <v>16564</v>
      </c>
      <c r="J792" s="216"/>
      <c r="K792" s="216">
        <v>223309</v>
      </c>
      <c r="L792" s="216">
        <v>109040</v>
      </c>
      <c r="M792" s="216"/>
      <c r="N792" s="267">
        <v>20959</v>
      </c>
      <c r="O792" s="267">
        <v>153818</v>
      </c>
      <c r="P792" s="267">
        <v>467404</v>
      </c>
      <c r="Q792" s="267"/>
      <c r="R792" s="267">
        <v>13736</v>
      </c>
      <c r="S792" s="267">
        <v>134020</v>
      </c>
    </row>
    <row r="793" spans="1:19" s="211" customFormat="1" ht="9" customHeight="1">
      <c r="A793" s="262" t="s">
        <v>31</v>
      </c>
      <c r="B793" s="214">
        <v>18</v>
      </c>
      <c r="C793" s="214"/>
      <c r="D793" s="214">
        <v>28</v>
      </c>
      <c r="E793" s="214">
        <v>22</v>
      </c>
      <c r="F793" s="214">
        <v>5132</v>
      </c>
      <c r="G793" s="214">
        <v>0</v>
      </c>
      <c r="H793" s="214">
        <v>0</v>
      </c>
      <c r="I793" s="268">
        <v>0</v>
      </c>
      <c r="J793" s="214"/>
      <c r="K793" s="214">
        <v>14058</v>
      </c>
      <c r="L793" s="214">
        <v>4403</v>
      </c>
      <c r="M793" s="214"/>
      <c r="N793" s="268">
        <v>4029</v>
      </c>
      <c r="O793" s="268">
        <v>41</v>
      </c>
      <c r="P793" s="268">
        <v>108979</v>
      </c>
      <c r="Q793" s="268"/>
      <c r="R793" s="268">
        <v>0</v>
      </c>
      <c r="S793" s="268">
        <v>2217</v>
      </c>
    </row>
    <row r="794" spans="1:19" s="211" customFormat="1" ht="9" customHeight="1">
      <c r="A794" s="215" t="s">
        <v>32</v>
      </c>
      <c r="B794" s="216">
        <v>3493</v>
      </c>
      <c r="C794" s="216"/>
      <c r="D794" s="216">
        <v>6867</v>
      </c>
      <c r="E794" s="216">
        <v>2214</v>
      </c>
      <c r="F794" s="216">
        <v>120018</v>
      </c>
      <c r="G794" s="216">
        <v>469</v>
      </c>
      <c r="H794" s="216">
        <v>0</v>
      </c>
      <c r="I794" s="267">
        <v>0</v>
      </c>
      <c r="J794" s="216"/>
      <c r="K794" s="216">
        <v>118017</v>
      </c>
      <c r="L794" s="216">
        <v>49686</v>
      </c>
      <c r="M794" s="216"/>
      <c r="N794" s="267">
        <v>16256</v>
      </c>
      <c r="O794" s="267">
        <v>5062</v>
      </c>
      <c r="P794" s="267">
        <v>201887</v>
      </c>
      <c r="Q794" s="267"/>
      <c r="R794" s="267">
        <v>868</v>
      </c>
      <c r="S794" s="267">
        <v>11565</v>
      </c>
    </row>
    <row r="795" spans="1:19" s="211" customFormat="1" ht="9" customHeight="1">
      <c r="A795" s="215" t="s">
        <v>33</v>
      </c>
      <c r="B795" s="216">
        <v>2673</v>
      </c>
      <c r="C795" s="216"/>
      <c r="D795" s="216">
        <v>3118</v>
      </c>
      <c r="E795" s="216">
        <v>29781</v>
      </c>
      <c r="F795" s="216">
        <v>72682</v>
      </c>
      <c r="G795" s="216">
        <v>9211</v>
      </c>
      <c r="H795" s="216">
        <v>0</v>
      </c>
      <c r="I795" s="267">
        <v>0</v>
      </c>
      <c r="J795" s="216"/>
      <c r="K795" s="216">
        <v>16389</v>
      </c>
      <c r="L795" s="216">
        <v>5879</v>
      </c>
      <c r="M795" s="216"/>
      <c r="N795" s="267">
        <v>7568</v>
      </c>
      <c r="O795" s="267">
        <v>5858</v>
      </c>
      <c r="P795" s="267">
        <v>36153</v>
      </c>
      <c r="Q795" s="267"/>
      <c r="R795" s="267">
        <v>1262</v>
      </c>
      <c r="S795" s="267">
        <v>6171</v>
      </c>
    </row>
    <row r="796" spans="1:19" s="211" customFormat="1" ht="9" customHeight="1">
      <c r="A796" s="215" t="s">
        <v>34</v>
      </c>
      <c r="B796" s="216">
        <v>11</v>
      </c>
      <c r="C796" s="216"/>
      <c r="D796" s="216">
        <v>29</v>
      </c>
      <c r="E796" s="216">
        <v>15</v>
      </c>
      <c r="F796" s="216">
        <v>858</v>
      </c>
      <c r="G796" s="216">
        <v>0</v>
      </c>
      <c r="H796" s="216">
        <v>0</v>
      </c>
      <c r="I796" s="267">
        <v>0</v>
      </c>
      <c r="J796" s="216"/>
      <c r="K796" s="216">
        <v>7730</v>
      </c>
      <c r="L796" s="216">
        <v>1489</v>
      </c>
      <c r="M796" s="216"/>
      <c r="N796" s="267">
        <v>2231</v>
      </c>
      <c r="O796" s="255">
        <v>447</v>
      </c>
      <c r="P796" s="267">
        <v>70223</v>
      </c>
      <c r="Q796" s="267"/>
      <c r="R796" s="267">
        <v>0</v>
      </c>
      <c r="S796" s="267">
        <v>1331</v>
      </c>
    </row>
    <row r="797" spans="1:19" s="211" customFormat="1" ht="9" customHeight="1">
      <c r="A797" s="262" t="s">
        <v>35</v>
      </c>
      <c r="B797" s="214">
        <v>8832</v>
      </c>
      <c r="C797" s="214"/>
      <c r="D797" s="214">
        <v>139707</v>
      </c>
      <c r="E797" s="214">
        <v>189644</v>
      </c>
      <c r="F797" s="214">
        <v>159230</v>
      </c>
      <c r="G797" s="214">
        <v>64383</v>
      </c>
      <c r="H797" s="214">
        <v>0</v>
      </c>
      <c r="I797" s="268">
        <v>0</v>
      </c>
      <c r="J797" s="214"/>
      <c r="K797" s="214">
        <v>56129</v>
      </c>
      <c r="L797" s="214">
        <v>8237</v>
      </c>
      <c r="M797" s="214"/>
      <c r="N797" s="268">
        <v>7173</v>
      </c>
      <c r="O797" s="268">
        <v>12005</v>
      </c>
      <c r="P797" s="268">
        <v>12878</v>
      </c>
      <c r="Q797" s="268"/>
      <c r="R797" s="268">
        <v>217</v>
      </c>
      <c r="S797" s="268">
        <v>27400</v>
      </c>
    </row>
    <row r="798" spans="1:19" s="211" customFormat="1" ht="9" customHeight="1">
      <c r="A798" s="215" t="s">
        <v>36</v>
      </c>
      <c r="B798" s="216">
        <v>722</v>
      </c>
      <c r="C798" s="216"/>
      <c r="D798" s="216">
        <v>2540</v>
      </c>
      <c r="E798" s="216">
        <v>189</v>
      </c>
      <c r="F798" s="216">
        <v>11242</v>
      </c>
      <c r="G798" s="216">
        <v>0</v>
      </c>
      <c r="H798" s="216">
        <v>1404</v>
      </c>
      <c r="I798" s="267">
        <v>0</v>
      </c>
      <c r="J798" s="216"/>
      <c r="K798" s="216">
        <v>8474</v>
      </c>
      <c r="L798" s="216">
        <v>2623</v>
      </c>
      <c r="M798" s="216"/>
      <c r="N798" s="267">
        <v>2009</v>
      </c>
      <c r="O798" s="267">
        <v>1390</v>
      </c>
      <c r="P798" s="267">
        <v>57974</v>
      </c>
      <c r="Q798" s="267"/>
      <c r="R798" s="267">
        <v>95</v>
      </c>
      <c r="S798" s="267">
        <v>29713</v>
      </c>
    </row>
    <row r="799" spans="1:19" s="211" customFormat="1" ht="9" customHeight="1">
      <c r="A799" s="215" t="s">
        <v>37</v>
      </c>
      <c r="B799" s="216">
        <v>12</v>
      </c>
      <c r="C799" s="216"/>
      <c r="D799" s="216">
        <v>267</v>
      </c>
      <c r="E799" s="216">
        <v>6336</v>
      </c>
      <c r="F799" s="216">
        <v>8192</v>
      </c>
      <c r="G799" s="216">
        <v>1332</v>
      </c>
      <c r="H799" s="216">
        <v>0</v>
      </c>
      <c r="I799" s="267">
        <v>0</v>
      </c>
      <c r="J799" s="216"/>
      <c r="K799" s="216">
        <v>2391</v>
      </c>
      <c r="L799" s="216">
        <v>919</v>
      </c>
      <c r="M799" s="216"/>
      <c r="N799" s="267">
        <v>1903</v>
      </c>
      <c r="O799" s="267">
        <v>1093</v>
      </c>
      <c r="P799" s="267">
        <v>55860</v>
      </c>
      <c r="Q799" s="267"/>
      <c r="R799" s="267">
        <v>125</v>
      </c>
      <c r="S799" s="267">
        <v>5517</v>
      </c>
    </row>
    <row r="800" spans="1:19" s="211" customFormat="1" ht="9" customHeight="1">
      <c r="A800" s="215" t="s">
        <v>38</v>
      </c>
      <c r="B800" s="216">
        <v>12</v>
      </c>
      <c r="C800" s="216"/>
      <c r="D800" s="216">
        <v>9</v>
      </c>
      <c r="E800" s="216">
        <v>0</v>
      </c>
      <c r="F800" s="216">
        <v>3381</v>
      </c>
      <c r="G800" s="216">
        <v>0</v>
      </c>
      <c r="H800" s="216">
        <v>0</v>
      </c>
      <c r="I800" s="267">
        <v>0</v>
      </c>
      <c r="J800" s="216"/>
      <c r="K800" s="216">
        <v>2537</v>
      </c>
      <c r="L800" s="216">
        <v>7901</v>
      </c>
      <c r="M800" s="216"/>
      <c r="N800" s="267">
        <v>3858</v>
      </c>
      <c r="O800" s="267">
        <v>137</v>
      </c>
      <c r="P800" s="267">
        <v>30160</v>
      </c>
      <c r="Q800" s="267"/>
      <c r="R800" s="267">
        <v>110322</v>
      </c>
      <c r="S800" s="267">
        <v>2673</v>
      </c>
    </row>
    <row r="801" spans="1:20" s="211" customFormat="1" ht="9" customHeight="1">
      <c r="A801" s="262" t="s">
        <v>39</v>
      </c>
      <c r="B801" s="214">
        <v>5276</v>
      </c>
      <c r="C801" s="214"/>
      <c r="D801" s="214">
        <v>22989</v>
      </c>
      <c r="E801" s="214">
        <v>54833</v>
      </c>
      <c r="F801" s="214">
        <v>10199</v>
      </c>
      <c r="G801" s="214">
        <v>2386</v>
      </c>
      <c r="H801" s="214">
        <v>0</v>
      </c>
      <c r="I801" s="268">
        <v>0</v>
      </c>
      <c r="J801" s="214"/>
      <c r="K801" s="214">
        <v>3260</v>
      </c>
      <c r="L801" s="214">
        <v>1026</v>
      </c>
      <c r="M801" s="214"/>
      <c r="N801" s="268">
        <v>1791</v>
      </c>
      <c r="O801" s="268">
        <v>392</v>
      </c>
      <c r="P801" s="268">
        <v>33172</v>
      </c>
      <c r="Q801" s="268"/>
      <c r="R801" s="268">
        <v>10339</v>
      </c>
      <c r="S801" s="268">
        <v>10361</v>
      </c>
    </row>
    <row r="802" spans="1:20" s="211" customFormat="1" ht="9" customHeight="1">
      <c r="A802" s="215" t="s">
        <v>40</v>
      </c>
      <c r="B802" s="216">
        <v>7</v>
      </c>
      <c r="C802" s="216"/>
      <c r="D802" s="216">
        <v>141</v>
      </c>
      <c r="E802" s="216">
        <v>0</v>
      </c>
      <c r="F802" s="216">
        <v>1924</v>
      </c>
      <c r="G802" s="216">
        <v>0</v>
      </c>
      <c r="H802" s="216">
        <v>0</v>
      </c>
      <c r="I802" s="267">
        <v>0</v>
      </c>
      <c r="J802" s="216"/>
      <c r="K802" s="216">
        <v>5336</v>
      </c>
      <c r="L802" s="216">
        <v>13384</v>
      </c>
      <c r="M802" s="216"/>
      <c r="N802" s="267">
        <v>1729</v>
      </c>
      <c r="O802" s="267">
        <v>19</v>
      </c>
      <c r="P802" s="267">
        <v>26570</v>
      </c>
      <c r="Q802" s="267"/>
      <c r="R802" s="267">
        <v>9</v>
      </c>
      <c r="S802" s="267">
        <v>2538</v>
      </c>
    </row>
    <row r="803" spans="1:20" s="211" customFormat="1" ht="9" customHeight="1">
      <c r="A803" s="215" t="s">
        <v>41</v>
      </c>
      <c r="B803" s="216">
        <v>36</v>
      </c>
      <c r="C803" s="216"/>
      <c r="D803" s="216">
        <v>95</v>
      </c>
      <c r="E803" s="216">
        <v>783</v>
      </c>
      <c r="F803" s="216">
        <v>20206</v>
      </c>
      <c r="G803" s="216">
        <v>0</v>
      </c>
      <c r="H803" s="216">
        <v>0</v>
      </c>
      <c r="I803" s="267">
        <v>0</v>
      </c>
      <c r="J803" s="216"/>
      <c r="K803" s="216">
        <v>26498</v>
      </c>
      <c r="L803" s="216">
        <v>22769</v>
      </c>
      <c r="M803" s="216"/>
      <c r="N803" s="267">
        <v>13584</v>
      </c>
      <c r="O803" s="267">
        <v>1286</v>
      </c>
      <c r="P803" s="267">
        <v>110568</v>
      </c>
      <c r="Q803" s="267"/>
      <c r="R803" s="267">
        <v>43859</v>
      </c>
      <c r="S803" s="267">
        <v>4865</v>
      </c>
    </row>
    <row r="804" spans="1:20" s="211" customFormat="1" ht="9" customHeight="1">
      <c r="A804" s="215" t="s">
        <v>42</v>
      </c>
      <c r="B804" s="216">
        <v>24</v>
      </c>
      <c r="C804" s="216"/>
      <c r="D804" s="216">
        <v>138</v>
      </c>
      <c r="E804" s="216">
        <v>55</v>
      </c>
      <c r="F804" s="216">
        <v>5677</v>
      </c>
      <c r="G804" s="216">
        <v>0</v>
      </c>
      <c r="H804" s="216">
        <v>0</v>
      </c>
      <c r="I804" s="267">
        <v>0</v>
      </c>
      <c r="J804" s="216"/>
      <c r="K804" s="216">
        <v>2573</v>
      </c>
      <c r="L804" s="216">
        <v>2595</v>
      </c>
      <c r="M804" s="216"/>
      <c r="N804" s="267">
        <v>5580</v>
      </c>
      <c r="O804" s="267">
        <v>684</v>
      </c>
      <c r="P804" s="267">
        <v>32422</v>
      </c>
      <c r="Q804" s="267"/>
      <c r="R804" s="267">
        <v>0</v>
      </c>
      <c r="S804" s="267">
        <v>4944</v>
      </c>
    </row>
    <row r="805" spans="1:20" s="211" customFormat="1" ht="9" customHeight="1">
      <c r="A805" s="120" t="s">
        <v>43</v>
      </c>
      <c r="B805" s="117">
        <v>0</v>
      </c>
      <c r="C805" s="117"/>
      <c r="D805" s="117">
        <v>151</v>
      </c>
      <c r="E805" s="117">
        <v>44</v>
      </c>
      <c r="F805" s="117">
        <v>983</v>
      </c>
      <c r="G805" s="117">
        <v>0</v>
      </c>
      <c r="H805" s="117">
        <v>131</v>
      </c>
      <c r="I805" s="116">
        <v>20237</v>
      </c>
      <c r="J805" s="117"/>
      <c r="K805" s="117">
        <v>3019</v>
      </c>
      <c r="L805" s="117">
        <v>766</v>
      </c>
      <c r="M805" s="117"/>
      <c r="N805" s="116">
        <v>802</v>
      </c>
      <c r="O805" s="116">
        <v>322</v>
      </c>
      <c r="P805" s="116">
        <v>15294</v>
      </c>
      <c r="Q805" s="116"/>
      <c r="R805" s="116">
        <v>26</v>
      </c>
      <c r="S805" s="116">
        <v>67</v>
      </c>
    </row>
    <row r="806" spans="1:20" ht="3" customHeight="1">
      <c r="J806" s="204"/>
      <c r="K806" s="204"/>
      <c r="L806" s="204"/>
      <c r="M806" s="204"/>
      <c r="N806" s="204"/>
      <c r="O806" s="204"/>
      <c r="P806" s="204"/>
      <c r="Q806" s="204"/>
      <c r="R806" s="204"/>
      <c r="S806" s="204"/>
    </row>
    <row r="807" spans="1:20" ht="3" customHeight="1">
      <c r="A807" s="205"/>
      <c r="B807" s="205"/>
      <c r="C807" s="205"/>
      <c r="D807" s="205"/>
      <c r="E807" s="205"/>
      <c r="F807" s="205"/>
      <c r="G807" s="205"/>
      <c r="H807" s="205"/>
      <c r="I807" s="205"/>
    </row>
    <row r="808" spans="1:20" s="220" customFormat="1" ht="9.6" customHeight="1">
      <c r="A808" s="207" t="s">
        <v>192</v>
      </c>
    </row>
    <row r="809" spans="1:20" s="220" customFormat="1" ht="9.6" customHeight="1">
      <c r="A809" s="207" t="s">
        <v>193</v>
      </c>
    </row>
    <row r="810" spans="1:20" s="220" customFormat="1" ht="9.6" customHeight="1">
      <c r="A810" s="270" t="s">
        <v>194</v>
      </c>
    </row>
    <row r="811" spans="1:20" s="220" customFormat="1" ht="9.6" customHeight="1">
      <c r="A811" s="207" t="s">
        <v>195</v>
      </c>
    </row>
    <row r="812" spans="1:20" s="220" customFormat="1" ht="9.6" customHeight="1">
      <c r="A812" s="207" t="s">
        <v>196</v>
      </c>
    </row>
    <row r="813" spans="1:20" s="220" customFormat="1" ht="9" customHeight="1">
      <c r="A813" s="270" t="s">
        <v>197</v>
      </c>
    </row>
    <row r="814" spans="1:20" s="220" customFormat="1" ht="9" customHeight="1">
      <c r="A814" s="220" t="s">
        <v>198</v>
      </c>
    </row>
    <row r="815" spans="1:20" s="220" customFormat="1" ht="9" hidden="1" customHeight="1">
      <c r="T815" s="220" t="s">
        <v>73</v>
      </c>
    </row>
    <row r="816" spans="1:20" s="220" customFormat="1" ht="9" hidden="1" customHeight="1"/>
  </sheetData>
  <sheetProtection sheet="1" objects="1" scenarios="1"/>
  <mergeCells count="22">
    <mergeCell ref="O10:O11"/>
    <mergeCell ref="S11:S12"/>
    <mergeCell ref="A6:A12"/>
    <mergeCell ref="K6:P6"/>
    <mergeCell ref="R6:S6"/>
    <mergeCell ref="L8:L10"/>
    <mergeCell ref="N8:O8"/>
    <mergeCell ref="P8:P12"/>
    <mergeCell ref="R8:R10"/>
    <mergeCell ref="S8:S10"/>
    <mergeCell ref="D10:D12"/>
    <mergeCell ref="E10:E12"/>
    <mergeCell ref="C376:D376"/>
    <mergeCell ref="F10:F12"/>
    <mergeCell ref="G10:G12"/>
    <mergeCell ref="H10:H12"/>
    <mergeCell ref="N10:N11"/>
    <mergeCell ref="C196:D196"/>
    <mergeCell ref="C232:D232"/>
    <mergeCell ref="C268:D268"/>
    <mergeCell ref="C304:D304"/>
    <mergeCell ref="C340:D340"/>
  </mergeCells>
  <hyperlinks>
    <hyperlink ref="S1" location="Índice!A1" display="Cuadro 12.9"/>
  </hyperlinks>
  <printOptions horizontalCentered="1" verticalCentered="1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6" max="20" man="1"/>
    <brk id="158" max="20" man="1"/>
    <brk id="230" max="20" man="1"/>
    <brk id="302" max="20" man="1"/>
    <brk id="374" max="20" man="1"/>
    <brk id="446" max="18" man="1"/>
    <brk id="518" max="18" man="1"/>
    <brk id="590" max="18" man="1"/>
    <brk id="662" max="18" man="1"/>
    <brk id="734" max="18" man="1"/>
    <brk id="77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GridLines="0" showRowColHeaders="0" zoomScale="130" workbookViewId="0"/>
  </sheetViews>
  <sheetFormatPr baseColWidth="10" defaultColWidth="0" defaultRowHeight="11.25" customHeight="1" zeroHeight="1"/>
  <cols>
    <col min="1" max="1" width="19.7109375" style="192" customWidth="1"/>
    <col min="2" max="2" width="7.7109375" style="192" customWidth="1"/>
    <col min="3" max="3" width="3.28515625" style="192" customWidth="1"/>
    <col min="4" max="4" width="7.42578125" style="192" customWidth="1"/>
    <col min="5" max="5" width="2.5703125" style="192" customWidth="1"/>
    <col min="6" max="6" width="6.5703125" style="192" customWidth="1"/>
    <col min="7" max="7" width="9.85546875" style="192" customWidth="1"/>
    <col min="8" max="9" width="11.140625" style="192" customWidth="1"/>
    <col min="10" max="10" width="10.28515625" style="192" customWidth="1"/>
    <col min="11" max="11" width="18.42578125" style="192" customWidth="1"/>
    <col min="12" max="13" width="12.28515625" style="192" customWidth="1"/>
    <col min="14" max="15" width="11.42578125" style="159" customWidth="1"/>
    <col min="16" max="17" width="11.85546875" style="159" customWidth="1"/>
    <col min="18" max="18" width="0.85546875" style="159" customWidth="1"/>
    <col min="19" max="21" width="0" style="159" hidden="1" customWidth="1"/>
    <col min="22" max="16384" width="11.42578125" style="159" hidden="1"/>
  </cols>
  <sheetData>
    <row r="1" spans="1:21" s="151" customFormat="1" ht="12" customHeight="1">
      <c r="A1" s="149" t="s">
        <v>110</v>
      </c>
      <c r="B1" s="150"/>
      <c r="C1" s="150"/>
      <c r="D1" s="150"/>
      <c r="E1" s="150"/>
      <c r="F1" s="150"/>
      <c r="G1" s="150"/>
      <c r="H1" s="150"/>
      <c r="J1" s="152" t="s">
        <v>111</v>
      </c>
      <c r="K1" s="149" t="s">
        <v>110</v>
      </c>
      <c r="L1" s="153"/>
      <c r="M1" s="154"/>
      <c r="Q1" s="271" t="s">
        <v>111</v>
      </c>
    </row>
    <row r="2" spans="1:21" s="151" customFormat="1" ht="12" customHeight="1">
      <c r="A2" s="149" t="s">
        <v>112</v>
      </c>
      <c r="B2" s="150"/>
      <c r="C2" s="150"/>
      <c r="D2" s="150"/>
      <c r="E2" s="150"/>
      <c r="F2" s="150"/>
      <c r="G2" s="150"/>
      <c r="H2" s="150"/>
      <c r="J2" s="152" t="s">
        <v>113</v>
      </c>
      <c r="K2" s="149" t="s">
        <v>112</v>
      </c>
      <c r="L2" s="153"/>
      <c r="M2" s="154"/>
      <c r="Q2" s="152" t="s">
        <v>114</v>
      </c>
    </row>
    <row r="3" spans="1:21" s="151" customFormat="1" ht="12" customHeight="1">
      <c r="A3" s="155" t="s">
        <v>115</v>
      </c>
      <c r="B3" s="150"/>
      <c r="C3" s="150"/>
      <c r="D3" s="150"/>
      <c r="E3" s="150"/>
      <c r="F3" s="150"/>
      <c r="G3" s="150"/>
      <c r="H3" s="150"/>
      <c r="I3" s="150"/>
      <c r="J3" s="150"/>
      <c r="K3" s="155" t="s">
        <v>115</v>
      </c>
      <c r="L3" s="153"/>
      <c r="M3" s="153"/>
    </row>
    <row r="4" spans="1:21" ht="3" customHeight="1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7"/>
      <c r="O4" s="157"/>
      <c r="P4" s="157"/>
      <c r="Q4" s="157"/>
      <c r="R4" s="158"/>
    </row>
    <row r="5" spans="1:21" ht="3" customHeight="1">
      <c r="A5" s="160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</row>
    <row r="6" spans="1:21" s="164" customFormat="1" ht="9.9499999999999993" customHeight="1">
      <c r="A6" s="277" t="s">
        <v>82</v>
      </c>
      <c r="B6" s="276" t="s">
        <v>116</v>
      </c>
      <c r="C6" s="161"/>
      <c r="D6" s="162" t="s">
        <v>117</v>
      </c>
      <c r="E6" s="162"/>
      <c r="F6" s="162"/>
      <c r="G6" s="162"/>
      <c r="H6" s="162"/>
      <c r="I6" s="162"/>
      <c r="J6" s="276" t="s">
        <v>118</v>
      </c>
      <c r="K6" s="277" t="s">
        <v>82</v>
      </c>
      <c r="L6" s="279" t="s">
        <v>119</v>
      </c>
      <c r="M6" s="279" t="s">
        <v>120</v>
      </c>
      <c r="N6" s="163" t="s">
        <v>121</v>
      </c>
      <c r="O6" s="273" t="s">
        <v>122</v>
      </c>
      <c r="P6" s="163" t="s">
        <v>123</v>
      </c>
      <c r="Q6" s="163" t="s">
        <v>124</v>
      </c>
    </row>
    <row r="7" spans="1:21" s="164" customFormat="1" ht="9.9499999999999993" customHeight="1">
      <c r="A7" s="278"/>
      <c r="B7" s="276"/>
      <c r="C7" s="161"/>
      <c r="D7" s="161" t="s">
        <v>11</v>
      </c>
      <c r="E7" s="161"/>
      <c r="F7" s="274" t="s">
        <v>125</v>
      </c>
      <c r="G7" s="274"/>
      <c r="H7" s="274"/>
      <c r="I7" s="275" t="s">
        <v>126</v>
      </c>
      <c r="J7" s="276"/>
      <c r="K7" s="278"/>
      <c r="L7" s="279"/>
      <c r="M7" s="279"/>
      <c r="N7" s="163" t="s">
        <v>127</v>
      </c>
      <c r="O7" s="273"/>
      <c r="P7" s="163" t="s">
        <v>128</v>
      </c>
      <c r="Q7" s="163" t="s">
        <v>129</v>
      </c>
    </row>
    <row r="8" spans="1:21" s="164" customFormat="1" ht="10.5" customHeight="1">
      <c r="A8" s="278"/>
      <c r="B8" s="276"/>
      <c r="C8" s="161"/>
      <c r="D8" s="161"/>
      <c r="E8" s="161"/>
      <c r="F8" s="161" t="s">
        <v>11</v>
      </c>
      <c r="G8" s="275" t="s">
        <v>130</v>
      </c>
      <c r="H8" s="275" t="s">
        <v>131</v>
      </c>
      <c r="I8" s="276"/>
      <c r="J8" s="276"/>
      <c r="K8" s="278"/>
      <c r="L8" s="279"/>
      <c r="M8" s="279"/>
      <c r="N8" s="163" t="s">
        <v>132</v>
      </c>
      <c r="O8" s="273"/>
      <c r="P8" s="163" t="s">
        <v>133</v>
      </c>
      <c r="Q8" s="163" t="s">
        <v>132</v>
      </c>
    </row>
    <row r="9" spans="1:21" s="164" customFormat="1" ht="10.5" customHeight="1">
      <c r="A9" s="278"/>
      <c r="B9" s="276"/>
      <c r="C9" s="161"/>
      <c r="D9" s="161"/>
      <c r="E9" s="161"/>
      <c r="F9" s="161"/>
      <c r="G9" s="276"/>
      <c r="H9" s="276"/>
      <c r="I9" s="276"/>
      <c r="J9" s="276"/>
      <c r="K9" s="278"/>
      <c r="L9" s="279"/>
      <c r="M9" s="279"/>
      <c r="N9" s="163" t="s">
        <v>134</v>
      </c>
      <c r="O9" s="273"/>
      <c r="P9" s="163" t="s">
        <v>132</v>
      </c>
      <c r="Q9" s="163" t="s">
        <v>134</v>
      </c>
    </row>
    <row r="10" spans="1:21" s="164" customFormat="1" ht="10.5" customHeight="1">
      <c r="A10" s="278"/>
      <c r="B10" s="161"/>
      <c r="C10" s="161"/>
      <c r="D10" s="161"/>
      <c r="E10" s="161"/>
      <c r="F10" s="161"/>
      <c r="G10" s="276"/>
      <c r="H10" s="276"/>
      <c r="I10" s="276"/>
      <c r="J10" s="276"/>
      <c r="K10" s="278"/>
      <c r="L10" s="279"/>
      <c r="M10" s="279"/>
      <c r="N10" s="163"/>
      <c r="O10" s="273"/>
      <c r="P10" s="163" t="s">
        <v>134</v>
      </c>
      <c r="Q10" s="163"/>
    </row>
    <row r="11" spans="1:21" s="164" customFormat="1" ht="10.5" customHeight="1">
      <c r="A11" s="278"/>
      <c r="B11" s="161"/>
      <c r="C11" s="161"/>
      <c r="D11" s="161"/>
      <c r="E11" s="161"/>
      <c r="F11" s="161"/>
      <c r="G11" s="276"/>
      <c r="H11" s="276"/>
      <c r="I11" s="276"/>
      <c r="J11" s="276"/>
      <c r="K11" s="278"/>
      <c r="L11" s="279"/>
      <c r="M11" s="279"/>
      <c r="N11" s="163"/>
      <c r="O11" s="273"/>
      <c r="P11" s="163"/>
      <c r="Q11" s="163"/>
    </row>
    <row r="12" spans="1:21" ht="3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7"/>
      <c r="O12" s="157"/>
      <c r="P12" s="157"/>
      <c r="Q12" s="157"/>
    </row>
    <row r="13" spans="1:21" ht="3" customHeight="1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</row>
    <row r="14" spans="1:21" s="168" customFormat="1" ht="9" customHeight="1">
      <c r="A14" s="165" t="s">
        <v>69</v>
      </c>
      <c r="B14" s="166">
        <v>3032</v>
      </c>
      <c r="C14" s="166"/>
      <c r="D14" s="166">
        <v>166548</v>
      </c>
      <c r="E14" s="166"/>
      <c r="F14" s="166">
        <v>120844</v>
      </c>
      <c r="G14" s="166">
        <v>115778</v>
      </c>
      <c r="H14" s="166">
        <v>5066</v>
      </c>
      <c r="I14" s="166">
        <v>45704</v>
      </c>
      <c r="J14" s="166">
        <v>48484.81900000001</v>
      </c>
      <c r="K14" s="165" t="s">
        <v>69</v>
      </c>
      <c r="L14" s="166">
        <v>222088.16199999998</v>
      </c>
      <c r="M14" s="166">
        <v>1224435.3239999998</v>
      </c>
      <c r="N14" s="166">
        <v>1227609.7039999999</v>
      </c>
      <c r="O14" s="166">
        <v>1005521.5419999999</v>
      </c>
      <c r="P14" s="166">
        <v>196249.53099999999</v>
      </c>
      <c r="Q14" s="166">
        <v>1125854.7720000001</v>
      </c>
      <c r="R14" s="167"/>
      <c r="S14" s="167"/>
      <c r="T14" s="167"/>
      <c r="U14" s="167"/>
    </row>
    <row r="15" spans="1:21" s="168" customFormat="1" ht="3.95" customHeight="1">
      <c r="A15" s="165"/>
      <c r="B15" s="166"/>
      <c r="C15" s="166"/>
      <c r="D15" s="166"/>
      <c r="E15" s="166"/>
      <c r="F15" s="166"/>
      <c r="G15" s="166"/>
      <c r="H15" s="166"/>
      <c r="I15" s="166"/>
      <c r="J15" s="166"/>
      <c r="K15" s="165"/>
      <c r="L15" s="166"/>
      <c r="M15" s="166"/>
      <c r="P15" s="167"/>
      <c r="Q15" s="167"/>
      <c r="R15" s="167"/>
      <c r="S15" s="167"/>
      <c r="T15" s="167"/>
      <c r="U15" s="167"/>
    </row>
    <row r="16" spans="1:21" s="176" customFormat="1" ht="9" customHeight="1">
      <c r="A16" s="169" t="s">
        <v>12</v>
      </c>
      <c r="B16" s="170">
        <v>15</v>
      </c>
      <c r="C16" s="171"/>
      <c r="D16" s="171">
        <f>SUM(F16,I16)</f>
        <v>501</v>
      </c>
      <c r="E16" s="171"/>
      <c r="F16" s="171">
        <f>SUM(G16:H16)</f>
        <v>240</v>
      </c>
      <c r="G16" s="171">
        <v>220</v>
      </c>
      <c r="H16" s="171">
        <v>20</v>
      </c>
      <c r="I16" s="171">
        <v>261</v>
      </c>
      <c r="J16" s="171">
        <v>13.914999999999999</v>
      </c>
      <c r="K16" s="169" t="s">
        <v>12</v>
      </c>
      <c r="L16" s="171">
        <v>338.14800000000002</v>
      </c>
      <c r="M16" s="171">
        <v>861.43600000000004</v>
      </c>
      <c r="N16" s="172">
        <v>861.43600000000004</v>
      </c>
      <c r="O16" s="172">
        <v>523.28800000000001</v>
      </c>
      <c r="P16" s="173">
        <v>9.3629999999999995</v>
      </c>
      <c r="Q16" s="173">
        <v>1644.473</v>
      </c>
      <c r="R16" s="174"/>
      <c r="S16" s="174"/>
      <c r="T16" s="174"/>
      <c r="U16" s="175"/>
    </row>
    <row r="17" spans="1:21" s="176" customFormat="1" ht="9" customHeight="1">
      <c r="A17" s="169" t="s">
        <v>13</v>
      </c>
      <c r="B17" s="170">
        <v>33</v>
      </c>
      <c r="C17" s="171"/>
      <c r="D17" s="171">
        <f t="shared" ref="D17:D44" si="0">SUM(F17,I17)</f>
        <v>376</v>
      </c>
      <c r="E17" s="171"/>
      <c r="F17" s="171">
        <f t="shared" ref="F17:F44" si="1">SUM(G17:H17)</f>
        <v>361</v>
      </c>
      <c r="G17" s="171">
        <v>348</v>
      </c>
      <c r="H17" s="171">
        <v>13</v>
      </c>
      <c r="I17" s="171">
        <v>15</v>
      </c>
      <c r="J17" s="171">
        <v>25.538</v>
      </c>
      <c r="K17" s="169" t="s">
        <v>13</v>
      </c>
      <c r="L17" s="171">
        <v>47.701999999999998</v>
      </c>
      <c r="M17" s="171">
        <v>81.510999999999996</v>
      </c>
      <c r="N17" s="172">
        <v>81.703000000000003</v>
      </c>
      <c r="O17" s="172">
        <v>34.000999999999998</v>
      </c>
      <c r="P17" s="173">
        <v>-1.224</v>
      </c>
      <c r="Q17" s="173">
        <v>142.786</v>
      </c>
      <c r="R17" s="174"/>
      <c r="S17" s="174"/>
      <c r="T17" s="174"/>
      <c r="U17" s="175"/>
    </row>
    <row r="18" spans="1:21" s="176" customFormat="1" ht="9" customHeight="1">
      <c r="A18" s="169" t="s">
        <v>14</v>
      </c>
      <c r="B18" s="170">
        <v>24</v>
      </c>
      <c r="C18" s="171"/>
      <c r="D18" s="171">
        <f t="shared" si="0"/>
        <v>3836</v>
      </c>
      <c r="E18" s="171"/>
      <c r="F18" s="171">
        <f t="shared" si="1"/>
        <v>2900</v>
      </c>
      <c r="G18" s="171">
        <v>2884</v>
      </c>
      <c r="H18" s="171">
        <v>16</v>
      </c>
      <c r="I18" s="171">
        <v>936</v>
      </c>
      <c r="J18" s="171">
        <v>670.43299999999999</v>
      </c>
      <c r="K18" s="169" t="s">
        <v>14</v>
      </c>
      <c r="L18" s="171">
        <v>3204.8989999999999</v>
      </c>
      <c r="M18" s="171">
        <v>4608.0309999999999</v>
      </c>
      <c r="N18" s="172">
        <v>4639.2529999999997</v>
      </c>
      <c r="O18" s="172">
        <v>1434.354</v>
      </c>
      <c r="P18" s="173">
        <v>460.27800000000002</v>
      </c>
      <c r="Q18" s="173">
        <v>4414.49</v>
      </c>
      <c r="R18" s="174"/>
      <c r="S18" s="174"/>
      <c r="T18" s="174"/>
      <c r="U18" s="175"/>
    </row>
    <row r="19" spans="1:21" s="176" customFormat="1" ht="9" customHeight="1">
      <c r="A19" s="177" t="s">
        <v>15</v>
      </c>
      <c r="B19" s="178">
        <v>25</v>
      </c>
      <c r="C19" s="179"/>
      <c r="D19" s="179">
        <f t="shared" si="0"/>
        <v>16606</v>
      </c>
      <c r="E19" s="179"/>
      <c r="F19" s="179">
        <f t="shared" si="1"/>
        <v>16106</v>
      </c>
      <c r="G19" s="179">
        <v>16093</v>
      </c>
      <c r="H19" s="179">
        <v>13</v>
      </c>
      <c r="I19" s="179">
        <v>500</v>
      </c>
      <c r="J19" s="179">
        <v>10610.674000000001</v>
      </c>
      <c r="K19" s="177" t="s">
        <v>15</v>
      </c>
      <c r="L19" s="179">
        <v>24037.64</v>
      </c>
      <c r="M19" s="179">
        <v>594276.65899999999</v>
      </c>
      <c r="N19" s="180">
        <v>595437.92500000005</v>
      </c>
      <c r="O19" s="180">
        <v>571400.28500000003</v>
      </c>
      <c r="P19" s="181">
        <v>90147.307000000001</v>
      </c>
      <c r="Q19" s="181">
        <v>482948.96399999998</v>
      </c>
      <c r="R19" s="174"/>
      <c r="S19" s="174"/>
      <c r="T19" s="174"/>
      <c r="U19" s="175"/>
    </row>
    <row r="20" spans="1:21" s="176" customFormat="1" ht="9" customHeight="1">
      <c r="A20" s="169" t="s">
        <v>16</v>
      </c>
      <c r="B20" s="170">
        <v>114</v>
      </c>
      <c r="C20" s="171"/>
      <c r="D20" s="171">
        <f t="shared" si="0"/>
        <v>13544</v>
      </c>
      <c r="E20" s="171"/>
      <c r="F20" s="171">
        <f t="shared" si="1"/>
        <v>11273</v>
      </c>
      <c r="G20" s="171">
        <v>11195</v>
      </c>
      <c r="H20" s="171">
        <v>78</v>
      </c>
      <c r="I20" s="171">
        <v>2271</v>
      </c>
      <c r="J20" s="171">
        <v>1766.9390000000001</v>
      </c>
      <c r="K20" s="169" t="s">
        <v>16</v>
      </c>
      <c r="L20" s="171">
        <v>9988.3289999999997</v>
      </c>
      <c r="M20" s="171">
        <v>20540.851999999999</v>
      </c>
      <c r="N20" s="172">
        <v>20624.089</v>
      </c>
      <c r="O20" s="172">
        <v>10635.76</v>
      </c>
      <c r="P20" s="173">
        <v>2278.7269999999999</v>
      </c>
      <c r="Q20" s="173">
        <v>21736.799999999999</v>
      </c>
      <c r="R20" s="174"/>
      <c r="S20" s="174"/>
      <c r="T20" s="174"/>
      <c r="U20" s="175"/>
    </row>
    <row r="21" spans="1:21" s="176" customFormat="1" ht="9" customHeight="1">
      <c r="A21" s="169" t="s">
        <v>17</v>
      </c>
      <c r="B21" s="170">
        <v>65</v>
      </c>
      <c r="C21" s="171"/>
      <c r="D21" s="171">
        <f t="shared" si="0"/>
        <v>2659</v>
      </c>
      <c r="E21" s="171"/>
      <c r="F21" s="171">
        <f t="shared" si="1"/>
        <v>1360</v>
      </c>
      <c r="G21" s="171">
        <v>1325</v>
      </c>
      <c r="H21" s="171">
        <v>35</v>
      </c>
      <c r="I21" s="171">
        <v>1299</v>
      </c>
      <c r="J21" s="171">
        <v>103.285</v>
      </c>
      <c r="K21" s="169" t="s">
        <v>17</v>
      </c>
      <c r="L21" s="171">
        <v>3123.5889999999999</v>
      </c>
      <c r="M21" s="171">
        <v>4352.3249999999998</v>
      </c>
      <c r="N21" s="172">
        <v>4363.8130000000001</v>
      </c>
      <c r="O21" s="172">
        <v>1240.2239999999999</v>
      </c>
      <c r="P21" s="173">
        <v>1485.06</v>
      </c>
      <c r="Q21" s="173">
        <v>3648.1660000000002</v>
      </c>
      <c r="R21" s="174"/>
      <c r="S21" s="174"/>
      <c r="T21" s="174"/>
      <c r="U21" s="175"/>
    </row>
    <row r="22" spans="1:21" s="176" customFormat="1" ht="9" customHeight="1">
      <c r="A22" s="169" t="s">
        <v>18</v>
      </c>
      <c r="B22" s="170">
        <v>59</v>
      </c>
      <c r="C22" s="171"/>
      <c r="D22" s="171">
        <f t="shared" si="0"/>
        <v>4473</v>
      </c>
      <c r="E22" s="171"/>
      <c r="F22" s="171">
        <f t="shared" si="1"/>
        <v>4462</v>
      </c>
      <c r="G22" s="171">
        <v>4346</v>
      </c>
      <c r="H22" s="171">
        <v>116</v>
      </c>
      <c r="I22" s="171">
        <v>11</v>
      </c>
      <c r="J22" s="171">
        <v>1227.0229999999999</v>
      </c>
      <c r="K22" s="169" t="s">
        <v>18</v>
      </c>
      <c r="L22" s="171">
        <v>6166.8609999999999</v>
      </c>
      <c r="M22" s="171">
        <v>22428.719000000001</v>
      </c>
      <c r="N22" s="172">
        <v>22472.929</v>
      </c>
      <c r="O22" s="172">
        <v>16306.067999999999</v>
      </c>
      <c r="P22" s="173">
        <v>16888.060000000001</v>
      </c>
      <c r="Q22" s="173">
        <v>91326.553</v>
      </c>
      <c r="R22" s="174"/>
      <c r="S22" s="174"/>
      <c r="T22" s="174"/>
      <c r="U22" s="175"/>
    </row>
    <row r="23" spans="1:21" s="176" customFormat="1" ht="9" customHeight="1">
      <c r="A23" s="177" t="s">
        <v>19</v>
      </c>
      <c r="B23" s="178">
        <v>58</v>
      </c>
      <c r="C23" s="179"/>
      <c r="D23" s="179">
        <f t="shared" si="0"/>
        <v>10280</v>
      </c>
      <c r="E23" s="179"/>
      <c r="F23" s="179">
        <f t="shared" si="1"/>
        <v>4938</v>
      </c>
      <c r="G23" s="179">
        <v>4911</v>
      </c>
      <c r="H23" s="179">
        <v>27</v>
      </c>
      <c r="I23" s="179">
        <v>5342</v>
      </c>
      <c r="J23" s="179">
        <v>858.75400000000002</v>
      </c>
      <c r="K23" s="177" t="s">
        <v>19</v>
      </c>
      <c r="L23" s="179">
        <v>7652.2809999999999</v>
      </c>
      <c r="M23" s="179">
        <v>17074.548999999999</v>
      </c>
      <c r="N23" s="180">
        <v>17143.199000000001</v>
      </c>
      <c r="O23" s="180">
        <v>9490.9179999999997</v>
      </c>
      <c r="P23" s="181">
        <v>2296.7849999999999</v>
      </c>
      <c r="Q23" s="181">
        <v>17062.081999999999</v>
      </c>
      <c r="R23" s="174"/>
      <c r="S23" s="174"/>
      <c r="T23" s="174"/>
      <c r="U23" s="175"/>
    </row>
    <row r="24" spans="1:21" s="176" customFormat="1" ht="9" customHeight="1">
      <c r="A24" s="182" t="s">
        <v>20</v>
      </c>
      <c r="B24" s="170">
        <v>20</v>
      </c>
      <c r="C24" s="171"/>
      <c r="D24" s="171">
        <f t="shared" si="0"/>
        <v>3508</v>
      </c>
      <c r="E24" s="171"/>
      <c r="F24" s="171">
        <f t="shared" si="1"/>
        <v>3400</v>
      </c>
      <c r="G24" s="171">
        <v>3385</v>
      </c>
      <c r="H24" s="171">
        <v>15</v>
      </c>
      <c r="I24" s="171">
        <v>108</v>
      </c>
      <c r="J24" s="171">
        <v>3921.2080000000001</v>
      </c>
      <c r="K24" s="182" t="s">
        <v>20</v>
      </c>
      <c r="L24" s="171">
        <v>3326.723</v>
      </c>
      <c r="M24" s="171">
        <v>23.221</v>
      </c>
      <c r="N24" s="172">
        <v>22.800999999999998</v>
      </c>
      <c r="O24" s="172">
        <v>-3303.922</v>
      </c>
      <c r="P24" s="173">
        <v>106.93600000000001</v>
      </c>
      <c r="Q24" s="173">
        <v>2187.4520000000002</v>
      </c>
      <c r="R24" s="174"/>
      <c r="S24" s="174"/>
      <c r="T24" s="174"/>
      <c r="U24" s="175"/>
    </row>
    <row r="25" spans="1:21" s="176" customFormat="1" ht="9" customHeight="1">
      <c r="A25" s="169" t="s">
        <v>21</v>
      </c>
      <c r="B25" s="170">
        <v>100</v>
      </c>
      <c r="C25" s="171"/>
      <c r="D25" s="171">
        <f t="shared" si="0"/>
        <v>9458</v>
      </c>
      <c r="E25" s="171"/>
      <c r="F25" s="171">
        <f t="shared" si="1"/>
        <v>3955</v>
      </c>
      <c r="G25" s="171">
        <v>3881</v>
      </c>
      <c r="H25" s="171">
        <v>74</v>
      </c>
      <c r="I25" s="171">
        <v>5503</v>
      </c>
      <c r="J25" s="171">
        <v>447.738</v>
      </c>
      <c r="K25" s="169" t="s">
        <v>21</v>
      </c>
      <c r="L25" s="171">
        <v>5057.8490000000002</v>
      </c>
      <c r="M25" s="171">
        <v>11641.2</v>
      </c>
      <c r="N25" s="172">
        <v>11635.184999999999</v>
      </c>
      <c r="O25" s="172">
        <v>6577.3360000000002</v>
      </c>
      <c r="P25" s="173">
        <v>539.89400000000001</v>
      </c>
      <c r="Q25" s="173">
        <v>9292.3209999999999</v>
      </c>
      <c r="R25" s="174"/>
      <c r="S25" s="174"/>
      <c r="T25" s="174"/>
      <c r="U25" s="175"/>
    </row>
    <row r="26" spans="1:21" s="176" customFormat="1" ht="9" customHeight="1">
      <c r="A26" s="169" t="s">
        <v>22</v>
      </c>
      <c r="B26" s="170">
        <v>70</v>
      </c>
      <c r="C26" s="171"/>
      <c r="D26" s="171">
        <f t="shared" si="0"/>
        <v>3503</v>
      </c>
      <c r="E26" s="171"/>
      <c r="F26" s="171">
        <f t="shared" si="1"/>
        <v>2072</v>
      </c>
      <c r="G26" s="171">
        <v>2004</v>
      </c>
      <c r="H26" s="171">
        <v>68</v>
      </c>
      <c r="I26" s="171">
        <v>1431</v>
      </c>
      <c r="J26" s="171">
        <v>276.23700000000002</v>
      </c>
      <c r="K26" s="169" t="s">
        <v>22</v>
      </c>
      <c r="L26" s="171">
        <v>920.33299999999997</v>
      </c>
      <c r="M26" s="171">
        <v>2277.6529999999998</v>
      </c>
      <c r="N26" s="172">
        <v>2275.1680000000001</v>
      </c>
      <c r="O26" s="172">
        <v>1354.835</v>
      </c>
      <c r="P26" s="173">
        <v>534.20500000000004</v>
      </c>
      <c r="Q26" s="173">
        <v>1892.615</v>
      </c>
      <c r="R26" s="174"/>
      <c r="S26" s="174"/>
      <c r="T26" s="174"/>
      <c r="U26" s="175"/>
    </row>
    <row r="27" spans="1:21" s="176" customFormat="1" ht="9" customHeight="1">
      <c r="A27" s="177" t="s">
        <v>23</v>
      </c>
      <c r="B27" s="178">
        <v>492</v>
      </c>
      <c r="C27" s="179"/>
      <c r="D27" s="179">
        <f t="shared" si="0"/>
        <v>4037</v>
      </c>
      <c r="E27" s="179"/>
      <c r="F27" s="179">
        <f t="shared" si="1"/>
        <v>3791</v>
      </c>
      <c r="G27" s="179">
        <v>2391</v>
      </c>
      <c r="H27" s="179">
        <v>1400</v>
      </c>
      <c r="I27" s="179">
        <v>246</v>
      </c>
      <c r="J27" s="179">
        <v>270.339</v>
      </c>
      <c r="K27" s="177" t="s">
        <v>23</v>
      </c>
      <c r="L27" s="179">
        <v>2886.0949999999998</v>
      </c>
      <c r="M27" s="179">
        <v>5884.2860000000001</v>
      </c>
      <c r="N27" s="180">
        <v>6067.1909999999998</v>
      </c>
      <c r="O27" s="180">
        <v>3181.096</v>
      </c>
      <c r="P27" s="181">
        <v>879.125</v>
      </c>
      <c r="Q27" s="181">
        <v>5238.6689999999999</v>
      </c>
      <c r="R27" s="174"/>
      <c r="S27" s="174"/>
      <c r="T27" s="174"/>
      <c r="U27" s="175"/>
    </row>
    <row r="28" spans="1:21" s="176" customFormat="1" ht="9" customHeight="1">
      <c r="A28" s="169" t="s">
        <v>24</v>
      </c>
      <c r="B28" s="170">
        <v>125</v>
      </c>
      <c r="C28" s="171"/>
      <c r="D28" s="171">
        <f t="shared" si="0"/>
        <v>3562</v>
      </c>
      <c r="E28" s="171"/>
      <c r="F28" s="171">
        <f t="shared" si="1"/>
        <v>2800</v>
      </c>
      <c r="G28" s="171">
        <v>2196</v>
      </c>
      <c r="H28" s="171">
        <v>604</v>
      </c>
      <c r="I28" s="171">
        <v>762</v>
      </c>
      <c r="J28" s="171">
        <v>256.84300000000002</v>
      </c>
      <c r="K28" s="169" t="s">
        <v>24</v>
      </c>
      <c r="L28" s="171">
        <v>778.42</v>
      </c>
      <c r="M28" s="171">
        <v>1281.797</v>
      </c>
      <c r="N28" s="172">
        <v>1279.395</v>
      </c>
      <c r="O28" s="172">
        <v>500.97500000000002</v>
      </c>
      <c r="P28" s="173">
        <v>34.279000000000003</v>
      </c>
      <c r="Q28" s="173">
        <v>1904.261</v>
      </c>
      <c r="R28" s="174"/>
      <c r="S28" s="174"/>
      <c r="T28" s="174"/>
      <c r="U28" s="175"/>
    </row>
    <row r="29" spans="1:21" s="176" customFormat="1" ht="9" customHeight="1">
      <c r="A29" s="169" t="s">
        <v>25</v>
      </c>
      <c r="B29" s="170">
        <v>82</v>
      </c>
      <c r="C29" s="171"/>
      <c r="D29" s="171">
        <f t="shared" si="0"/>
        <v>2300</v>
      </c>
      <c r="E29" s="171"/>
      <c r="F29" s="171">
        <f t="shared" si="1"/>
        <v>1678</v>
      </c>
      <c r="G29" s="171">
        <v>1561</v>
      </c>
      <c r="H29" s="171">
        <v>117</v>
      </c>
      <c r="I29" s="171">
        <v>622</v>
      </c>
      <c r="J29" s="171">
        <v>165.14</v>
      </c>
      <c r="K29" s="169" t="s">
        <v>25</v>
      </c>
      <c r="L29" s="171">
        <v>917.20100000000002</v>
      </c>
      <c r="M29" s="171">
        <v>1535.578</v>
      </c>
      <c r="N29" s="172">
        <v>1538.009</v>
      </c>
      <c r="O29" s="172">
        <v>620.80799999999999</v>
      </c>
      <c r="P29" s="173">
        <v>180.358</v>
      </c>
      <c r="Q29" s="173">
        <v>1655.8589999999999</v>
      </c>
      <c r="R29" s="174"/>
      <c r="S29" s="174"/>
      <c r="T29" s="174"/>
      <c r="U29" s="175"/>
    </row>
    <row r="30" spans="1:21" s="176" customFormat="1" ht="9" customHeight="1">
      <c r="A30" s="169" t="s">
        <v>26</v>
      </c>
      <c r="B30" s="170">
        <v>150</v>
      </c>
      <c r="C30" s="171"/>
      <c r="D30" s="171">
        <f t="shared" si="0"/>
        <v>2649</v>
      </c>
      <c r="E30" s="171"/>
      <c r="F30" s="171">
        <f t="shared" si="1"/>
        <v>2283</v>
      </c>
      <c r="G30" s="171">
        <v>1774</v>
      </c>
      <c r="H30" s="171">
        <v>509</v>
      </c>
      <c r="I30" s="171">
        <v>366</v>
      </c>
      <c r="J30" s="171">
        <v>247.41300000000001</v>
      </c>
      <c r="K30" s="169" t="s">
        <v>26</v>
      </c>
      <c r="L30" s="171">
        <v>785.60799999999995</v>
      </c>
      <c r="M30" s="171">
        <v>2787.002</v>
      </c>
      <c r="N30" s="172">
        <v>2787.0039999999999</v>
      </c>
      <c r="O30" s="172">
        <v>2001.396</v>
      </c>
      <c r="P30" s="173">
        <v>115.80200000000001</v>
      </c>
      <c r="Q30" s="173">
        <v>1168.873</v>
      </c>
      <c r="R30" s="174"/>
      <c r="S30" s="174"/>
      <c r="T30" s="174"/>
      <c r="U30" s="175"/>
    </row>
    <row r="31" spans="1:21" s="176" customFormat="1" ht="9" customHeight="1">
      <c r="A31" s="183" t="s">
        <v>27</v>
      </c>
      <c r="B31" s="178">
        <v>119</v>
      </c>
      <c r="C31" s="179"/>
      <c r="D31" s="179">
        <f t="shared" si="0"/>
        <v>2647</v>
      </c>
      <c r="E31" s="179"/>
      <c r="F31" s="179">
        <f t="shared" si="1"/>
        <v>2184</v>
      </c>
      <c r="G31" s="179">
        <v>2021</v>
      </c>
      <c r="H31" s="179">
        <v>163</v>
      </c>
      <c r="I31" s="179">
        <v>463</v>
      </c>
      <c r="J31" s="179">
        <v>315.40100000000001</v>
      </c>
      <c r="K31" s="177" t="s">
        <v>27</v>
      </c>
      <c r="L31" s="179">
        <v>1532.712</v>
      </c>
      <c r="M31" s="179">
        <v>3473.683</v>
      </c>
      <c r="N31" s="180">
        <v>3228.2350000000001</v>
      </c>
      <c r="O31" s="180">
        <v>1695.5229999999999</v>
      </c>
      <c r="P31" s="181">
        <v>576.81399999999996</v>
      </c>
      <c r="Q31" s="181">
        <v>4793.2150000000001</v>
      </c>
      <c r="R31" s="174"/>
      <c r="S31" s="174"/>
      <c r="T31" s="174"/>
      <c r="U31" s="175"/>
    </row>
    <row r="32" spans="1:21" s="176" customFormat="1" ht="9" customHeight="1">
      <c r="A32" s="169" t="s">
        <v>28</v>
      </c>
      <c r="B32" s="170">
        <v>25</v>
      </c>
      <c r="C32" s="171"/>
      <c r="D32" s="171">
        <f t="shared" si="0"/>
        <v>382</v>
      </c>
      <c r="E32" s="171"/>
      <c r="F32" s="171">
        <f t="shared" si="1"/>
        <v>287</v>
      </c>
      <c r="G32" s="171">
        <v>255</v>
      </c>
      <c r="H32" s="171">
        <v>32</v>
      </c>
      <c r="I32" s="171">
        <v>95</v>
      </c>
      <c r="J32" s="171">
        <v>16.651</v>
      </c>
      <c r="K32" s="169" t="s">
        <v>28</v>
      </c>
      <c r="L32" s="171">
        <v>270.125</v>
      </c>
      <c r="M32" s="171">
        <v>132.63499999999999</v>
      </c>
      <c r="N32" s="172">
        <v>132.68600000000001</v>
      </c>
      <c r="O32" s="172">
        <v>-137.43899999999999</v>
      </c>
      <c r="P32" s="175" t="s">
        <v>98</v>
      </c>
      <c r="Q32" s="173">
        <v>117.732</v>
      </c>
      <c r="R32" s="174"/>
      <c r="S32" s="174"/>
      <c r="T32" s="174"/>
      <c r="U32" s="175"/>
    </row>
    <row r="33" spans="1:21" s="176" customFormat="1" ht="9" customHeight="1">
      <c r="A33" s="169" t="s">
        <v>30</v>
      </c>
      <c r="B33" s="170">
        <v>36</v>
      </c>
      <c r="C33" s="171"/>
      <c r="D33" s="171">
        <f t="shared" si="0"/>
        <v>2547</v>
      </c>
      <c r="E33" s="171"/>
      <c r="F33" s="171">
        <f t="shared" si="1"/>
        <v>2033</v>
      </c>
      <c r="G33" s="171">
        <v>2027</v>
      </c>
      <c r="H33" s="171">
        <v>6</v>
      </c>
      <c r="I33" s="171">
        <v>514</v>
      </c>
      <c r="J33" s="171">
        <v>258.46699999999998</v>
      </c>
      <c r="K33" s="169" t="s">
        <v>30</v>
      </c>
      <c r="L33" s="171">
        <v>2734.13</v>
      </c>
      <c r="M33" s="171">
        <v>14355.058999999999</v>
      </c>
      <c r="N33" s="172">
        <v>14387.83</v>
      </c>
      <c r="O33" s="172">
        <v>11653.7</v>
      </c>
      <c r="P33" s="173">
        <v>592.10599999999999</v>
      </c>
      <c r="Q33" s="173">
        <v>4928.1109999999999</v>
      </c>
      <c r="R33" s="174"/>
      <c r="S33" s="174"/>
      <c r="T33" s="174"/>
      <c r="U33" s="175"/>
    </row>
    <row r="34" spans="1:21" s="176" customFormat="1" ht="9" customHeight="1">
      <c r="A34" s="182" t="s">
        <v>31</v>
      </c>
      <c r="B34" s="184">
        <v>19</v>
      </c>
      <c r="C34" s="174"/>
      <c r="D34" s="174">
        <f t="shared" si="0"/>
        <v>1273</v>
      </c>
      <c r="E34" s="174"/>
      <c r="F34" s="174">
        <f t="shared" si="1"/>
        <v>548</v>
      </c>
      <c r="G34" s="174">
        <v>465</v>
      </c>
      <c r="H34" s="174">
        <v>83</v>
      </c>
      <c r="I34" s="174">
        <v>725</v>
      </c>
      <c r="J34" s="174">
        <v>93.034000000000006</v>
      </c>
      <c r="K34" s="182" t="s">
        <v>31</v>
      </c>
      <c r="L34" s="174">
        <v>983.00900000000001</v>
      </c>
      <c r="M34" s="174">
        <v>2704.2930000000001</v>
      </c>
      <c r="N34" s="172">
        <v>2772.3780000000002</v>
      </c>
      <c r="O34" s="172">
        <v>1789.3689999999999</v>
      </c>
      <c r="P34" s="173">
        <v>1.08</v>
      </c>
      <c r="Q34" s="173">
        <v>452.19</v>
      </c>
      <c r="R34" s="174"/>
      <c r="S34" s="174"/>
      <c r="T34" s="174"/>
      <c r="U34" s="175"/>
    </row>
    <row r="35" spans="1:21" s="176" customFormat="1" ht="9" customHeight="1">
      <c r="A35" s="183" t="s">
        <v>32</v>
      </c>
      <c r="B35" s="185">
        <v>596</v>
      </c>
      <c r="C35" s="186"/>
      <c r="D35" s="186">
        <f t="shared" si="0"/>
        <v>2234</v>
      </c>
      <c r="E35" s="186"/>
      <c r="F35" s="186">
        <f t="shared" si="1"/>
        <v>2156</v>
      </c>
      <c r="G35" s="186">
        <v>1290</v>
      </c>
      <c r="H35" s="186">
        <v>866</v>
      </c>
      <c r="I35" s="186">
        <v>78</v>
      </c>
      <c r="J35" s="186">
        <v>138.923</v>
      </c>
      <c r="K35" s="183" t="s">
        <v>32</v>
      </c>
      <c r="L35" s="186">
        <v>1574.549</v>
      </c>
      <c r="M35" s="186">
        <v>11809.927</v>
      </c>
      <c r="N35" s="187">
        <v>11831.615</v>
      </c>
      <c r="O35" s="187">
        <v>10257.066000000001</v>
      </c>
      <c r="P35" s="188">
        <v>823.04499999999996</v>
      </c>
      <c r="Q35" s="188">
        <v>5875.6490000000003</v>
      </c>
      <c r="R35" s="174"/>
      <c r="S35" s="174"/>
      <c r="T35" s="174"/>
      <c r="U35" s="175"/>
    </row>
    <row r="36" spans="1:21" s="176" customFormat="1" ht="9" customHeight="1">
      <c r="A36" s="182" t="s">
        <v>135</v>
      </c>
      <c r="B36" s="184">
        <v>201</v>
      </c>
      <c r="C36" s="174"/>
      <c r="D36" s="174">
        <f t="shared" si="0"/>
        <v>2436</v>
      </c>
      <c r="E36" s="174"/>
      <c r="F36" s="174">
        <f t="shared" si="1"/>
        <v>2031</v>
      </c>
      <c r="G36" s="174">
        <v>1828</v>
      </c>
      <c r="H36" s="174">
        <v>203</v>
      </c>
      <c r="I36" s="174">
        <v>405</v>
      </c>
      <c r="J36" s="174">
        <v>118.464</v>
      </c>
      <c r="K36" s="182" t="s">
        <v>135</v>
      </c>
      <c r="L36" s="174">
        <v>552.44299999999998</v>
      </c>
      <c r="M36" s="174">
        <v>1313.13</v>
      </c>
      <c r="N36" s="172">
        <v>1313.961</v>
      </c>
      <c r="O36" s="172">
        <v>761.51800000000003</v>
      </c>
      <c r="P36" s="173">
        <v>12.874000000000001</v>
      </c>
      <c r="Q36" s="173">
        <v>846.46799999999996</v>
      </c>
      <c r="R36" s="174"/>
      <c r="S36" s="174"/>
      <c r="T36" s="174"/>
      <c r="U36" s="175"/>
    </row>
    <row r="37" spans="1:21" s="176" customFormat="1" ht="9" customHeight="1">
      <c r="A37" s="182" t="s">
        <v>34</v>
      </c>
      <c r="B37" s="184">
        <v>4</v>
      </c>
      <c r="C37" s="174"/>
      <c r="D37" s="174">
        <f t="shared" si="0"/>
        <v>345</v>
      </c>
      <c r="E37" s="174"/>
      <c r="F37" s="174">
        <f t="shared" si="1"/>
        <v>37</v>
      </c>
      <c r="G37" s="174">
        <v>32</v>
      </c>
      <c r="H37" s="174">
        <v>5</v>
      </c>
      <c r="I37" s="174">
        <v>308</v>
      </c>
      <c r="J37" s="174">
        <v>0.90600000000000003</v>
      </c>
      <c r="K37" s="182" t="s">
        <v>34</v>
      </c>
      <c r="L37" s="174">
        <v>575.67899999999997</v>
      </c>
      <c r="M37" s="174">
        <v>720.59500000000003</v>
      </c>
      <c r="N37" s="172">
        <v>720.59500000000003</v>
      </c>
      <c r="O37" s="172">
        <v>144.916</v>
      </c>
      <c r="P37" s="173">
        <v>0</v>
      </c>
      <c r="Q37" s="173">
        <v>856.13699999999994</v>
      </c>
      <c r="R37" s="174"/>
      <c r="S37" s="174"/>
      <c r="T37" s="174"/>
      <c r="U37" s="175"/>
    </row>
    <row r="38" spans="1:21" s="176" customFormat="1" ht="9" customHeight="1">
      <c r="A38" s="182" t="s">
        <v>35</v>
      </c>
      <c r="B38" s="184">
        <v>137</v>
      </c>
      <c r="C38" s="174"/>
      <c r="D38" s="174">
        <f t="shared" si="0"/>
        <v>4006</v>
      </c>
      <c r="E38" s="174"/>
      <c r="F38" s="174">
        <f t="shared" si="1"/>
        <v>2340</v>
      </c>
      <c r="G38" s="174">
        <v>2188</v>
      </c>
      <c r="H38" s="174">
        <v>152</v>
      </c>
      <c r="I38" s="174">
        <v>1666</v>
      </c>
      <c r="J38" s="174">
        <v>410.15899999999999</v>
      </c>
      <c r="K38" s="182" t="s">
        <v>35</v>
      </c>
      <c r="L38" s="174">
        <v>3527.9409999999998</v>
      </c>
      <c r="M38" s="174">
        <v>7802.5969999999998</v>
      </c>
      <c r="N38" s="172">
        <v>7866.415</v>
      </c>
      <c r="O38" s="172">
        <v>4338.4740000000002</v>
      </c>
      <c r="P38" s="173">
        <v>863.16899999999998</v>
      </c>
      <c r="Q38" s="173">
        <v>8539.0380000000005</v>
      </c>
      <c r="R38" s="174"/>
      <c r="S38" s="174"/>
      <c r="T38" s="174"/>
      <c r="U38" s="175"/>
    </row>
    <row r="39" spans="1:21" s="176" customFormat="1" ht="9" customHeight="1">
      <c r="A39" s="183" t="s">
        <v>36</v>
      </c>
      <c r="B39" s="185">
        <v>55</v>
      </c>
      <c r="C39" s="186"/>
      <c r="D39" s="186">
        <f t="shared" si="0"/>
        <v>2127</v>
      </c>
      <c r="E39" s="186"/>
      <c r="F39" s="186">
        <f t="shared" si="1"/>
        <v>1226</v>
      </c>
      <c r="G39" s="186">
        <v>1176</v>
      </c>
      <c r="H39" s="186">
        <v>50</v>
      </c>
      <c r="I39" s="186">
        <v>901</v>
      </c>
      <c r="J39" s="186">
        <v>105.51900000000001</v>
      </c>
      <c r="K39" s="183" t="s">
        <v>36</v>
      </c>
      <c r="L39" s="186">
        <v>1178.1020000000001</v>
      </c>
      <c r="M39" s="186">
        <v>1728.259</v>
      </c>
      <c r="N39" s="187">
        <v>1808.422</v>
      </c>
      <c r="O39" s="187">
        <v>630.32000000000005</v>
      </c>
      <c r="P39" s="188">
        <v>119.64700000000001</v>
      </c>
      <c r="Q39" s="188">
        <v>1402.5260000000001</v>
      </c>
      <c r="R39" s="174"/>
      <c r="S39" s="174"/>
      <c r="T39" s="174"/>
      <c r="U39" s="175"/>
    </row>
    <row r="40" spans="1:21" s="176" customFormat="1" ht="9" customHeight="1">
      <c r="A40" s="182" t="s">
        <v>37</v>
      </c>
      <c r="B40" s="184">
        <v>124</v>
      </c>
      <c r="C40" s="174"/>
      <c r="D40" s="174">
        <f t="shared" si="0"/>
        <v>18062</v>
      </c>
      <c r="E40" s="174"/>
      <c r="F40" s="174">
        <f t="shared" si="1"/>
        <v>8234</v>
      </c>
      <c r="G40" s="174">
        <v>8198</v>
      </c>
      <c r="H40" s="174">
        <v>36</v>
      </c>
      <c r="I40" s="174">
        <v>9828</v>
      </c>
      <c r="J40" s="174">
        <v>1773.182</v>
      </c>
      <c r="K40" s="182" t="s">
        <v>37</v>
      </c>
      <c r="L40" s="174">
        <v>14807.075999999999</v>
      </c>
      <c r="M40" s="174">
        <v>49574.218999999997</v>
      </c>
      <c r="N40" s="172">
        <v>49714.932999999997</v>
      </c>
      <c r="O40" s="172">
        <v>34907.857000000004</v>
      </c>
      <c r="P40" s="173">
        <v>2765.7469999999998</v>
      </c>
      <c r="Q40" s="173">
        <v>43270.400000000001</v>
      </c>
      <c r="R40" s="174"/>
      <c r="S40" s="174"/>
      <c r="T40" s="174"/>
      <c r="U40" s="175"/>
    </row>
    <row r="41" spans="1:21" s="176" customFormat="1" ht="9" customHeight="1">
      <c r="A41" s="182" t="s">
        <v>38</v>
      </c>
      <c r="B41" s="184">
        <v>37</v>
      </c>
      <c r="C41" s="174"/>
      <c r="D41" s="174">
        <f t="shared" si="0"/>
        <v>16992</v>
      </c>
      <c r="E41" s="174"/>
      <c r="F41" s="174">
        <f t="shared" si="1"/>
        <v>15989</v>
      </c>
      <c r="G41" s="174">
        <v>15974</v>
      </c>
      <c r="H41" s="174">
        <v>15</v>
      </c>
      <c r="I41" s="174">
        <v>1003</v>
      </c>
      <c r="J41" s="174">
        <v>18714.749</v>
      </c>
      <c r="K41" s="182" t="s">
        <v>38</v>
      </c>
      <c r="L41" s="174">
        <v>89662.311000000002</v>
      </c>
      <c r="M41" s="174">
        <v>305467.56900000002</v>
      </c>
      <c r="N41" s="172">
        <v>306068.53200000001</v>
      </c>
      <c r="O41" s="172">
        <v>216406.22099999999</v>
      </c>
      <c r="P41" s="173">
        <v>41811.747000000003</v>
      </c>
      <c r="Q41" s="173">
        <v>229069.73800000001</v>
      </c>
      <c r="R41" s="174"/>
      <c r="S41" s="174"/>
      <c r="T41" s="174"/>
      <c r="U41" s="175"/>
    </row>
    <row r="42" spans="1:21" s="176" customFormat="1" ht="9" customHeight="1">
      <c r="A42" s="182" t="s">
        <v>40</v>
      </c>
      <c r="B42" s="184">
        <v>22</v>
      </c>
      <c r="C42" s="174"/>
      <c r="D42" s="174">
        <f t="shared" si="0"/>
        <v>135</v>
      </c>
      <c r="E42" s="174"/>
      <c r="F42" s="174">
        <f t="shared" si="1"/>
        <v>94</v>
      </c>
      <c r="G42" s="174">
        <v>36</v>
      </c>
      <c r="H42" s="174">
        <v>58</v>
      </c>
      <c r="I42" s="174">
        <v>41</v>
      </c>
      <c r="J42" s="174">
        <v>2.1059999999999999</v>
      </c>
      <c r="K42" s="182" t="s">
        <v>40</v>
      </c>
      <c r="L42" s="174">
        <v>103.77200000000001</v>
      </c>
      <c r="M42" s="174">
        <v>192.09299999999999</v>
      </c>
      <c r="N42" s="172">
        <v>192.238</v>
      </c>
      <c r="O42" s="172">
        <v>88.465999999999994</v>
      </c>
      <c r="P42" s="175" t="s">
        <v>98</v>
      </c>
      <c r="Q42" s="173">
        <v>169.441</v>
      </c>
      <c r="R42" s="174"/>
      <c r="S42" s="174"/>
      <c r="T42" s="174"/>
      <c r="U42" s="175"/>
    </row>
    <row r="43" spans="1:21" s="176" customFormat="1" ht="9" customHeight="1">
      <c r="A43" s="183" t="s">
        <v>41</v>
      </c>
      <c r="B43" s="185">
        <v>63</v>
      </c>
      <c r="C43" s="186"/>
      <c r="D43" s="186">
        <f t="shared" si="0"/>
        <v>13898</v>
      </c>
      <c r="E43" s="186"/>
      <c r="F43" s="186">
        <f t="shared" si="1"/>
        <v>13851</v>
      </c>
      <c r="G43" s="186">
        <v>13813</v>
      </c>
      <c r="H43" s="186">
        <v>38</v>
      </c>
      <c r="I43" s="186">
        <v>47</v>
      </c>
      <c r="J43" s="186">
        <v>3654.95</v>
      </c>
      <c r="K43" s="183" t="s">
        <v>41</v>
      </c>
      <c r="L43" s="186">
        <v>17306.664000000001</v>
      </c>
      <c r="M43" s="186">
        <v>63501.271000000001</v>
      </c>
      <c r="N43" s="187">
        <v>63626.686000000002</v>
      </c>
      <c r="O43" s="187">
        <v>46320.021999999997</v>
      </c>
      <c r="P43" s="188">
        <v>20422.460999999999</v>
      </c>
      <c r="Q43" s="188">
        <v>115442.27800000001</v>
      </c>
      <c r="R43" s="174"/>
      <c r="S43" s="174"/>
      <c r="T43" s="174"/>
      <c r="U43" s="175"/>
    </row>
    <row r="44" spans="1:21" s="176" customFormat="1" ht="9" customHeight="1">
      <c r="A44" s="182" t="s">
        <v>43</v>
      </c>
      <c r="B44" s="184">
        <v>75</v>
      </c>
      <c r="C44" s="174"/>
      <c r="D44" s="174">
        <f t="shared" si="0"/>
        <v>13409</v>
      </c>
      <c r="E44" s="174"/>
      <c r="F44" s="174">
        <f t="shared" si="1"/>
        <v>3749</v>
      </c>
      <c r="G44" s="174">
        <v>3656</v>
      </c>
      <c r="H44" s="174">
        <v>93</v>
      </c>
      <c r="I44" s="174">
        <v>9660</v>
      </c>
      <c r="J44" s="174">
        <v>1103.3510000000001</v>
      </c>
      <c r="K44" s="182" t="s">
        <v>43</v>
      </c>
      <c r="L44" s="174">
        <v>14764.082</v>
      </c>
      <c r="M44" s="174">
        <v>37859.9</v>
      </c>
      <c r="N44" s="172">
        <v>38500.722000000002</v>
      </c>
      <c r="O44" s="172">
        <v>23736.639999999999</v>
      </c>
      <c r="P44" s="173">
        <v>9197.1759999999995</v>
      </c>
      <c r="Q44" s="173">
        <v>39917.457999999999</v>
      </c>
      <c r="R44" s="174"/>
      <c r="S44" s="174"/>
      <c r="T44" s="174"/>
      <c r="U44" s="175"/>
    </row>
    <row r="45" spans="1:21" ht="3" customHeight="1">
      <c r="A45" s="156"/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7"/>
      <c r="O45" s="157"/>
      <c r="P45" s="157"/>
      <c r="Q45" s="157"/>
    </row>
    <row r="46" spans="1:21" ht="3" customHeight="1">
      <c r="A46" s="160"/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</row>
    <row r="47" spans="1:21" s="164" customFormat="1" ht="9" customHeight="1">
      <c r="A47" s="189"/>
      <c r="B47" s="190"/>
      <c r="C47" s="190"/>
      <c r="D47" s="190"/>
      <c r="E47" s="190"/>
      <c r="F47" s="190"/>
      <c r="G47" s="190"/>
      <c r="H47" s="190"/>
      <c r="I47" s="190"/>
      <c r="J47" s="190"/>
      <c r="K47" s="191" t="s">
        <v>136</v>
      </c>
      <c r="L47" s="190"/>
      <c r="M47" s="190"/>
    </row>
    <row r="48" spans="1:21" s="164" customFormat="1" ht="9" customHeight="1">
      <c r="A48" s="189"/>
      <c r="B48" s="190"/>
      <c r="C48" s="190"/>
      <c r="D48" s="190"/>
      <c r="E48" s="190"/>
      <c r="F48" s="190"/>
      <c r="G48" s="190"/>
      <c r="H48" s="190"/>
      <c r="I48" s="190"/>
      <c r="J48" s="190"/>
      <c r="K48" s="191" t="s">
        <v>137</v>
      </c>
      <c r="L48" s="190"/>
      <c r="M48" s="190"/>
    </row>
    <row r="49" spans="1:13" s="164" customFormat="1" ht="9" customHeight="1">
      <c r="A49" s="189"/>
      <c r="B49" s="190"/>
      <c r="C49" s="190"/>
      <c r="D49" s="190"/>
      <c r="E49" s="190"/>
      <c r="F49" s="190"/>
      <c r="G49" s="190"/>
      <c r="H49" s="190"/>
      <c r="I49" s="190"/>
      <c r="J49" s="190"/>
      <c r="K49" s="191" t="s">
        <v>138</v>
      </c>
      <c r="L49" s="190"/>
      <c r="M49" s="190"/>
    </row>
    <row r="50" spans="1:13" s="164" customFormat="1" ht="9" customHeight="1">
      <c r="A50" s="189"/>
      <c r="B50" s="190"/>
      <c r="C50" s="190"/>
      <c r="D50" s="190"/>
      <c r="E50" s="190"/>
      <c r="F50" s="190"/>
      <c r="G50" s="190"/>
      <c r="H50" s="190"/>
      <c r="I50" s="190"/>
      <c r="J50" s="190"/>
      <c r="K50" s="191" t="s">
        <v>139</v>
      </c>
      <c r="L50" s="190"/>
      <c r="M50" s="190"/>
    </row>
    <row r="51" spans="1:13" ht="9" customHeight="1">
      <c r="A51" s="189" t="s">
        <v>140</v>
      </c>
      <c r="K51" s="191" t="s">
        <v>141</v>
      </c>
    </row>
  </sheetData>
  <sheetProtection sheet="1" objects="1" scenarios="1"/>
  <mergeCells count="11">
    <mergeCell ref="A6:A11"/>
    <mergeCell ref="B6:B9"/>
    <mergeCell ref="J6:J11"/>
    <mergeCell ref="K6:K11"/>
    <mergeCell ref="L6:L11"/>
    <mergeCell ref="O6:O11"/>
    <mergeCell ref="F7:H7"/>
    <mergeCell ref="I7:I11"/>
    <mergeCell ref="G8:G11"/>
    <mergeCell ref="H8:H11"/>
    <mergeCell ref="M6:M11"/>
  </mergeCells>
  <hyperlinks>
    <hyperlink ref="Q1" location="Índice!A1" display="Índice!A1"/>
  </hyperlinks>
  <printOptions horizontalCentered="1" verticalCentered="1" gridLinesSet="0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showGridLines="0" showRowColHeaders="0" zoomScale="130" workbookViewId="0"/>
  </sheetViews>
  <sheetFormatPr baseColWidth="10" defaultColWidth="0" defaultRowHeight="11.25" customHeight="1" zeroHeight="1"/>
  <cols>
    <col min="1" max="1" width="19.7109375" style="192" customWidth="1"/>
    <col min="2" max="2" width="8.7109375" style="192" customWidth="1"/>
    <col min="3" max="3" width="4" style="192" customWidth="1"/>
    <col min="4" max="4" width="6.5703125" style="192" customWidth="1"/>
    <col min="5" max="5" width="4.140625" style="192" customWidth="1"/>
    <col min="6" max="6" width="6.7109375" style="192" customWidth="1"/>
    <col min="7" max="7" width="10" style="192" customWidth="1"/>
    <col min="8" max="8" width="10.140625" style="192" customWidth="1"/>
    <col min="9" max="9" width="11.5703125" style="192" customWidth="1"/>
    <col min="10" max="10" width="9.85546875" style="192" customWidth="1"/>
    <col min="11" max="11" width="18.42578125" style="192" customWidth="1"/>
    <col min="12" max="12" width="12.28515625" style="192" customWidth="1"/>
    <col min="13" max="13" width="13.28515625" style="192" customWidth="1"/>
    <col min="14" max="14" width="12.7109375" style="159" customWidth="1"/>
    <col min="15" max="15" width="12.85546875" style="159" customWidth="1"/>
    <col min="16" max="17" width="11.85546875" style="159" customWidth="1"/>
    <col min="18" max="18" width="0.85546875" style="159" customWidth="1"/>
    <col min="19" max="16384" width="11.42578125" style="159" hidden="1"/>
  </cols>
  <sheetData>
    <row r="1" spans="1:18" s="151" customFormat="1" ht="12" customHeight="1">
      <c r="A1" s="149" t="s">
        <v>110</v>
      </c>
      <c r="B1" s="150"/>
      <c r="C1" s="150"/>
      <c r="D1" s="150"/>
      <c r="E1" s="150"/>
      <c r="F1" s="150"/>
      <c r="G1" s="150"/>
      <c r="H1" s="150"/>
      <c r="J1" s="152" t="s">
        <v>142</v>
      </c>
      <c r="K1" s="149" t="s">
        <v>110</v>
      </c>
      <c r="L1" s="153"/>
      <c r="M1" s="154"/>
      <c r="Q1" s="271" t="s">
        <v>142</v>
      </c>
    </row>
    <row r="2" spans="1:18" s="151" customFormat="1" ht="12" customHeight="1">
      <c r="A2" s="149" t="s">
        <v>143</v>
      </c>
      <c r="B2" s="150"/>
      <c r="C2" s="150"/>
      <c r="D2" s="150"/>
      <c r="E2" s="150"/>
      <c r="F2" s="150"/>
      <c r="G2" s="150"/>
      <c r="H2" s="150"/>
      <c r="J2" s="152" t="s">
        <v>113</v>
      </c>
      <c r="K2" s="149" t="s">
        <v>143</v>
      </c>
      <c r="L2" s="153"/>
      <c r="M2" s="154"/>
      <c r="Q2" s="152" t="s">
        <v>114</v>
      </c>
    </row>
    <row r="3" spans="1:18" s="151" customFormat="1" ht="12" customHeight="1">
      <c r="A3" s="149" t="s">
        <v>144</v>
      </c>
      <c r="B3" s="150"/>
      <c r="C3" s="150"/>
      <c r="D3" s="150"/>
      <c r="E3" s="150"/>
      <c r="F3" s="150"/>
      <c r="G3" s="150"/>
      <c r="H3" s="150"/>
      <c r="I3" s="152"/>
      <c r="J3" s="150"/>
      <c r="K3" s="149" t="s">
        <v>144</v>
      </c>
      <c r="L3" s="153"/>
      <c r="M3" s="154"/>
      <c r="Q3" s="152"/>
    </row>
    <row r="4" spans="1:18" s="151" customFormat="1" ht="12" customHeight="1">
      <c r="A4" s="149" t="s">
        <v>145</v>
      </c>
      <c r="B4" s="150"/>
      <c r="C4" s="150"/>
      <c r="D4" s="150"/>
      <c r="E4" s="150"/>
      <c r="F4" s="150"/>
      <c r="G4" s="150"/>
      <c r="H4" s="150"/>
      <c r="I4" s="152"/>
      <c r="J4" s="150"/>
      <c r="K4" s="149" t="s">
        <v>145</v>
      </c>
      <c r="L4" s="153"/>
      <c r="M4" s="154"/>
      <c r="Q4" s="152"/>
    </row>
    <row r="5" spans="1:18" s="151" customFormat="1" ht="12" customHeight="1">
      <c r="A5" s="149" t="s">
        <v>146</v>
      </c>
      <c r="B5" s="150"/>
      <c r="C5" s="150"/>
      <c r="D5" s="150"/>
      <c r="E5" s="150"/>
      <c r="F5" s="150"/>
      <c r="G5" s="150"/>
      <c r="H5" s="150"/>
      <c r="I5" s="152"/>
      <c r="J5" s="150"/>
      <c r="K5" s="149" t="s">
        <v>146</v>
      </c>
      <c r="L5" s="153"/>
      <c r="M5" s="154"/>
      <c r="Q5" s="152"/>
    </row>
    <row r="6" spans="1:18" s="151" customFormat="1" ht="12" customHeight="1">
      <c r="A6" s="155" t="s">
        <v>115</v>
      </c>
      <c r="B6" s="150"/>
      <c r="C6" s="150"/>
      <c r="D6" s="150"/>
      <c r="E6" s="150"/>
      <c r="F6" s="150"/>
      <c r="G6" s="150"/>
      <c r="H6" s="150"/>
      <c r="I6" s="150"/>
      <c r="J6" s="150"/>
      <c r="K6" s="155" t="s">
        <v>115</v>
      </c>
      <c r="L6" s="153"/>
      <c r="M6" s="153"/>
    </row>
    <row r="7" spans="1:18" ht="3" customHeight="1">
      <c r="A7" s="156"/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7"/>
      <c r="O7" s="157"/>
      <c r="P7" s="157"/>
      <c r="Q7" s="157"/>
      <c r="R7" s="158"/>
    </row>
    <row r="8" spans="1:18" ht="3" customHeight="1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</row>
    <row r="9" spans="1:18" s="164" customFormat="1" ht="9.9499999999999993" customHeight="1">
      <c r="A9" s="277" t="s">
        <v>82</v>
      </c>
      <c r="B9" s="276" t="s">
        <v>116</v>
      </c>
      <c r="C9" s="161"/>
      <c r="D9" s="162" t="s">
        <v>117</v>
      </c>
      <c r="E9" s="162"/>
      <c r="F9" s="162"/>
      <c r="G9" s="162"/>
      <c r="H9" s="162"/>
      <c r="I9" s="162"/>
      <c r="J9" s="276" t="s">
        <v>118</v>
      </c>
      <c r="K9" s="277" t="s">
        <v>82</v>
      </c>
      <c r="L9" s="279" t="s">
        <v>119</v>
      </c>
      <c r="M9" s="279" t="s">
        <v>120</v>
      </c>
      <c r="N9" s="163" t="s">
        <v>121</v>
      </c>
      <c r="O9" s="273" t="s">
        <v>122</v>
      </c>
      <c r="P9" s="163" t="s">
        <v>123</v>
      </c>
      <c r="Q9" s="163" t="s">
        <v>124</v>
      </c>
    </row>
    <row r="10" spans="1:18" s="164" customFormat="1" ht="9.9499999999999993" customHeight="1">
      <c r="A10" s="278"/>
      <c r="B10" s="276"/>
      <c r="C10" s="161"/>
      <c r="D10" s="161" t="s">
        <v>11</v>
      </c>
      <c r="E10" s="161"/>
      <c r="F10" s="274" t="s">
        <v>125</v>
      </c>
      <c r="G10" s="274"/>
      <c r="H10" s="274"/>
      <c r="I10" s="275" t="s">
        <v>126</v>
      </c>
      <c r="J10" s="276"/>
      <c r="K10" s="278"/>
      <c r="L10" s="279"/>
      <c r="M10" s="279"/>
      <c r="N10" s="163" t="s">
        <v>127</v>
      </c>
      <c r="O10" s="273"/>
      <c r="P10" s="163" t="s">
        <v>128</v>
      </c>
      <c r="Q10" s="163" t="s">
        <v>129</v>
      </c>
    </row>
    <row r="11" spans="1:18" s="164" customFormat="1" ht="10.5" customHeight="1">
      <c r="A11" s="278"/>
      <c r="B11" s="276"/>
      <c r="C11" s="161"/>
      <c r="D11" s="161"/>
      <c r="E11" s="161"/>
      <c r="F11" s="161" t="s">
        <v>11</v>
      </c>
      <c r="G11" s="275" t="s">
        <v>130</v>
      </c>
      <c r="H11" s="275" t="s">
        <v>131</v>
      </c>
      <c r="I11" s="276"/>
      <c r="J11" s="276"/>
      <c r="K11" s="278"/>
      <c r="L11" s="279"/>
      <c r="M11" s="279"/>
      <c r="N11" s="163" t="s">
        <v>132</v>
      </c>
      <c r="O11" s="273"/>
      <c r="P11" s="163" t="s">
        <v>133</v>
      </c>
      <c r="Q11" s="163" t="s">
        <v>132</v>
      </c>
    </row>
    <row r="12" spans="1:18" s="164" customFormat="1" ht="10.5" customHeight="1">
      <c r="A12" s="278"/>
      <c r="B12" s="276"/>
      <c r="C12" s="161"/>
      <c r="D12" s="161"/>
      <c r="E12" s="161"/>
      <c r="F12" s="161"/>
      <c r="G12" s="276"/>
      <c r="H12" s="276"/>
      <c r="I12" s="276"/>
      <c r="J12" s="276"/>
      <c r="K12" s="278"/>
      <c r="L12" s="279"/>
      <c r="M12" s="279"/>
      <c r="N12" s="163" t="s">
        <v>134</v>
      </c>
      <c r="O12" s="273"/>
      <c r="P12" s="163" t="s">
        <v>132</v>
      </c>
      <c r="Q12" s="163" t="s">
        <v>134</v>
      </c>
    </row>
    <row r="13" spans="1:18" s="164" customFormat="1" ht="10.5" customHeight="1">
      <c r="A13" s="278"/>
      <c r="B13" s="161"/>
      <c r="C13" s="161"/>
      <c r="D13" s="161"/>
      <c r="E13" s="161"/>
      <c r="F13" s="161"/>
      <c r="G13" s="276"/>
      <c r="H13" s="276"/>
      <c r="I13" s="276"/>
      <c r="J13" s="276"/>
      <c r="K13" s="278"/>
      <c r="L13" s="279"/>
      <c r="M13" s="279"/>
      <c r="N13" s="163"/>
      <c r="O13" s="273"/>
      <c r="P13" s="163" t="s">
        <v>134</v>
      </c>
      <c r="Q13" s="163"/>
    </row>
    <row r="14" spans="1:18" s="164" customFormat="1" ht="10.5" customHeight="1">
      <c r="A14" s="278"/>
      <c r="B14" s="161"/>
      <c r="C14" s="161"/>
      <c r="D14" s="161"/>
      <c r="E14" s="161"/>
      <c r="F14" s="161"/>
      <c r="G14" s="276"/>
      <c r="H14" s="276"/>
      <c r="I14" s="276"/>
      <c r="J14" s="276"/>
      <c r="K14" s="278"/>
      <c r="L14" s="279"/>
      <c r="M14" s="279"/>
      <c r="N14" s="163"/>
      <c r="O14" s="273"/>
      <c r="P14" s="163"/>
      <c r="Q14" s="163"/>
    </row>
    <row r="15" spans="1:18" ht="3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7"/>
      <c r="O15" s="157"/>
      <c r="P15" s="157"/>
      <c r="Q15" s="157"/>
    </row>
    <row r="16" spans="1:18" ht="3" customHeight="1">
      <c r="A16" s="160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</row>
    <row r="17" spans="1:21" s="168" customFormat="1" ht="9" customHeight="1">
      <c r="A17" s="165" t="s">
        <v>69</v>
      </c>
      <c r="B17" s="166">
        <v>2721</v>
      </c>
      <c r="C17" s="166"/>
      <c r="D17" s="166">
        <v>220929</v>
      </c>
      <c r="E17" s="166"/>
      <c r="F17" s="166">
        <v>213565</v>
      </c>
      <c r="G17" s="166">
        <v>209801</v>
      </c>
      <c r="H17" s="166">
        <v>3764</v>
      </c>
      <c r="I17" s="166">
        <v>7364</v>
      </c>
      <c r="J17" s="166">
        <v>62490.527999999998</v>
      </c>
      <c r="K17" s="165" t="s">
        <v>69</v>
      </c>
      <c r="L17" s="166">
        <v>236288.43799999997</v>
      </c>
      <c r="M17" s="166">
        <v>420912.42400000012</v>
      </c>
      <c r="N17" s="166">
        <v>453127.12700000004</v>
      </c>
      <c r="O17" s="166">
        <v>258526.283</v>
      </c>
      <c r="P17" s="166">
        <v>24149.53</v>
      </c>
      <c r="Q17" s="166">
        <v>1837797.5749999995</v>
      </c>
      <c r="R17" s="167"/>
      <c r="S17" s="167"/>
      <c r="T17" s="167"/>
      <c r="U17" s="167"/>
    </row>
    <row r="18" spans="1:21" s="168" customFormat="1" ht="3.95" customHeight="1">
      <c r="A18" s="165"/>
      <c r="B18" s="166"/>
      <c r="C18" s="166"/>
      <c r="D18" s="166"/>
      <c r="E18" s="166"/>
      <c r="F18" s="166"/>
      <c r="G18" s="166"/>
      <c r="H18" s="166"/>
      <c r="I18" s="166"/>
      <c r="J18" s="166"/>
      <c r="K18" s="165"/>
      <c r="L18" s="166"/>
      <c r="M18" s="166"/>
      <c r="P18" s="167"/>
      <c r="Q18" s="167"/>
      <c r="R18" s="167"/>
      <c r="S18" s="167"/>
      <c r="T18" s="167"/>
      <c r="U18" s="167"/>
    </row>
    <row r="19" spans="1:21" s="176" customFormat="1" ht="9" customHeight="1">
      <c r="A19" s="169" t="s">
        <v>12</v>
      </c>
      <c r="B19" s="170">
        <v>12</v>
      </c>
      <c r="C19" s="171"/>
      <c r="D19" s="171">
        <f>SUM(F19,I19)</f>
        <v>1354</v>
      </c>
      <c r="E19" s="171"/>
      <c r="F19" s="171">
        <f>SUM(G19:H19)</f>
        <v>652</v>
      </c>
      <c r="G19" s="171">
        <v>652</v>
      </c>
      <c r="H19" s="171">
        <v>0</v>
      </c>
      <c r="I19" s="171">
        <v>702</v>
      </c>
      <c r="J19" s="171">
        <v>82.369</v>
      </c>
      <c r="K19" s="169" t="s">
        <v>12</v>
      </c>
      <c r="L19" s="171">
        <v>664.01499999999999</v>
      </c>
      <c r="M19" s="171">
        <v>788.89599999999996</v>
      </c>
      <c r="N19" s="172">
        <v>1245.8019999999999</v>
      </c>
      <c r="O19" s="172">
        <v>581.78700000000003</v>
      </c>
      <c r="P19" s="173">
        <v>19.751000000000001</v>
      </c>
      <c r="Q19" s="173">
        <v>835.47500000000002</v>
      </c>
      <c r="R19" s="174"/>
      <c r="S19" s="174"/>
      <c r="T19" s="174"/>
      <c r="U19" s="175"/>
    </row>
    <row r="20" spans="1:21" s="176" customFormat="1" ht="9" customHeight="1">
      <c r="A20" s="169" t="s">
        <v>13</v>
      </c>
      <c r="B20" s="170">
        <v>8</v>
      </c>
      <c r="C20" s="171"/>
      <c r="D20" s="171">
        <f t="shared" ref="D20:D47" si="0">SUM(F20,I20)</f>
        <v>4008</v>
      </c>
      <c r="E20" s="171"/>
      <c r="F20" s="171">
        <f t="shared" ref="F20:F47" si="1">SUM(G20:H20)</f>
        <v>3876</v>
      </c>
      <c r="G20" s="171">
        <v>3859</v>
      </c>
      <c r="H20" s="171">
        <v>17</v>
      </c>
      <c r="I20" s="171">
        <v>132</v>
      </c>
      <c r="J20" s="171">
        <v>1214.3389999999999</v>
      </c>
      <c r="K20" s="169" t="s">
        <v>13</v>
      </c>
      <c r="L20" s="171">
        <v>4843.317</v>
      </c>
      <c r="M20" s="171">
        <v>7471.3469999999998</v>
      </c>
      <c r="N20" s="172">
        <v>6785.6980000000003</v>
      </c>
      <c r="O20" s="172">
        <v>1998.981</v>
      </c>
      <c r="P20" s="173">
        <v>195.54900000000001</v>
      </c>
      <c r="Q20" s="173">
        <v>18182.453000000001</v>
      </c>
      <c r="R20" s="174"/>
      <c r="S20" s="174"/>
      <c r="T20" s="174"/>
      <c r="U20" s="175"/>
    </row>
    <row r="21" spans="1:21" s="176" customFormat="1" ht="9" customHeight="1">
      <c r="A21" s="169" t="s">
        <v>14</v>
      </c>
      <c r="B21" s="170">
        <v>5</v>
      </c>
      <c r="C21" s="171"/>
      <c r="D21" s="171">
        <f t="shared" si="0"/>
        <v>1552</v>
      </c>
      <c r="E21" s="171"/>
      <c r="F21" s="171">
        <f t="shared" si="1"/>
        <v>1539</v>
      </c>
      <c r="G21" s="171">
        <v>1534</v>
      </c>
      <c r="H21" s="171">
        <v>5</v>
      </c>
      <c r="I21" s="171">
        <v>13</v>
      </c>
      <c r="J21" s="171">
        <v>273.16800000000001</v>
      </c>
      <c r="K21" s="169" t="s">
        <v>14</v>
      </c>
      <c r="L21" s="171">
        <v>298.517</v>
      </c>
      <c r="M21" s="171">
        <v>634.23699999999997</v>
      </c>
      <c r="N21" s="172">
        <v>1189.3789999999999</v>
      </c>
      <c r="O21" s="172">
        <v>890.86199999999997</v>
      </c>
      <c r="P21" s="173">
        <v>196.809</v>
      </c>
      <c r="Q21" s="173">
        <v>1694.011</v>
      </c>
      <c r="R21" s="174"/>
      <c r="S21" s="174"/>
      <c r="T21" s="174"/>
      <c r="U21" s="175"/>
    </row>
    <row r="22" spans="1:21" s="176" customFormat="1" ht="9" customHeight="1">
      <c r="A22" s="177" t="s">
        <v>15</v>
      </c>
      <c r="B22" s="178">
        <v>11</v>
      </c>
      <c r="C22" s="179"/>
      <c r="D22" s="179">
        <f t="shared" si="0"/>
        <v>857</v>
      </c>
      <c r="E22" s="179"/>
      <c r="F22" s="179">
        <f t="shared" si="1"/>
        <v>850</v>
      </c>
      <c r="G22" s="179">
        <v>847</v>
      </c>
      <c r="H22" s="179">
        <v>3</v>
      </c>
      <c r="I22" s="179">
        <v>7</v>
      </c>
      <c r="J22" s="179">
        <v>94.093999999999994</v>
      </c>
      <c r="K22" s="177" t="s">
        <v>15</v>
      </c>
      <c r="L22" s="179">
        <v>87.995999999999995</v>
      </c>
      <c r="M22" s="179">
        <v>128.16499999999999</v>
      </c>
      <c r="N22" s="180">
        <v>253.19300000000001</v>
      </c>
      <c r="O22" s="180">
        <v>165.197</v>
      </c>
      <c r="P22" s="181">
        <v>1.3149999999999999</v>
      </c>
      <c r="Q22" s="181">
        <v>114.958</v>
      </c>
      <c r="R22" s="174"/>
      <c r="S22" s="174"/>
      <c r="T22" s="174"/>
      <c r="U22" s="175"/>
    </row>
    <row r="23" spans="1:21" s="176" customFormat="1" ht="9" customHeight="1">
      <c r="A23" s="169" t="s">
        <v>16</v>
      </c>
      <c r="B23" s="170">
        <v>42</v>
      </c>
      <c r="C23" s="171"/>
      <c r="D23" s="171">
        <f t="shared" si="0"/>
        <v>3209</v>
      </c>
      <c r="E23" s="171"/>
      <c r="F23" s="171">
        <f t="shared" si="1"/>
        <v>2954</v>
      </c>
      <c r="G23" s="171">
        <v>2927</v>
      </c>
      <c r="H23" s="171">
        <v>27</v>
      </c>
      <c r="I23" s="171">
        <v>255</v>
      </c>
      <c r="J23" s="171">
        <v>420.20400000000001</v>
      </c>
      <c r="K23" s="169" t="s">
        <v>16</v>
      </c>
      <c r="L23" s="171">
        <v>1394.864</v>
      </c>
      <c r="M23" s="171">
        <v>2273.3429999999998</v>
      </c>
      <c r="N23" s="172">
        <v>1969.7819999999999</v>
      </c>
      <c r="O23" s="172">
        <v>1154.4059999999999</v>
      </c>
      <c r="P23" s="173">
        <v>354.78399999999999</v>
      </c>
      <c r="Q23" s="173">
        <v>3973.3049999999998</v>
      </c>
      <c r="R23" s="174"/>
      <c r="S23" s="174"/>
      <c r="T23" s="174"/>
      <c r="U23" s="175"/>
    </row>
    <row r="24" spans="1:21" s="176" customFormat="1" ht="9" customHeight="1">
      <c r="A24" s="169" t="s">
        <v>17</v>
      </c>
      <c r="B24" s="170">
        <v>9</v>
      </c>
      <c r="C24" s="171"/>
      <c r="D24" s="171">
        <f t="shared" si="0"/>
        <v>1033</v>
      </c>
      <c r="E24" s="171"/>
      <c r="F24" s="171">
        <f t="shared" si="1"/>
        <v>940</v>
      </c>
      <c r="G24" s="171">
        <v>940</v>
      </c>
      <c r="H24" s="171">
        <v>0</v>
      </c>
      <c r="I24" s="171">
        <v>93</v>
      </c>
      <c r="J24" s="171">
        <v>134.28</v>
      </c>
      <c r="K24" s="169" t="s">
        <v>17</v>
      </c>
      <c r="L24" s="171">
        <v>148.501</v>
      </c>
      <c r="M24" s="171">
        <v>510.36099999999999</v>
      </c>
      <c r="N24" s="172">
        <v>764.84400000000005</v>
      </c>
      <c r="O24" s="172">
        <v>616.34299999999996</v>
      </c>
      <c r="P24" s="173">
        <v>7.9909999999999997</v>
      </c>
      <c r="Q24" s="173">
        <v>642.06899999999996</v>
      </c>
      <c r="R24" s="174"/>
      <c r="S24" s="174"/>
      <c r="T24" s="174"/>
      <c r="U24" s="175"/>
    </row>
    <row r="25" spans="1:21" s="176" customFormat="1" ht="9" customHeight="1">
      <c r="A25" s="169" t="s">
        <v>18</v>
      </c>
      <c r="B25" s="170">
        <v>124</v>
      </c>
      <c r="C25" s="171"/>
      <c r="D25" s="171">
        <f t="shared" si="0"/>
        <v>3334</v>
      </c>
      <c r="E25" s="171"/>
      <c r="F25" s="171">
        <f t="shared" si="1"/>
        <v>3220</v>
      </c>
      <c r="G25" s="171">
        <v>3157</v>
      </c>
      <c r="H25" s="171">
        <v>63</v>
      </c>
      <c r="I25" s="171">
        <v>114</v>
      </c>
      <c r="J25" s="171">
        <v>264.95999999999998</v>
      </c>
      <c r="K25" s="169" t="s">
        <v>18</v>
      </c>
      <c r="L25" s="171">
        <v>256.52499999999998</v>
      </c>
      <c r="M25" s="171">
        <v>508.25599999999997</v>
      </c>
      <c r="N25" s="172">
        <v>954.09900000000005</v>
      </c>
      <c r="O25" s="172">
        <v>697.57399999999996</v>
      </c>
      <c r="P25" s="173">
        <v>8.4209999999999994</v>
      </c>
      <c r="Q25" s="173">
        <v>782.505</v>
      </c>
      <c r="R25" s="174"/>
      <c r="S25" s="174"/>
      <c r="T25" s="174"/>
      <c r="U25" s="175"/>
    </row>
    <row r="26" spans="1:21" s="176" customFormat="1" ht="9" customHeight="1">
      <c r="A26" s="177" t="s">
        <v>19</v>
      </c>
      <c r="B26" s="178">
        <v>89</v>
      </c>
      <c r="C26" s="179"/>
      <c r="D26" s="179">
        <f t="shared" si="0"/>
        <v>4491</v>
      </c>
      <c r="E26" s="179"/>
      <c r="F26" s="179">
        <f t="shared" si="1"/>
        <v>4192</v>
      </c>
      <c r="G26" s="179">
        <v>4149</v>
      </c>
      <c r="H26" s="179">
        <v>43</v>
      </c>
      <c r="I26" s="179">
        <v>299</v>
      </c>
      <c r="J26" s="179">
        <v>832.84699999999998</v>
      </c>
      <c r="K26" s="177" t="s">
        <v>19</v>
      </c>
      <c r="L26" s="179">
        <v>1234.299</v>
      </c>
      <c r="M26" s="179">
        <v>3418.1640000000002</v>
      </c>
      <c r="N26" s="180">
        <v>3664.8760000000002</v>
      </c>
      <c r="O26" s="180">
        <v>2430.5770000000002</v>
      </c>
      <c r="P26" s="181">
        <v>154.18299999999999</v>
      </c>
      <c r="Q26" s="181">
        <v>6182.1679999999997</v>
      </c>
      <c r="R26" s="174"/>
      <c r="S26" s="174"/>
      <c r="T26" s="174"/>
      <c r="U26" s="175"/>
    </row>
    <row r="27" spans="1:21" s="176" customFormat="1" ht="9" customHeight="1">
      <c r="A27" s="182" t="s">
        <v>20</v>
      </c>
      <c r="B27" s="170">
        <v>24</v>
      </c>
      <c r="C27" s="171"/>
      <c r="D27" s="171">
        <f t="shared" si="0"/>
        <v>108218</v>
      </c>
      <c r="E27" s="171"/>
      <c r="F27" s="171">
        <f t="shared" si="1"/>
        <v>106502</v>
      </c>
      <c r="G27" s="171">
        <v>106335</v>
      </c>
      <c r="H27" s="171">
        <v>167</v>
      </c>
      <c r="I27" s="171">
        <v>1716</v>
      </c>
      <c r="J27" s="171">
        <v>48734.525000000001</v>
      </c>
      <c r="K27" s="182" t="s">
        <v>20</v>
      </c>
      <c r="L27" s="171">
        <v>199608.527</v>
      </c>
      <c r="M27" s="171">
        <v>359770.53899999999</v>
      </c>
      <c r="N27" s="172">
        <v>376270.99400000001</v>
      </c>
      <c r="O27" s="172">
        <v>212682.77299999999</v>
      </c>
      <c r="P27" s="173">
        <v>17622.135999999999</v>
      </c>
      <c r="Q27" s="173">
        <v>1706693.93</v>
      </c>
      <c r="R27" s="174"/>
      <c r="S27" s="174"/>
      <c r="T27" s="174"/>
      <c r="U27" s="175"/>
    </row>
    <row r="28" spans="1:21" s="176" customFormat="1" ht="9" customHeight="1">
      <c r="A28" s="169" t="s">
        <v>21</v>
      </c>
      <c r="B28" s="170">
        <v>42</v>
      </c>
      <c r="C28" s="171"/>
      <c r="D28" s="171">
        <f t="shared" si="0"/>
        <v>1578</v>
      </c>
      <c r="E28" s="171"/>
      <c r="F28" s="171">
        <f t="shared" si="1"/>
        <v>1498</v>
      </c>
      <c r="G28" s="171">
        <v>1493</v>
      </c>
      <c r="H28" s="171">
        <v>5</v>
      </c>
      <c r="I28" s="171">
        <v>80</v>
      </c>
      <c r="J28" s="171">
        <v>141.01</v>
      </c>
      <c r="K28" s="169" t="s">
        <v>21</v>
      </c>
      <c r="L28" s="171">
        <v>2309.8090000000002</v>
      </c>
      <c r="M28" s="171">
        <v>3428.703</v>
      </c>
      <c r="N28" s="172">
        <v>3612.6419999999998</v>
      </c>
      <c r="O28" s="172">
        <v>1308.7149999999999</v>
      </c>
      <c r="P28" s="173">
        <v>211.864</v>
      </c>
      <c r="Q28" s="173">
        <v>5040.0950000000003</v>
      </c>
      <c r="R28" s="174"/>
      <c r="S28" s="174"/>
      <c r="T28" s="174"/>
      <c r="U28" s="175"/>
    </row>
    <row r="29" spans="1:21" s="176" customFormat="1" ht="9" customHeight="1">
      <c r="A29" s="169" t="s">
        <v>22</v>
      </c>
      <c r="B29" s="170">
        <v>50</v>
      </c>
      <c r="C29" s="171"/>
      <c r="D29" s="171">
        <f t="shared" si="0"/>
        <v>5312</v>
      </c>
      <c r="E29" s="171"/>
      <c r="F29" s="171">
        <f t="shared" si="1"/>
        <v>4779</v>
      </c>
      <c r="G29" s="171">
        <v>4774</v>
      </c>
      <c r="H29" s="171">
        <v>5</v>
      </c>
      <c r="I29" s="171">
        <v>533</v>
      </c>
      <c r="J29" s="171">
        <v>580.24699999999996</v>
      </c>
      <c r="K29" s="169" t="s">
        <v>22</v>
      </c>
      <c r="L29" s="171">
        <v>2126.529</v>
      </c>
      <c r="M29" s="171">
        <v>3567.4389999999999</v>
      </c>
      <c r="N29" s="172">
        <v>3698.3389999999999</v>
      </c>
      <c r="O29" s="172">
        <v>2422.5650000000001</v>
      </c>
      <c r="P29" s="173">
        <v>799.47699999999998</v>
      </c>
      <c r="Q29" s="173">
        <v>8319.1090000000004</v>
      </c>
      <c r="R29" s="174"/>
      <c r="S29" s="174"/>
      <c r="T29" s="174"/>
      <c r="U29" s="175"/>
    </row>
    <row r="30" spans="1:21" s="176" customFormat="1" ht="9" customHeight="1">
      <c r="A30" s="177" t="s">
        <v>23</v>
      </c>
      <c r="B30" s="178">
        <v>92</v>
      </c>
      <c r="C30" s="179"/>
      <c r="D30" s="179">
        <f t="shared" si="0"/>
        <v>3927</v>
      </c>
      <c r="E30" s="179"/>
      <c r="F30" s="179">
        <f t="shared" si="1"/>
        <v>3901</v>
      </c>
      <c r="G30" s="179">
        <v>3842</v>
      </c>
      <c r="H30" s="179">
        <v>59</v>
      </c>
      <c r="I30" s="179">
        <v>26</v>
      </c>
      <c r="J30" s="179">
        <v>293.80200000000002</v>
      </c>
      <c r="K30" s="177" t="s">
        <v>23</v>
      </c>
      <c r="L30" s="179">
        <v>570.86</v>
      </c>
      <c r="M30" s="179">
        <v>785.16399999999999</v>
      </c>
      <c r="N30" s="180">
        <v>1854.3630000000001</v>
      </c>
      <c r="O30" s="180">
        <v>1283.5029999999999</v>
      </c>
      <c r="P30" s="181">
        <v>32.988</v>
      </c>
      <c r="Q30" s="181">
        <v>1509.1020000000001</v>
      </c>
      <c r="R30" s="174"/>
      <c r="S30" s="174"/>
      <c r="T30" s="174"/>
      <c r="U30" s="175"/>
    </row>
    <row r="31" spans="1:21" s="176" customFormat="1" ht="9" customHeight="1">
      <c r="A31" s="169" t="s">
        <v>24</v>
      </c>
      <c r="B31" s="170">
        <v>83</v>
      </c>
      <c r="C31" s="171"/>
      <c r="D31" s="171">
        <f t="shared" si="0"/>
        <v>2926</v>
      </c>
      <c r="E31" s="171"/>
      <c r="F31" s="171">
        <f t="shared" si="1"/>
        <v>2895</v>
      </c>
      <c r="G31" s="171">
        <v>2864</v>
      </c>
      <c r="H31" s="171">
        <v>31</v>
      </c>
      <c r="I31" s="171">
        <v>31</v>
      </c>
      <c r="J31" s="171">
        <v>290.57100000000003</v>
      </c>
      <c r="K31" s="169" t="s">
        <v>24</v>
      </c>
      <c r="L31" s="171">
        <v>381.48899999999998</v>
      </c>
      <c r="M31" s="171">
        <v>619.95600000000002</v>
      </c>
      <c r="N31" s="172">
        <v>1223.037</v>
      </c>
      <c r="O31" s="172">
        <v>841.548</v>
      </c>
      <c r="P31" s="173">
        <v>56.695999999999998</v>
      </c>
      <c r="Q31" s="173">
        <v>843.94600000000003</v>
      </c>
      <c r="R31" s="174"/>
      <c r="S31" s="174"/>
      <c r="T31" s="174"/>
      <c r="U31" s="175"/>
    </row>
    <row r="32" spans="1:21" s="176" customFormat="1" ht="9" customHeight="1">
      <c r="A32" s="169" t="s">
        <v>25</v>
      </c>
      <c r="B32" s="170">
        <v>124</v>
      </c>
      <c r="C32" s="171"/>
      <c r="D32" s="171">
        <f t="shared" si="0"/>
        <v>7887</v>
      </c>
      <c r="E32" s="171"/>
      <c r="F32" s="171">
        <f t="shared" si="1"/>
        <v>7696</v>
      </c>
      <c r="G32" s="171">
        <v>7598</v>
      </c>
      <c r="H32" s="171">
        <v>98</v>
      </c>
      <c r="I32" s="171">
        <v>191</v>
      </c>
      <c r="J32" s="171">
        <v>1116.8240000000001</v>
      </c>
      <c r="K32" s="169" t="s">
        <v>25</v>
      </c>
      <c r="L32" s="171">
        <v>1648.2670000000001</v>
      </c>
      <c r="M32" s="171">
        <v>3494.37</v>
      </c>
      <c r="N32" s="172">
        <v>5459.1589999999997</v>
      </c>
      <c r="O32" s="172">
        <v>3997.7640000000001</v>
      </c>
      <c r="P32" s="173">
        <v>433.74900000000002</v>
      </c>
      <c r="Q32" s="173">
        <v>15925.432000000001</v>
      </c>
      <c r="R32" s="174"/>
      <c r="S32" s="174"/>
      <c r="T32" s="174"/>
      <c r="U32" s="175"/>
    </row>
    <row r="33" spans="1:21" s="176" customFormat="1" ht="9" customHeight="1">
      <c r="A33" s="169" t="s">
        <v>26</v>
      </c>
      <c r="B33" s="170">
        <v>165</v>
      </c>
      <c r="C33" s="171"/>
      <c r="D33" s="171">
        <f t="shared" si="0"/>
        <v>15303</v>
      </c>
      <c r="E33" s="171"/>
      <c r="F33" s="171">
        <f t="shared" si="1"/>
        <v>15092</v>
      </c>
      <c r="G33" s="171">
        <v>14994</v>
      </c>
      <c r="H33" s="171">
        <v>98</v>
      </c>
      <c r="I33" s="171">
        <v>211</v>
      </c>
      <c r="J33" s="171">
        <v>1717.0889999999999</v>
      </c>
      <c r="K33" s="169" t="s">
        <v>26</v>
      </c>
      <c r="L33" s="171">
        <v>2385.9279999999999</v>
      </c>
      <c r="M33" s="171">
        <v>4629.8879999999999</v>
      </c>
      <c r="N33" s="172">
        <v>7080.5519999999997</v>
      </c>
      <c r="O33" s="172">
        <v>4855.1170000000002</v>
      </c>
      <c r="P33" s="173">
        <v>89.597999999999999</v>
      </c>
      <c r="Q33" s="173">
        <v>2344.029</v>
      </c>
      <c r="R33" s="174"/>
      <c r="S33" s="174"/>
      <c r="T33" s="174"/>
      <c r="U33" s="175"/>
    </row>
    <row r="34" spans="1:21" s="176" customFormat="1" ht="9" customHeight="1">
      <c r="A34" s="177" t="s">
        <v>27</v>
      </c>
      <c r="B34" s="178">
        <v>154</v>
      </c>
      <c r="C34" s="179"/>
      <c r="D34" s="179">
        <f t="shared" si="0"/>
        <v>4133</v>
      </c>
      <c r="E34" s="179"/>
      <c r="F34" s="179">
        <f t="shared" si="1"/>
        <v>3984</v>
      </c>
      <c r="G34" s="179">
        <v>3788</v>
      </c>
      <c r="H34" s="179">
        <v>196</v>
      </c>
      <c r="I34" s="179">
        <v>149</v>
      </c>
      <c r="J34" s="179">
        <v>526.93100000000004</v>
      </c>
      <c r="K34" s="177" t="s">
        <v>27</v>
      </c>
      <c r="L34" s="179">
        <v>447.74099999999999</v>
      </c>
      <c r="M34" s="179">
        <v>1153.123</v>
      </c>
      <c r="N34" s="180">
        <v>1625.3679999999999</v>
      </c>
      <c r="O34" s="180">
        <v>1177.627</v>
      </c>
      <c r="P34" s="181">
        <v>163.54599999999999</v>
      </c>
      <c r="Q34" s="181">
        <v>1493.251</v>
      </c>
      <c r="R34" s="174"/>
      <c r="S34" s="174"/>
      <c r="T34" s="174"/>
      <c r="U34" s="175"/>
    </row>
    <row r="35" spans="1:21" s="176" customFormat="1" ht="9" customHeight="1">
      <c r="A35" s="169" t="s">
        <v>28</v>
      </c>
      <c r="B35" s="170">
        <v>133</v>
      </c>
      <c r="C35" s="171"/>
      <c r="D35" s="171">
        <f t="shared" si="0"/>
        <v>2557</v>
      </c>
      <c r="E35" s="171"/>
      <c r="F35" s="171">
        <f t="shared" si="1"/>
        <v>2489</v>
      </c>
      <c r="G35" s="171">
        <v>2343</v>
      </c>
      <c r="H35" s="171">
        <v>146</v>
      </c>
      <c r="I35" s="171">
        <v>68</v>
      </c>
      <c r="J35" s="171">
        <v>245.386</v>
      </c>
      <c r="K35" s="169" t="s">
        <v>28</v>
      </c>
      <c r="L35" s="171">
        <v>306.14999999999998</v>
      </c>
      <c r="M35" s="171">
        <v>524.23800000000006</v>
      </c>
      <c r="N35" s="172">
        <v>668.11900000000003</v>
      </c>
      <c r="O35" s="172">
        <v>361.96899999999999</v>
      </c>
      <c r="P35" s="175">
        <v>25.800999999999998</v>
      </c>
      <c r="Q35" s="173">
        <v>720.53899999999999</v>
      </c>
      <c r="R35" s="174"/>
      <c r="S35" s="174"/>
      <c r="T35" s="174"/>
      <c r="U35" s="175"/>
    </row>
    <row r="36" spans="1:21" s="176" customFormat="1" ht="9" customHeight="1">
      <c r="A36" s="169" t="s">
        <v>29</v>
      </c>
      <c r="B36" s="170">
        <v>34</v>
      </c>
      <c r="C36" s="171"/>
      <c r="D36" s="171">
        <f t="shared" si="0"/>
        <v>1236</v>
      </c>
      <c r="E36" s="171"/>
      <c r="F36" s="171">
        <f t="shared" si="1"/>
        <v>1189</v>
      </c>
      <c r="G36" s="171">
        <v>1181</v>
      </c>
      <c r="H36" s="171">
        <v>8</v>
      </c>
      <c r="I36" s="171">
        <v>47</v>
      </c>
      <c r="J36" s="171">
        <v>162.19999999999999</v>
      </c>
      <c r="K36" s="169" t="s">
        <v>29</v>
      </c>
      <c r="L36" s="171">
        <v>151.721</v>
      </c>
      <c r="M36" s="171">
        <v>412.23099999999999</v>
      </c>
      <c r="N36" s="172">
        <v>393.096</v>
      </c>
      <c r="O36" s="172">
        <v>241.375</v>
      </c>
      <c r="P36" s="173">
        <v>5.149</v>
      </c>
      <c r="Q36" s="173">
        <v>244.54499999999999</v>
      </c>
      <c r="R36" s="174"/>
      <c r="S36" s="174"/>
      <c r="T36" s="174"/>
      <c r="U36" s="175"/>
    </row>
    <row r="37" spans="1:21" s="176" customFormat="1" ht="9" customHeight="1">
      <c r="A37" s="169" t="s">
        <v>30</v>
      </c>
      <c r="B37" s="170">
        <v>3</v>
      </c>
      <c r="C37" s="171"/>
      <c r="D37" s="171">
        <f t="shared" si="0"/>
        <v>5876</v>
      </c>
      <c r="E37" s="171"/>
      <c r="F37" s="171">
        <f t="shared" si="1"/>
        <v>5478</v>
      </c>
      <c r="G37" s="171">
        <v>5478</v>
      </c>
      <c r="H37" s="171">
        <v>0</v>
      </c>
      <c r="I37" s="171">
        <v>398</v>
      </c>
      <c r="J37" s="171">
        <v>1201.405</v>
      </c>
      <c r="K37" s="169" t="s">
        <v>30</v>
      </c>
      <c r="L37" s="171">
        <v>8883.5689999999995</v>
      </c>
      <c r="M37" s="171">
        <v>11121.248</v>
      </c>
      <c r="N37" s="172">
        <v>12625.083000000001</v>
      </c>
      <c r="O37" s="172">
        <v>6976.9780000000001</v>
      </c>
      <c r="P37" s="173">
        <v>396.416</v>
      </c>
      <c r="Q37" s="173">
        <v>28901.929</v>
      </c>
      <c r="R37" s="174"/>
      <c r="S37" s="174"/>
      <c r="T37" s="174"/>
      <c r="U37" s="175"/>
    </row>
    <row r="38" spans="1:21" s="176" customFormat="1" ht="9" customHeight="1">
      <c r="A38" s="177" t="s">
        <v>31</v>
      </c>
      <c r="B38" s="178">
        <v>604</v>
      </c>
      <c r="C38" s="179"/>
      <c r="D38" s="179">
        <f t="shared" si="0"/>
        <v>4495</v>
      </c>
      <c r="E38" s="179"/>
      <c r="F38" s="179">
        <f t="shared" si="1"/>
        <v>4030</v>
      </c>
      <c r="G38" s="179">
        <v>2538</v>
      </c>
      <c r="H38" s="179">
        <v>1492</v>
      </c>
      <c r="I38" s="179">
        <v>465</v>
      </c>
      <c r="J38" s="179">
        <v>123.42400000000001</v>
      </c>
      <c r="K38" s="177" t="s">
        <v>31</v>
      </c>
      <c r="L38" s="179">
        <v>223.94300000000001</v>
      </c>
      <c r="M38" s="179">
        <v>257.07100000000003</v>
      </c>
      <c r="N38" s="180">
        <v>485.149</v>
      </c>
      <c r="O38" s="180">
        <v>261.20600000000002</v>
      </c>
      <c r="P38" s="181">
        <v>35.994999999999997</v>
      </c>
      <c r="Q38" s="181">
        <v>662.351</v>
      </c>
      <c r="R38" s="174"/>
      <c r="S38" s="174"/>
      <c r="T38" s="174"/>
      <c r="U38" s="175"/>
    </row>
    <row r="39" spans="1:21" s="176" customFormat="1" ht="9" customHeight="1">
      <c r="A39" s="169" t="s">
        <v>135</v>
      </c>
      <c r="B39" s="170">
        <v>30</v>
      </c>
      <c r="C39" s="171"/>
      <c r="D39" s="171">
        <f t="shared" si="0"/>
        <v>2085</v>
      </c>
      <c r="E39" s="171"/>
      <c r="F39" s="171">
        <f t="shared" si="1"/>
        <v>1942</v>
      </c>
      <c r="G39" s="171">
        <v>1838</v>
      </c>
      <c r="H39" s="171">
        <v>104</v>
      </c>
      <c r="I39" s="171">
        <v>143</v>
      </c>
      <c r="J39" s="171">
        <v>356.53399999999999</v>
      </c>
      <c r="K39" s="169" t="s">
        <v>135</v>
      </c>
      <c r="L39" s="171">
        <v>1668.0150000000001</v>
      </c>
      <c r="M39" s="171">
        <v>2626.846</v>
      </c>
      <c r="N39" s="172">
        <v>1524.604</v>
      </c>
      <c r="O39" s="172">
        <v>288.435</v>
      </c>
      <c r="P39" s="173">
        <v>40.756999999999998</v>
      </c>
      <c r="Q39" s="173">
        <v>2725.3220000000001</v>
      </c>
      <c r="R39" s="174"/>
      <c r="S39" s="174"/>
      <c r="T39" s="174"/>
      <c r="U39" s="175"/>
    </row>
    <row r="40" spans="1:21" s="176" customFormat="1" ht="9" customHeight="1">
      <c r="A40" s="169" t="s">
        <v>34</v>
      </c>
      <c r="B40" s="170">
        <v>10</v>
      </c>
      <c r="C40" s="171"/>
      <c r="D40" s="171">
        <f t="shared" si="0"/>
        <v>1690</v>
      </c>
      <c r="E40" s="171"/>
      <c r="F40" s="171">
        <f t="shared" si="1"/>
        <v>1602</v>
      </c>
      <c r="G40" s="171">
        <v>1602</v>
      </c>
      <c r="H40" s="171">
        <v>0</v>
      </c>
      <c r="I40" s="171">
        <v>88</v>
      </c>
      <c r="J40" s="171">
        <v>260.91199999999998</v>
      </c>
      <c r="K40" s="169" t="s">
        <v>34</v>
      </c>
      <c r="L40" s="171">
        <v>475.98200000000003</v>
      </c>
      <c r="M40" s="171">
        <v>1146.972</v>
      </c>
      <c r="N40" s="172">
        <v>2865.2440000000001</v>
      </c>
      <c r="O40" s="172">
        <v>2389.2620000000002</v>
      </c>
      <c r="P40" s="173">
        <v>112.624</v>
      </c>
      <c r="Q40" s="173">
        <v>1883.356</v>
      </c>
      <c r="R40" s="174"/>
      <c r="S40" s="174"/>
      <c r="T40" s="174"/>
      <c r="U40" s="175"/>
    </row>
    <row r="41" spans="1:21" s="176" customFormat="1" ht="9" customHeight="1">
      <c r="A41" s="169" t="s">
        <v>36</v>
      </c>
      <c r="B41" s="170">
        <v>18</v>
      </c>
      <c r="C41" s="171"/>
      <c r="D41" s="171">
        <f t="shared" si="0"/>
        <v>4260</v>
      </c>
      <c r="E41" s="171"/>
      <c r="F41" s="171">
        <f t="shared" si="1"/>
        <v>3706</v>
      </c>
      <c r="G41" s="171">
        <v>3706</v>
      </c>
      <c r="H41" s="171">
        <v>0</v>
      </c>
      <c r="I41" s="171">
        <v>554</v>
      </c>
      <c r="J41" s="171">
        <v>454.77800000000002</v>
      </c>
      <c r="K41" s="169" t="s">
        <v>36</v>
      </c>
      <c r="L41" s="171">
        <v>664.21600000000001</v>
      </c>
      <c r="M41" s="171">
        <v>1486.492</v>
      </c>
      <c r="N41" s="172">
        <v>2106.3090000000002</v>
      </c>
      <c r="O41" s="172">
        <v>1442.0930000000001</v>
      </c>
      <c r="P41" s="173">
        <v>418.71100000000001</v>
      </c>
      <c r="Q41" s="173">
        <v>3672.03</v>
      </c>
      <c r="R41" s="174"/>
      <c r="S41" s="174"/>
      <c r="T41" s="174"/>
      <c r="U41" s="175"/>
    </row>
    <row r="42" spans="1:21" s="176" customFormat="1" ht="9" customHeight="1">
      <c r="A42" s="183" t="s">
        <v>37</v>
      </c>
      <c r="B42" s="185">
        <v>72</v>
      </c>
      <c r="C42" s="186"/>
      <c r="D42" s="186">
        <f t="shared" si="0"/>
        <v>3632</v>
      </c>
      <c r="E42" s="186"/>
      <c r="F42" s="186">
        <f t="shared" si="1"/>
        <v>3530</v>
      </c>
      <c r="G42" s="186">
        <v>3485</v>
      </c>
      <c r="H42" s="186">
        <v>45</v>
      </c>
      <c r="I42" s="186">
        <v>102</v>
      </c>
      <c r="J42" s="186">
        <v>534.80999999999995</v>
      </c>
      <c r="K42" s="183" t="s">
        <v>37</v>
      </c>
      <c r="L42" s="186">
        <v>1065.548</v>
      </c>
      <c r="M42" s="186">
        <v>1910.191</v>
      </c>
      <c r="N42" s="187">
        <v>2322.239</v>
      </c>
      <c r="O42" s="187">
        <v>1256.691</v>
      </c>
      <c r="P42" s="188">
        <v>2278.1370000000002</v>
      </c>
      <c r="Q42" s="188">
        <v>4578.0370000000003</v>
      </c>
      <c r="R42" s="174"/>
      <c r="S42" s="174"/>
      <c r="T42" s="174"/>
      <c r="U42" s="175"/>
    </row>
    <row r="43" spans="1:21" s="176" customFormat="1" ht="9" customHeight="1">
      <c r="A43" s="182" t="s">
        <v>38</v>
      </c>
      <c r="B43" s="184">
        <v>17</v>
      </c>
      <c r="C43" s="174"/>
      <c r="D43" s="174">
        <f t="shared" si="0"/>
        <v>2922</v>
      </c>
      <c r="E43" s="174"/>
      <c r="F43" s="174">
        <f t="shared" si="1"/>
        <v>2922</v>
      </c>
      <c r="G43" s="174">
        <v>2842</v>
      </c>
      <c r="H43" s="174">
        <v>80</v>
      </c>
      <c r="I43" s="174">
        <v>0</v>
      </c>
      <c r="J43" s="174">
        <v>244.79300000000001</v>
      </c>
      <c r="K43" s="182" t="s">
        <v>38</v>
      </c>
      <c r="L43" s="174">
        <v>267.54700000000003</v>
      </c>
      <c r="M43" s="174">
        <v>144.798</v>
      </c>
      <c r="N43" s="172">
        <v>375.72199999999998</v>
      </c>
      <c r="O43" s="172">
        <v>108.175</v>
      </c>
      <c r="P43" s="173">
        <v>0.371</v>
      </c>
      <c r="Q43" s="173">
        <v>116.214</v>
      </c>
      <c r="R43" s="174"/>
      <c r="S43" s="174"/>
      <c r="T43" s="174"/>
      <c r="U43" s="175"/>
    </row>
    <row r="44" spans="1:21" s="176" customFormat="1" ht="9" customHeight="1">
      <c r="A44" s="182" t="s">
        <v>39</v>
      </c>
      <c r="B44" s="184">
        <v>46</v>
      </c>
      <c r="C44" s="174"/>
      <c r="D44" s="174">
        <f t="shared" si="0"/>
        <v>6027</v>
      </c>
      <c r="E44" s="174"/>
      <c r="F44" s="174">
        <f t="shared" si="1"/>
        <v>5751</v>
      </c>
      <c r="G44" s="174">
        <v>5672</v>
      </c>
      <c r="H44" s="174">
        <v>79</v>
      </c>
      <c r="I44" s="174">
        <v>276</v>
      </c>
      <c r="J44" s="174">
        <v>549.19899999999996</v>
      </c>
      <c r="K44" s="182" t="s">
        <v>39</v>
      </c>
      <c r="L44" s="174">
        <v>867.04700000000003</v>
      </c>
      <c r="M44" s="174">
        <v>1922.046</v>
      </c>
      <c r="N44" s="172">
        <v>3093.55</v>
      </c>
      <c r="O44" s="172">
        <v>2386.3910000000001</v>
      </c>
      <c r="P44" s="173">
        <v>266.17099999999999</v>
      </c>
      <c r="Q44" s="173">
        <v>5167.3940000000002</v>
      </c>
      <c r="R44" s="174"/>
      <c r="S44" s="174"/>
      <c r="T44" s="174"/>
      <c r="U44" s="175"/>
    </row>
    <row r="45" spans="1:21" s="176" customFormat="1" ht="9" customHeight="1">
      <c r="A45" s="169" t="s">
        <v>40</v>
      </c>
      <c r="B45" s="170">
        <v>52</v>
      </c>
      <c r="C45" s="171"/>
      <c r="D45" s="171">
        <f t="shared" si="0"/>
        <v>747</v>
      </c>
      <c r="E45" s="171"/>
      <c r="F45" s="171">
        <f t="shared" si="1"/>
        <v>734</v>
      </c>
      <c r="G45" s="171">
        <v>671</v>
      </c>
      <c r="H45" s="171">
        <v>63</v>
      </c>
      <c r="I45" s="171">
        <v>13</v>
      </c>
      <c r="J45" s="171">
        <v>65.843000000000004</v>
      </c>
      <c r="K45" s="169" t="s">
        <v>40</v>
      </c>
      <c r="L45" s="171">
        <v>92.144000000000005</v>
      </c>
      <c r="M45" s="171">
        <v>134.37799999999999</v>
      </c>
      <c r="N45" s="172">
        <v>246.011</v>
      </c>
      <c r="O45" s="172">
        <v>153.86699999999999</v>
      </c>
      <c r="P45" s="175">
        <v>3.3119999999999998</v>
      </c>
      <c r="Q45" s="173">
        <v>189.095</v>
      </c>
      <c r="R45" s="174"/>
      <c r="S45" s="174"/>
      <c r="T45" s="174"/>
      <c r="U45" s="175"/>
    </row>
    <row r="46" spans="1:21" s="176" customFormat="1" ht="9" customHeight="1">
      <c r="A46" s="183" t="s">
        <v>41</v>
      </c>
      <c r="B46" s="185">
        <v>177</v>
      </c>
      <c r="C46" s="186"/>
      <c r="D46" s="186">
        <f t="shared" si="0"/>
        <v>6514</v>
      </c>
      <c r="E46" s="186"/>
      <c r="F46" s="186">
        <f t="shared" si="1"/>
        <v>6398</v>
      </c>
      <c r="G46" s="186">
        <v>6060</v>
      </c>
      <c r="H46" s="186">
        <v>338</v>
      </c>
      <c r="I46" s="186">
        <v>116</v>
      </c>
      <c r="J46" s="186">
        <v>750.351</v>
      </c>
      <c r="K46" s="183" t="s">
        <v>41</v>
      </c>
      <c r="L46" s="186">
        <v>504.26900000000001</v>
      </c>
      <c r="M46" s="186">
        <v>1092.654</v>
      </c>
      <c r="N46" s="187">
        <v>2378.3670000000002</v>
      </c>
      <c r="O46" s="187">
        <v>1874.098</v>
      </c>
      <c r="P46" s="188">
        <v>11.159000000000001</v>
      </c>
      <c r="Q46" s="188">
        <v>3358.3530000000001</v>
      </c>
      <c r="R46" s="174"/>
      <c r="S46" s="174"/>
      <c r="T46" s="174"/>
      <c r="U46" s="175"/>
    </row>
    <row r="47" spans="1:21" s="176" customFormat="1" ht="9" customHeight="1">
      <c r="A47" s="169" t="s">
        <v>42</v>
      </c>
      <c r="B47" s="170">
        <v>111</v>
      </c>
      <c r="C47" s="171"/>
      <c r="D47" s="171">
        <f t="shared" si="0"/>
        <v>2194</v>
      </c>
      <c r="E47" s="171"/>
      <c r="F47" s="171">
        <f t="shared" si="1"/>
        <v>2114</v>
      </c>
      <c r="G47" s="171">
        <v>2112</v>
      </c>
      <c r="H47" s="171">
        <v>2</v>
      </c>
      <c r="I47" s="171">
        <v>80</v>
      </c>
      <c r="J47" s="171">
        <v>160.255</v>
      </c>
      <c r="K47" s="169" t="s">
        <v>42</v>
      </c>
      <c r="L47" s="171">
        <v>1394.0319999999999</v>
      </c>
      <c r="M47" s="171">
        <v>2177.9430000000002</v>
      </c>
      <c r="N47" s="172">
        <v>2416.9639999999999</v>
      </c>
      <c r="O47" s="172">
        <v>1022.932</v>
      </c>
      <c r="P47" s="173">
        <v>70.042000000000002</v>
      </c>
      <c r="Q47" s="173">
        <v>3427.1239999999998</v>
      </c>
      <c r="R47" s="174"/>
      <c r="S47" s="174"/>
      <c r="T47" s="174"/>
      <c r="U47" s="175"/>
    </row>
    <row r="48" spans="1:21" ht="3" customHeight="1">
      <c r="A48" s="156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7"/>
      <c r="O48" s="157"/>
      <c r="P48" s="157"/>
      <c r="Q48" s="157"/>
    </row>
    <row r="49" spans="1:13" ht="3" customHeight="1">
      <c r="A49" s="160"/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1:13" s="164" customFormat="1" ht="9" customHeight="1">
      <c r="A50" s="189"/>
      <c r="B50" s="190"/>
      <c r="C50" s="190"/>
      <c r="D50" s="190"/>
      <c r="E50" s="190"/>
      <c r="F50" s="190"/>
      <c r="G50" s="190"/>
      <c r="H50" s="190"/>
      <c r="I50" s="190"/>
      <c r="J50" s="190"/>
      <c r="K50" s="191" t="s">
        <v>136</v>
      </c>
      <c r="L50" s="190"/>
      <c r="M50" s="190"/>
    </row>
    <row r="51" spans="1:13" s="164" customFormat="1" ht="9" customHeight="1">
      <c r="A51" s="189"/>
      <c r="B51" s="190"/>
      <c r="C51" s="190"/>
      <c r="D51" s="190"/>
      <c r="E51" s="190"/>
      <c r="F51" s="190"/>
      <c r="G51" s="190"/>
      <c r="H51" s="190"/>
      <c r="I51" s="190"/>
      <c r="J51" s="190"/>
      <c r="K51" s="191" t="s">
        <v>137</v>
      </c>
      <c r="L51" s="190"/>
      <c r="M51" s="190"/>
    </row>
    <row r="52" spans="1:13" ht="9" customHeight="1">
      <c r="A52" s="189" t="s">
        <v>140</v>
      </c>
      <c r="K52" s="191" t="s">
        <v>138</v>
      </c>
    </row>
    <row r="53" spans="1:13" ht="9" customHeight="1">
      <c r="K53" s="191" t="s">
        <v>139</v>
      </c>
    </row>
    <row r="54" spans="1:13" ht="9" customHeight="1">
      <c r="K54" s="191" t="s">
        <v>141</v>
      </c>
    </row>
  </sheetData>
  <sheetProtection sheet="1" objects="1" scenarios="1"/>
  <mergeCells count="11">
    <mergeCell ref="A9:A14"/>
    <mergeCell ref="B9:B12"/>
    <mergeCell ref="J9:J14"/>
    <mergeCell ref="K9:K14"/>
    <mergeCell ref="L9:L14"/>
    <mergeCell ref="O9:O14"/>
    <mergeCell ref="F10:H10"/>
    <mergeCell ref="I10:I14"/>
    <mergeCell ref="G11:G14"/>
    <mergeCell ref="H11:H14"/>
    <mergeCell ref="M9:M14"/>
  </mergeCells>
  <hyperlinks>
    <hyperlink ref="Q1" location="Índice!A1" display="Índice!A1"/>
  </hyperlinks>
  <printOptions horizontalCentered="1" verticalCentered="1" gridLinesSet="0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showGridLines="0" showRowColHeaders="0" zoomScale="130" workbookViewId="0"/>
  </sheetViews>
  <sheetFormatPr baseColWidth="10" defaultColWidth="0" defaultRowHeight="11.25" customHeight="1" zeroHeight="1"/>
  <cols>
    <col min="1" max="1" width="19.7109375" style="192" customWidth="1"/>
    <col min="2" max="2" width="8.7109375" style="192" customWidth="1"/>
    <col min="3" max="3" width="4" style="192" customWidth="1"/>
    <col min="4" max="4" width="7.5703125" style="192" customWidth="1"/>
    <col min="5" max="5" width="3.42578125" style="192" customWidth="1"/>
    <col min="6" max="6" width="6.7109375" style="192" customWidth="1"/>
    <col min="7" max="7" width="9.85546875" style="192" customWidth="1"/>
    <col min="8" max="8" width="10.28515625" style="192" customWidth="1"/>
    <col min="9" max="9" width="9.5703125" style="192" customWidth="1"/>
    <col min="10" max="10" width="9.85546875" style="192" customWidth="1"/>
    <col min="11" max="11" width="18.42578125" style="192" customWidth="1"/>
    <col min="12" max="12" width="12.28515625" style="192" customWidth="1"/>
    <col min="13" max="13" width="13.140625" style="192" customWidth="1"/>
    <col min="14" max="14" width="12.140625" style="159" customWidth="1"/>
    <col min="15" max="15" width="11.42578125" style="159" customWidth="1"/>
    <col min="16" max="17" width="11.85546875" style="159" customWidth="1"/>
    <col min="18" max="18" width="0.85546875" style="159" customWidth="1"/>
    <col min="19" max="16384" width="11.42578125" style="159" hidden="1"/>
  </cols>
  <sheetData>
    <row r="1" spans="1:21" s="151" customFormat="1" ht="12" customHeight="1">
      <c r="A1" s="149" t="s">
        <v>110</v>
      </c>
      <c r="B1" s="150"/>
      <c r="C1" s="150"/>
      <c r="D1" s="150"/>
      <c r="E1" s="150"/>
      <c r="F1" s="150"/>
      <c r="G1" s="150"/>
      <c r="H1" s="150"/>
      <c r="J1" s="152" t="s">
        <v>147</v>
      </c>
      <c r="K1" s="149" t="s">
        <v>110</v>
      </c>
      <c r="L1" s="153"/>
      <c r="M1" s="154"/>
      <c r="Q1" s="271" t="s">
        <v>147</v>
      </c>
    </row>
    <row r="2" spans="1:21" s="151" customFormat="1" ht="12" customHeight="1">
      <c r="A2" s="149" t="s">
        <v>148</v>
      </c>
      <c r="B2" s="150"/>
      <c r="C2" s="150"/>
      <c r="D2" s="150"/>
      <c r="E2" s="150"/>
      <c r="F2" s="150"/>
      <c r="G2" s="150"/>
      <c r="H2" s="150"/>
      <c r="J2" s="152" t="s">
        <v>113</v>
      </c>
      <c r="K2" s="149" t="s">
        <v>148</v>
      </c>
      <c r="L2" s="153"/>
      <c r="M2" s="154"/>
      <c r="Q2" s="152" t="s">
        <v>114</v>
      </c>
    </row>
    <row r="3" spans="1:21" s="151" customFormat="1" ht="12" customHeight="1">
      <c r="A3" s="149" t="s">
        <v>146</v>
      </c>
      <c r="B3" s="150"/>
      <c r="C3" s="150"/>
      <c r="D3" s="150"/>
      <c r="E3" s="150"/>
      <c r="F3" s="150"/>
      <c r="G3" s="150"/>
      <c r="H3" s="150"/>
      <c r="I3" s="152"/>
      <c r="J3" s="150"/>
      <c r="K3" s="149" t="s">
        <v>146</v>
      </c>
      <c r="L3" s="153"/>
      <c r="M3" s="154"/>
      <c r="Q3" s="152"/>
    </row>
    <row r="4" spans="1:21" s="151" customFormat="1" ht="12" customHeight="1">
      <c r="A4" s="155" t="s">
        <v>115</v>
      </c>
      <c r="B4" s="150"/>
      <c r="C4" s="150"/>
      <c r="D4" s="150"/>
      <c r="E4" s="150"/>
      <c r="F4" s="150"/>
      <c r="G4" s="150"/>
      <c r="H4" s="150"/>
      <c r="I4" s="150"/>
      <c r="J4" s="150"/>
      <c r="K4" s="155" t="s">
        <v>115</v>
      </c>
      <c r="L4" s="153"/>
      <c r="M4" s="153"/>
    </row>
    <row r="5" spans="1:21" ht="3" customHeight="1">
      <c r="A5" s="156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7"/>
      <c r="O5" s="157"/>
      <c r="P5" s="157"/>
      <c r="Q5" s="157"/>
      <c r="R5" s="158"/>
    </row>
    <row r="6" spans="1:21" ht="3" customHeight="1">
      <c r="A6" s="160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</row>
    <row r="7" spans="1:21" s="164" customFormat="1" ht="9.9499999999999993" customHeight="1">
      <c r="A7" s="277" t="s">
        <v>82</v>
      </c>
      <c r="B7" s="276" t="s">
        <v>116</v>
      </c>
      <c r="C7" s="161"/>
      <c r="D7" s="162" t="s">
        <v>117</v>
      </c>
      <c r="E7" s="162"/>
      <c r="F7" s="162"/>
      <c r="G7" s="162"/>
      <c r="H7" s="162"/>
      <c r="I7" s="162"/>
      <c r="J7" s="276" t="s">
        <v>118</v>
      </c>
      <c r="K7" s="277" t="s">
        <v>82</v>
      </c>
      <c r="L7" s="279" t="s">
        <v>119</v>
      </c>
      <c r="M7" s="279" t="s">
        <v>120</v>
      </c>
      <c r="N7" s="163" t="s">
        <v>121</v>
      </c>
      <c r="O7" s="273" t="s">
        <v>122</v>
      </c>
      <c r="P7" s="163" t="s">
        <v>123</v>
      </c>
      <c r="Q7" s="163" t="s">
        <v>124</v>
      </c>
    </row>
    <row r="8" spans="1:21" s="164" customFormat="1" ht="9.9499999999999993" customHeight="1">
      <c r="A8" s="278"/>
      <c r="B8" s="276"/>
      <c r="C8" s="161"/>
      <c r="D8" s="161" t="s">
        <v>11</v>
      </c>
      <c r="E8" s="161"/>
      <c r="F8" s="274" t="s">
        <v>125</v>
      </c>
      <c r="G8" s="274"/>
      <c r="H8" s="274"/>
      <c r="I8" s="275" t="s">
        <v>126</v>
      </c>
      <c r="J8" s="276"/>
      <c r="K8" s="278"/>
      <c r="L8" s="279"/>
      <c r="M8" s="279"/>
      <c r="N8" s="163" t="s">
        <v>127</v>
      </c>
      <c r="O8" s="273"/>
      <c r="P8" s="163" t="s">
        <v>128</v>
      </c>
      <c r="Q8" s="163" t="s">
        <v>129</v>
      </c>
    </row>
    <row r="9" spans="1:21" s="164" customFormat="1" ht="10.5" customHeight="1">
      <c r="A9" s="278"/>
      <c r="B9" s="276"/>
      <c r="C9" s="161"/>
      <c r="D9" s="161"/>
      <c r="E9" s="161"/>
      <c r="F9" s="161" t="s">
        <v>11</v>
      </c>
      <c r="G9" s="275" t="s">
        <v>130</v>
      </c>
      <c r="H9" s="275" t="s">
        <v>131</v>
      </c>
      <c r="I9" s="276"/>
      <c r="J9" s="276"/>
      <c r="K9" s="278"/>
      <c r="L9" s="279"/>
      <c r="M9" s="279"/>
      <c r="N9" s="163" t="s">
        <v>132</v>
      </c>
      <c r="O9" s="273"/>
      <c r="P9" s="163" t="s">
        <v>133</v>
      </c>
      <c r="Q9" s="163" t="s">
        <v>132</v>
      </c>
    </row>
    <row r="10" spans="1:21" s="164" customFormat="1" ht="10.5" customHeight="1">
      <c r="A10" s="278"/>
      <c r="B10" s="276"/>
      <c r="C10" s="161"/>
      <c r="D10" s="161"/>
      <c r="E10" s="161"/>
      <c r="F10" s="161"/>
      <c r="G10" s="276"/>
      <c r="H10" s="276"/>
      <c r="I10" s="276"/>
      <c r="J10" s="276"/>
      <c r="K10" s="278"/>
      <c r="L10" s="279"/>
      <c r="M10" s="279"/>
      <c r="N10" s="163" t="s">
        <v>134</v>
      </c>
      <c r="O10" s="273"/>
      <c r="P10" s="163" t="s">
        <v>132</v>
      </c>
      <c r="Q10" s="163" t="s">
        <v>134</v>
      </c>
    </row>
    <row r="11" spans="1:21" s="164" customFormat="1" ht="10.5" customHeight="1">
      <c r="A11" s="278"/>
      <c r="B11" s="161"/>
      <c r="C11" s="161"/>
      <c r="D11" s="161"/>
      <c r="E11" s="161"/>
      <c r="F11" s="161"/>
      <c r="G11" s="276"/>
      <c r="H11" s="276"/>
      <c r="I11" s="276"/>
      <c r="J11" s="276"/>
      <c r="K11" s="278"/>
      <c r="L11" s="279"/>
      <c r="M11" s="279"/>
      <c r="N11" s="163"/>
      <c r="O11" s="273"/>
      <c r="P11" s="163" t="s">
        <v>134</v>
      </c>
      <c r="Q11" s="163"/>
    </row>
    <row r="12" spans="1:21" s="164" customFormat="1" ht="10.5" customHeight="1">
      <c r="A12" s="278"/>
      <c r="B12" s="161"/>
      <c r="C12" s="161"/>
      <c r="D12" s="161"/>
      <c r="E12" s="161"/>
      <c r="F12" s="161"/>
      <c r="G12" s="276"/>
      <c r="H12" s="276"/>
      <c r="I12" s="276"/>
      <c r="J12" s="276"/>
      <c r="K12" s="278"/>
      <c r="L12" s="279"/>
      <c r="M12" s="279"/>
      <c r="N12" s="163"/>
      <c r="O12" s="273"/>
      <c r="P12" s="163"/>
      <c r="Q12" s="163"/>
    </row>
    <row r="13" spans="1:21" ht="3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7"/>
      <c r="O13" s="157"/>
      <c r="P13" s="157"/>
      <c r="Q13" s="157"/>
    </row>
    <row r="14" spans="1:21" ht="3" customHeight="1">
      <c r="A14" s="160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</row>
    <row r="15" spans="1:21" s="168" customFormat="1" ht="9" customHeight="1">
      <c r="A15" s="165" t="s">
        <v>69</v>
      </c>
      <c r="B15" s="166">
        <f>SUM(B17:B48)</f>
        <v>17063</v>
      </c>
      <c r="C15" s="166"/>
      <c r="D15" s="166">
        <f>SUM(D17:D48)</f>
        <v>569856</v>
      </c>
      <c r="E15" s="166"/>
      <c r="F15" s="166">
        <f>SUM(F17:F48)</f>
        <v>472868</v>
      </c>
      <c r="G15" s="166">
        <f>SUM(G17:G48)</f>
        <v>458192</v>
      </c>
      <c r="H15" s="166">
        <f>SUM(H17:H48)</f>
        <v>14676</v>
      </c>
      <c r="I15" s="166">
        <f>SUM(I17:I48)</f>
        <v>96988</v>
      </c>
      <c r="J15" s="166">
        <f>SUM(J17:J48)</f>
        <v>31057.617000000002</v>
      </c>
      <c r="K15" s="165" t="s">
        <v>69</v>
      </c>
      <c r="L15" s="166">
        <f t="shared" ref="L15:Q15" si="0">SUM(L17:L48)</f>
        <v>239403.85799999998</v>
      </c>
      <c r="M15" s="166">
        <f t="shared" si="0"/>
        <v>349490.84700000007</v>
      </c>
      <c r="N15" s="166">
        <f t="shared" si="0"/>
        <v>346727.27899999998</v>
      </c>
      <c r="O15" s="166">
        <f t="shared" si="0"/>
        <v>107644.56799999998</v>
      </c>
      <c r="P15" s="166">
        <f t="shared" si="0"/>
        <v>4564.6750000000002</v>
      </c>
      <c r="Q15" s="166">
        <f t="shared" si="0"/>
        <v>85834.350999999966</v>
      </c>
      <c r="R15" s="167"/>
      <c r="S15" s="167"/>
      <c r="T15" s="167"/>
      <c r="U15" s="167"/>
    </row>
    <row r="16" spans="1:21" s="168" customFormat="1" ht="3.95" customHeight="1">
      <c r="A16" s="165"/>
      <c r="B16" s="166"/>
      <c r="C16" s="166"/>
      <c r="D16" s="166"/>
      <c r="E16" s="166"/>
      <c r="F16" s="166"/>
      <c r="G16" s="166"/>
      <c r="H16" s="166"/>
      <c r="I16" s="166"/>
      <c r="J16" s="166"/>
      <c r="K16" s="165"/>
      <c r="L16" s="166"/>
      <c r="M16" s="166"/>
      <c r="P16" s="167"/>
      <c r="Q16" s="167"/>
      <c r="R16" s="167"/>
      <c r="S16" s="167"/>
      <c r="T16" s="167"/>
      <c r="U16" s="167"/>
    </row>
    <row r="17" spans="1:21" s="176" customFormat="1" ht="9" customHeight="1">
      <c r="A17" s="169" t="s">
        <v>12</v>
      </c>
      <c r="B17" s="170">
        <v>336</v>
      </c>
      <c r="C17" s="171"/>
      <c r="D17" s="171">
        <f>SUM(F17,I17)</f>
        <v>10443</v>
      </c>
      <c r="E17" s="171"/>
      <c r="F17" s="171">
        <f>SUM(G17:H17)</f>
        <v>9022</v>
      </c>
      <c r="G17" s="171">
        <v>8749</v>
      </c>
      <c r="H17" s="171">
        <v>273</v>
      </c>
      <c r="I17" s="171">
        <v>1421</v>
      </c>
      <c r="J17" s="171">
        <v>573.13699999999994</v>
      </c>
      <c r="K17" s="169" t="s">
        <v>12</v>
      </c>
      <c r="L17" s="171">
        <v>3821.7860000000001</v>
      </c>
      <c r="M17" s="171">
        <v>5140.9549999999999</v>
      </c>
      <c r="N17" s="172">
        <v>5171.4620000000004</v>
      </c>
      <c r="O17" s="172">
        <v>1357.0129999999999</v>
      </c>
      <c r="P17" s="173">
        <v>31.597999999999999</v>
      </c>
      <c r="Q17" s="173">
        <v>1458.3330000000001</v>
      </c>
      <c r="R17" s="174"/>
      <c r="S17" s="174"/>
      <c r="T17" s="174"/>
      <c r="U17" s="175"/>
    </row>
    <row r="18" spans="1:21" s="176" customFormat="1" ht="9" customHeight="1">
      <c r="A18" s="169" t="s">
        <v>13</v>
      </c>
      <c r="B18" s="170">
        <v>527</v>
      </c>
      <c r="C18" s="171"/>
      <c r="D18" s="171">
        <f t="shared" ref="D18:D48" si="1">SUM(F18,I18)</f>
        <v>16970</v>
      </c>
      <c r="E18" s="171"/>
      <c r="F18" s="171">
        <f t="shared" ref="F18:F48" si="2">SUM(G18:H18)</f>
        <v>15570</v>
      </c>
      <c r="G18" s="171">
        <v>15180</v>
      </c>
      <c r="H18" s="171">
        <v>390</v>
      </c>
      <c r="I18" s="171">
        <v>1400</v>
      </c>
      <c r="J18" s="171">
        <v>1159.8309999999999</v>
      </c>
      <c r="K18" s="169" t="s">
        <v>13</v>
      </c>
      <c r="L18" s="171">
        <v>7170.1580000000004</v>
      </c>
      <c r="M18" s="171">
        <v>10614.504000000001</v>
      </c>
      <c r="N18" s="172">
        <v>10565.455</v>
      </c>
      <c r="O18" s="172">
        <v>3424.7919999999999</v>
      </c>
      <c r="P18" s="173">
        <v>85.028000000000006</v>
      </c>
      <c r="Q18" s="173">
        <v>2178.7280000000001</v>
      </c>
      <c r="R18" s="174"/>
      <c r="S18" s="174"/>
      <c r="T18" s="174"/>
      <c r="U18" s="175"/>
    </row>
    <row r="19" spans="1:21" s="176" customFormat="1" ht="9" customHeight="1">
      <c r="A19" s="169" t="s">
        <v>14</v>
      </c>
      <c r="B19" s="170">
        <v>222</v>
      </c>
      <c r="C19" s="171"/>
      <c r="D19" s="171">
        <f t="shared" si="1"/>
        <v>4886</v>
      </c>
      <c r="E19" s="171"/>
      <c r="F19" s="171">
        <f t="shared" si="2"/>
        <v>4076</v>
      </c>
      <c r="G19" s="171">
        <v>3890</v>
      </c>
      <c r="H19" s="171">
        <v>186</v>
      </c>
      <c r="I19" s="171">
        <v>810</v>
      </c>
      <c r="J19" s="171">
        <v>283.33100000000002</v>
      </c>
      <c r="K19" s="169" t="s">
        <v>14</v>
      </c>
      <c r="L19" s="171">
        <v>2688.4479999999999</v>
      </c>
      <c r="M19" s="171">
        <v>4047.962</v>
      </c>
      <c r="N19" s="172">
        <v>4028.1280000000002</v>
      </c>
      <c r="O19" s="172">
        <v>1340.3889999999999</v>
      </c>
      <c r="P19" s="173">
        <v>5.8609999999999998</v>
      </c>
      <c r="Q19" s="173">
        <v>623.42899999999997</v>
      </c>
      <c r="R19" s="174"/>
      <c r="S19" s="174"/>
      <c r="T19" s="174"/>
      <c r="U19" s="175"/>
    </row>
    <row r="20" spans="1:21" s="176" customFormat="1" ht="9" customHeight="1">
      <c r="A20" s="177" t="s">
        <v>15</v>
      </c>
      <c r="B20" s="178">
        <v>284</v>
      </c>
      <c r="C20" s="179"/>
      <c r="D20" s="179">
        <f t="shared" si="1"/>
        <v>10056</v>
      </c>
      <c r="E20" s="179"/>
      <c r="F20" s="179">
        <f t="shared" si="2"/>
        <v>7334</v>
      </c>
      <c r="G20" s="179">
        <v>7080</v>
      </c>
      <c r="H20" s="179">
        <v>254</v>
      </c>
      <c r="I20" s="179">
        <v>2722</v>
      </c>
      <c r="J20" s="179">
        <v>467.04700000000003</v>
      </c>
      <c r="K20" s="177" t="s">
        <v>15</v>
      </c>
      <c r="L20" s="179">
        <v>6779.2929999999997</v>
      </c>
      <c r="M20" s="179">
        <v>11787.419</v>
      </c>
      <c r="N20" s="180">
        <v>11769.525</v>
      </c>
      <c r="O20" s="180">
        <v>4995.6139999999996</v>
      </c>
      <c r="P20" s="181">
        <v>63.037999999999997</v>
      </c>
      <c r="Q20" s="181">
        <v>2195.4349999999999</v>
      </c>
      <c r="R20" s="174"/>
      <c r="S20" s="174"/>
      <c r="T20" s="174"/>
      <c r="U20" s="175"/>
    </row>
    <row r="21" spans="1:21" s="176" customFormat="1" ht="9" customHeight="1">
      <c r="A21" s="169" t="s">
        <v>16</v>
      </c>
      <c r="B21" s="170">
        <v>533</v>
      </c>
      <c r="C21" s="171"/>
      <c r="D21" s="171">
        <f t="shared" si="1"/>
        <v>15823</v>
      </c>
      <c r="E21" s="171"/>
      <c r="F21" s="171">
        <f t="shared" si="2"/>
        <v>13859</v>
      </c>
      <c r="G21" s="171">
        <v>13364</v>
      </c>
      <c r="H21" s="171">
        <v>495</v>
      </c>
      <c r="I21" s="171">
        <v>1964</v>
      </c>
      <c r="J21" s="171">
        <v>1037.3440000000001</v>
      </c>
      <c r="K21" s="169" t="s">
        <v>16</v>
      </c>
      <c r="L21" s="171">
        <v>6138.96</v>
      </c>
      <c r="M21" s="171">
        <v>9138.3420000000006</v>
      </c>
      <c r="N21" s="172">
        <v>9083.598</v>
      </c>
      <c r="O21" s="172">
        <v>2947.9989999999998</v>
      </c>
      <c r="P21" s="173">
        <v>347.048</v>
      </c>
      <c r="Q21" s="173">
        <v>3634.806</v>
      </c>
      <c r="R21" s="174"/>
      <c r="S21" s="174"/>
      <c r="T21" s="174"/>
      <c r="U21" s="175"/>
    </row>
    <row r="22" spans="1:21" s="176" customFormat="1" ht="9" customHeight="1">
      <c r="A22" s="169" t="s">
        <v>17</v>
      </c>
      <c r="B22" s="170">
        <v>268</v>
      </c>
      <c r="C22" s="171"/>
      <c r="D22" s="171">
        <f t="shared" si="1"/>
        <v>7185</v>
      </c>
      <c r="E22" s="171"/>
      <c r="F22" s="171">
        <f t="shared" si="2"/>
        <v>6987</v>
      </c>
      <c r="G22" s="171">
        <v>6788</v>
      </c>
      <c r="H22" s="171">
        <v>199</v>
      </c>
      <c r="I22" s="171">
        <v>198</v>
      </c>
      <c r="J22" s="171">
        <v>454.81</v>
      </c>
      <c r="K22" s="169" t="s">
        <v>17</v>
      </c>
      <c r="L22" s="171">
        <v>2112.0169999999998</v>
      </c>
      <c r="M22" s="171">
        <v>3060.1190000000001</v>
      </c>
      <c r="N22" s="172">
        <v>3043.0030000000002</v>
      </c>
      <c r="O22" s="172">
        <v>932.05399999999997</v>
      </c>
      <c r="P22" s="173">
        <v>67.558999999999997</v>
      </c>
      <c r="Q22" s="173">
        <v>924.43299999999999</v>
      </c>
      <c r="R22" s="174"/>
      <c r="S22" s="174"/>
      <c r="T22" s="174"/>
      <c r="U22" s="175"/>
    </row>
    <row r="23" spans="1:21" s="176" customFormat="1" ht="9" customHeight="1">
      <c r="A23" s="169" t="s">
        <v>18</v>
      </c>
      <c r="B23" s="170">
        <v>614</v>
      </c>
      <c r="C23" s="171"/>
      <c r="D23" s="171">
        <f t="shared" si="1"/>
        <v>12817</v>
      </c>
      <c r="E23" s="171"/>
      <c r="F23" s="171">
        <f t="shared" si="2"/>
        <v>12270</v>
      </c>
      <c r="G23" s="171">
        <v>11765</v>
      </c>
      <c r="H23" s="171">
        <v>505</v>
      </c>
      <c r="I23" s="171">
        <v>547</v>
      </c>
      <c r="J23" s="171">
        <v>609.03499999999997</v>
      </c>
      <c r="K23" s="169" t="s">
        <v>18</v>
      </c>
      <c r="L23" s="171">
        <v>3681.4189999999999</v>
      </c>
      <c r="M23" s="171">
        <v>5442.68</v>
      </c>
      <c r="N23" s="172">
        <v>5417.8379999999997</v>
      </c>
      <c r="O23" s="172">
        <v>1744.309</v>
      </c>
      <c r="P23" s="173">
        <v>62.420999999999999</v>
      </c>
      <c r="Q23" s="173">
        <v>2858.9090000000001</v>
      </c>
      <c r="R23" s="174"/>
      <c r="S23" s="174"/>
      <c r="T23" s="174"/>
      <c r="U23" s="175"/>
    </row>
    <row r="24" spans="1:21" s="176" customFormat="1" ht="9" customHeight="1">
      <c r="A24" s="177" t="s">
        <v>19</v>
      </c>
      <c r="B24" s="178">
        <v>576</v>
      </c>
      <c r="C24" s="179"/>
      <c r="D24" s="179">
        <f t="shared" si="1"/>
        <v>16846</v>
      </c>
      <c r="E24" s="179"/>
      <c r="F24" s="179">
        <f t="shared" si="2"/>
        <v>14774</v>
      </c>
      <c r="G24" s="179">
        <v>14283</v>
      </c>
      <c r="H24" s="179">
        <v>491</v>
      </c>
      <c r="I24" s="179">
        <v>2072</v>
      </c>
      <c r="J24" s="179">
        <v>954.06600000000003</v>
      </c>
      <c r="K24" s="177" t="s">
        <v>19</v>
      </c>
      <c r="L24" s="179">
        <v>8899.134</v>
      </c>
      <c r="M24" s="179">
        <v>12776.12</v>
      </c>
      <c r="N24" s="180">
        <v>12830.973</v>
      </c>
      <c r="O24" s="180">
        <v>3936.806</v>
      </c>
      <c r="P24" s="181">
        <v>80.834000000000003</v>
      </c>
      <c r="Q24" s="181">
        <v>4052.8119999999999</v>
      </c>
      <c r="R24" s="174"/>
      <c r="S24" s="174"/>
      <c r="T24" s="174"/>
      <c r="U24" s="175"/>
    </row>
    <row r="25" spans="1:21" s="176" customFormat="1" ht="9" customHeight="1">
      <c r="A25" s="182" t="s">
        <v>20</v>
      </c>
      <c r="B25" s="170">
        <v>1617</v>
      </c>
      <c r="C25" s="171"/>
      <c r="D25" s="171">
        <f t="shared" si="1"/>
        <v>92147</v>
      </c>
      <c r="E25" s="171"/>
      <c r="F25" s="171">
        <f t="shared" si="2"/>
        <v>56349</v>
      </c>
      <c r="G25" s="171">
        <v>54744</v>
      </c>
      <c r="H25" s="171">
        <v>1605</v>
      </c>
      <c r="I25" s="171">
        <v>35798</v>
      </c>
      <c r="J25" s="171">
        <v>4610.6949999999997</v>
      </c>
      <c r="K25" s="182" t="s">
        <v>20</v>
      </c>
      <c r="L25" s="171">
        <v>57950.368000000002</v>
      </c>
      <c r="M25" s="171">
        <v>81934.679999999993</v>
      </c>
      <c r="N25" s="172">
        <v>80131.861999999994</v>
      </c>
      <c r="O25" s="172">
        <v>22192.008999999998</v>
      </c>
      <c r="P25" s="173">
        <v>298.72899999999998</v>
      </c>
      <c r="Q25" s="173">
        <v>9464.8459999999995</v>
      </c>
      <c r="R25" s="174"/>
      <c r="S25" s="174"/>
      <c r="T25" s="174"/>
      <c r="U25" s="175"/>
    </row>
    <row r="26" spans="1:21" s="176" customFormat="1" ht="9" customHeight="1">
      <c r="A26" s="169" t="s">
        <v>21</v>
      </c>
      <c r="B26" s="170">
        <v>318</v>
      </c>
      <c r="C26" s="171"/>
      <c r="D26" s="171">
        <f t="shared" si="1"/>
        <v>8506</v>
      </c>
      <c r="E26" s="171"/>
      <c r="F26" s="171">
        <f t="shared" si="2"/>
        <v>8173</v>
      </c>
      <c r="G26" s="171">
        <v>7933</v>
      </c>
      <c r="H26" s="171">
        <v>240</v>
      </c>
      <c r="I26" s="171">
        <v>333</v>
      </c>
      <c r="J26" s="171">
        <v>474.50099999999998</v>
      </c>
      <c r="K26" s="169" t="s">
        <v>21</v>
      </c>
      <c r="L26" s="171">
        <v>2612.8090000000002</v>
      </c>
      <c r="M26" s="171">
        <v>3793.2779999999998</v>
      </c>
      <c r="N26" s="172">
        <v>3784.2159999999999</v>
      </c>
      <c r="O26" s="172">
        <v>1175.549</v>
      </c>
      <c r="P26" s="173">
        <v>62.959000000000003</v>
      </c>
      <c r="Q26" s="173">
        <v>1440.1590000000001</v>
      </c>
      <c r="R26" s="174"/>
      <c r="S26" s="174"/>
      <c r="T26" s="174"/>
      <c r="U26" s="175"/>
    </row>
    <row r="27" spans="1:21" s="176" customFormat="1" ht="9" customHeight="1">
      <c r="A27" s="169" t="s">
        <v>22</v>
      </c>
      <c r="B27" s="170">
        <v>901</v>
      </c>
      <c r="C27" s="171"/>
      <c r="D27" s="171">
        <f t="shared" si="1"/>
        <v>27388</v>
      </c>
      <c r="E27" s="171"/>
      <c r="F27" s="171">
        <f t="shared" si="2"/>
        <v>24849</v>
      </c>
      <c r="G27" s="171">
        <v>24145</v>
      </c>
      <c r="H27" s="171">
        <v>704</v>
      </c>
      <c r="I27" s="171">
        <v>2539</v>
      </c>
      <c r="J27" s="171">
        <v>1493.3820000000001</v>
      </c>
      <c r="K27" s="169" t="s">
        <v>22</v>
      </c>
      <c r="L27" s="171">
        <v>8382.6530000000002</v>
      </c>
      <c r="M27" s="171">
        <v>12523.493</v>
      </c>
      <c r="N27" s="172">
        <v>12325.857</v>
      </c>
      <c r="O27" s="172">
        <v>3974.0720000000001</v>
      </c>
      <c r="P27" s="173">
        <v>109.18600000000001</v>
      </c>
      <c r="Q27" s="173">
        <v>2926.0450000000001</v>
      </c>
      <c r="R27" s="174"/>
      <c r="S27" s="174"/>
      <c r="T27" s="174"/>
      <c r="U27" s="175"/>
    </row>
    <row r="28" spans="1:21" s="176" customFormat="1" ht="9" customHeight="1">
      <c r="A28" s="177" t="s">
        <v>23</v>
      </c>
      <c r="B28" s="178">
        <v>241</v>
      </c>
      <c r="C28" s="179"/>
      <c r="D28" s="179">
        <f t="shared" si="1"/>
        <v>5590</v>
      </c>
      <c r="E28" s="179"/>
      <c r="F28" s="179">
        <f t="shared" si="2"/>
        <v>5418</v>
      </c>
      <c r="G28" s="179">
        <v>5228</v>
      </c>
      <c r="H28" s="179">
        <v>190</v>
      </c>
      <c r="I28" s="179">
        <v>172</v>
      </c>
      <c r="J28" s="179">
        <v>415.245</v>
      </c>
      <c r="K28" s="177" t="s">
        <v>23</v>
      </c>
      <c r="L28" s="179">
        <v>2298.9749999999999</v>
      </c>
      <c r="M28" s="179">
        <v>3423.7739999999999</v>
      </c>
      <c r="N28" s="180">
        <v>3404.3330000000001</v>
      </c>
      <c r="O28" s="180">
        <v>1108.7470000000001</v>
      </c>
      <c r="P28" s="181">
        <v>18.646000000000001</v>
      </c>
      <c r="Q28" s="181">
        <v>1215.8399999999999</v>
      </c>
      <c r="R28" s="174"/>
      <c r="S28" s="174"/>
      <c r="T28" s="174"/>
      <c r="U28" s="175"/>
    </row>
    <row r="29" spans="1:21" s="176" customFormat="1" ht="9" customHeight="1">
      <c r="A29" s="169" t="s">
        <v>24</v>
      </c>
      <c r="B29" s="170">
        <v>329</v>
      </c>
      <c r="C29" s="171"/>
      <c r="D29" s="171">
        <f t="shared" si="1"/>
        <v>10723</v>
      </c>
      <c r="E29" s="171"/>
      <c r="F29" s="171">
        <f t="shared" si="2"/>
        <v>10066</v>
      </c>
      <c r="G29" s="171">
        <v>9733</v>
      </c>
      <c r="H29" s="171">
        <v>333</v>
      </c>
      <c r="I29" s="171">
        <v>657</v>
      </c>
      <c r="J29" s="171">
        <v>621.09900000000005</v>
      </c>
      <c r="K29" s="169" t="s">
        <v>24</v>
      </c>
      <c r="L29" s="171">
        <v>4045.2489999999998</v>
      </c>
      <c r="M29" s="171">
        <v>5758.902</v>
      </c>
      <c r="N29" s="172">
        <v>5727.84</v>
      </c>
      <c r="O29" s="172">
        <v>1697.4469999999999</v>
      </c>
      <c r="P29" s="173">
        <v>69.531999999999996</v>
      </c>
      <c r="Q29" s="173">
        <v>1692.329</v>
      </c>
      <c r="R29" s="174"/>
      <c r="S29" s="174"/>
      <c r="T29" s="174"/>
      <c r="U29" s="175"/>
    </row>
    <row r="30" spans="1:21" s="176" customFormat="1" ht="9" customHeight="1">
      <c r="A30" s="169" t="s">
        <v>25</v>
      </c>
      <c r="B30" s="170">
        <v>1122</v>
      </c>
      <c r="C30" s="171"/>
      <c r="D30" s="171">
        <f t="shared" si="1"/>
        <v>42494</v>
      </c>
      <c r="E30" s="171"/>
      <c r="F30" s="171">
        <f t="shared" si="2"/>
        <v>35959</v>
      </c>
      <c r="G30" s="171">
        <v>34883</v>
      </c>
      <c r="H30" s="171">
        <v>1076</v>
      </c>
      <c r="I30" s="171">
        <v>6535</v>
      </c>
      <c r="J30" s="171">
        <v>2351.7809999999999</v>
      </c>
      <c r="K30" s="169" t="s">
        <v>25</v>
      </c>
      <c r="L30" s="171">
        <v>15738.499</v>
      </c>
      <c r="M30" s="171">
        <v>22753.822</v>
      </c>
      <c r="N30" s="172">
        <v>23032.85</v>
      </c>
      <c r="O30" s="172">
        <v>7326.3940000000002</v>
      </c>
      <c r="P30" s="173">
        <v>147.477</v>
      </c>
      <c r="Q30" s="173">
        <v>4540.223</v>
      </c>
      <c r="R30" s="174"/>
      <c r="S30" s="174"/>
      <c r="T30" s="174"/>
      <c r="U30" s="175"/>
    </row>
    <row r="31" spans="1:21" s="176" customFormat="1" ht="9" customHeight="1">
      <c r="A31" s="169" t="s">
        <v>26</v>
      </c>
      <c r="B31" s="170">
        <v>913</v>
      </c>
      <c r="C31" s="171"/>
      <c r="D31" s="171">
        <f t="shared" si="1"/>
        <v>20575</v>
      </c>
      <c r="E31" s="171"/>
      <c r="F31" s="171">
        <f t="shared" si="2"/>
        <v>17455</v>
      </c>
      <c r="G31" s="171">
        <v>16474</v>
      </c>
      <c r="H31" s="171">
        <v>981</v>
      </c>
      <c r="I31" s="171">
        <v>3120</v>
      </c>
      <c r="J31" s="171">
        <v>1326.1559999999999</v>
      </c>
      <c r="K31" s="169" t="s">
        <v>26</v>
      </c>
      <c r="L31" s="171">
        <v>8551.6209999999992</v>
      </c>
      <c r="M31" s="171">
        <v>12881.201999999999</v>
      </c>
      <c r="N31" s="172">
        <v>12762.647000000001</v>
      </c>
      <c r="O31" s="172">
        <v>4218.5209999999997</v>
      </c>
      <c r="P31" s="173">
        <v>64.91</v>
      </c>
      <c r="Q31" s="173">
        <v>2466.3310000000001</v>
      </c>
      <c r="R31" s="174"/>
      <c r="S31" s="174"/>
      <c r="T31" s="174"/>
      <c r="U31" s="175"/>
    </row>
    <row r="32" spans="1:21" s="176" customFormat="1" ht="9" customHeight="1">
      <c r="A32" s="177" t="s">
        <v>27</v>
      </c>
      <c r="B32" s="178">
        <v>495</v>
      </c>
      <c r="C32" s="179"/>
      <c r="D32" s="179">
        <f t="shared" si="1"/>
        <v>14031</v>
      </c>
      <c r="E32" s="179"/>
      <c r="F32" s="179">
        <f t="shared" si="2"/>
        <v>12874</v>
      </c>
      <c r="G32" s="179">
        <v>12367</v>
      </c>
      <c r="H32" s="179">
        <v>507</v>
      </c>
      <c r="I32" s="179">
        <v>1157</v>
      </c>
      <c r="J32" s="179">
        <v>734.95299999999997</v>
      </c>
      <c r="K32" s="177" t="s">
        <v>27</v>
      </c>
      <c r="L32" s="179">
        <v>3386.424</v>
      </c>
      <c r="M32" s="179">
        <v>5024.3590000000004</v>
      </c>
      <c r="N32" s="180">
        <v>4998.0360000000001</v>
      </c>
      <c r="O32" s="180">
        <v>1619.9269999999999</v>
      </c>
      <c r="P32" s="181">
        <v>95.777000000000001</v>
      </c>
      <c r="Q32" s="181">
        <v>1524.3689999999999</v>
      </c>
      <c r="R32" s="174"/>
      <c r="S32" s="174"/>
      <c r="T32" s="174"/>
      <c r="U32" s="175"/>
    </row>
    <row r="33" spans="1:21" s="176" customFormat="1" ht="9" customHeight="1">
      <c r="A33" s="169" t="s">
        <v>28</v>
      </c>
      <c r="B33" s="170">
        <v>181</v>
      </c>
      <c r="C33" s="171"/>
      <c r="D33" s="171">
        <f t="shared" si="1"/>
        <v>4772</v>
      </c>
      <c r="E33" s="171"/>
      <c r="F33" s="171">
        <f t="shared" si="2"/>
        <v>4050</v>
      </c>
      <c r="G33" s="171">
        <v>3910</v>
      </c>
      <c r="H33" s="171">
        <v>140</v>
      </c>
      <c r="I33" s="171">
        <v>722</v>
      </c>
      <c r="J33" s="171">
        <v>270.67399999999998</v>
      </c>
      <c r="K33" s="169" t="s">
        <v>28</v>
      </c>
      <c r="L33" s="171">
        <v>1481.367</v>
      </c>
      <c r="M33" s="171">
        <v>2367.5920000000001</v>
      </c>
      <c r="N33" s="172">
        <v>2380.2420000000002</v>
      </c>
      <c r="O33" s="172">
        <v>899.16</v>
      </c>
      <c r="P33" s="175">
        <v>24.768999999999998</v>
      </c>
      <c r="Q33" s="173">
        <v>570.96</v>
      </c>
      <c r="R33" s="174"/>
      <c r="S33" s="174"/>
      <c r="T33" s="174"/>
      <c r="U33" s="175"/>
    </row>
    <row r="34" spans="1:21" s="176" customFormat="1" ht="9" customHeight="1">
      <c r="A34" s="169" t="s">
        <v>29</v>
      </c>
      <c r="B34" s="170">
        <v>245</v>
      </c>
      <c r="C34" s="171"/>
      <c r="D34" s="171">
        <f t="shared" si="1"/>
        <v>7184</v>
      </c>
      <c r="E34" s="171"/>
      <c r="F34" s="171">
        <f t="shared" si="2"/>
        <v>6544</v>
      </c>
      <c r="G34" s="171">
        <v>6357</v>
      </c>
      <c r="H34" s="171">
        <v>187</v>
      </c>
      <c r="I34" s="171">
        <v>640</v>
      </c>
      <c r="J34" s="171">
        <v>395.197</v>
      </c>
      <c r="K34" s="169" t="s">
        <v>29</v>
      </c>
      <c r="L34" s="171">
        <v>1857.454</v>
      </c>
      <c r="M34" s="171">
        <v>2574.6379999999999</v>
      </c>
      <c r="N34" s="172">
        <v>2573.92</v>
      </c>
      <c r="O34" s="172">
        <v>721.14599999999996</v>
      </c>
      <c r="P34" s="173">
        <v>24.547000000000001</v>
      </c>
      <c r="Q34" s="173">
        <v>783.601</v>
      </c>
      <c r="R34" s="174"/>
      <c r="S34" s="174"/>
      <c r="T34" s="174"/>
      <c r="U34" s="175"/>
    </row>
    <row r="35" spans="1:21" s="176" customFormat="1" ht="9" customHeight="1">
      <c r="A35" s="169" t="s">
        <v>30</v>
      </c>
      <c r="B35" s="170">
        <v>1032</v>
      </c>
      <c r="C35" s="171"/>
      <c r="D35" s="171">
        <f t="shared" si="1"/>
        <v>42615</v>
      </c>
      <c r="E35" s="171"/>
      <c r="F35" s="171">
        <f t="shared" si="2"/>
        <v>32014</v>
      </c>
      <c r="G35" s="171">
        <v>31221</v>
      </c>
      <c r="H35" s="171">
        <v>793</v>
      </c>
      <c r="I35" s="171">
        <v>10601</v>
      </c>
      <c r="J35" s="171">
        <v>2192.5309999999999</v>
      </c>
      <c r="K35" s="169" t="s">
        <v>30</v>
      </c>
      <c r="L35" s="171">
        <v>20497.865000000002</v>
      </c>
      <c r="M35" s="171">
        <v>29029.142</v>
      </c>
      <c r="N35" s="172">
        <v>29127.245999999999</v>
      </c>
      <c r="O35" s="172">
        <v>8681.49</v>
      </c>
      <c r="P35" s="173">
        <v>176.06200000000001</v>
      </c>
      <c r="Q35" s="173">
        <v>5539.1689999999999</v>
      </c>
      <c r="R35" s="174"/>
      <c r="S35" s="174"/>
      <c r="T35" s="174"/>
      <c r="U35" s="175"/>
    </row>
    <row r="36" spans="1:21" s="176" customFormat="1" ht="9" customHeight="1">
      <c r="A36" s="177" t="s">
        <v>31</v>
      </c>
      <c r="B36" s="178">
        <v>641</v>
      </c>
      <c r="C36" s="179"/>
      <c r="D36" s="179">
        <f t="shared" si="1"/>
        <v>12084</v>
      </c>
      <c r="E36" s="179"/>
      <c r="F36" s="179">
        <f t="shared" si="2"/>
        <v>10976</v>
      </c>
      <c r="G36" s="179">
        <v>10413</v>
      </c>
      <c r="H36" s="179">
        <v>563</v>
      </c>
      <c r="I36" s="179">
        <v>1108</v>
      </c>
      <c r="J36" s="179">
        <v>569.39</v>
      </c>
      <c r="K36" s="177" t="s">
        <v>31</v>
      </c>
      <c r="L36" s="179">
        <v>2107.3510000000001</v>
      </c>
      <c r="M36" s="179">
        <v>3372.261</v>
      </c>
      <c r="N36" s="180">
        <v>3322.538</v>
      </c>
      <c r="O36" s="180">
        <v>1224.5029999999999</v>
      </c>
      <c r="P36" s="181">
        <v>32.366999999999997</v>
      </c>
      <c r="Q36" s="181">
        <v>1022.295</v>
      </c>
      <c r="R36" s="174"/>
      <c r="S36" s="174"/>
      <c r="T36" s="174"/>
      <c r="U36" s="175"/>
    </row>
    <row r="37" spans="1:21" s="176" customFormat="1" ht="9" customHeight="1">
      <c r="A37" s="169" t="s">
        <v>32</v>
      </c>
      <c r="B37" s="170">
        <v>677</v>
      </c>
      <c r="C37" s="171"/>
      <c r="D37" s="171">
        <f t="shared" si="1"/>
        <v>17865</v>
      </c>
      <c r="E37" s="171"/>
      <c r="F37" s="171">
        <f t="shared" si="2"/>
        <v>16635</v>
      </c>
      <c r="G37" s="171">
        <v>15960</v>
      </c>
      <c r="H37" s="171">
        <v>675</v>
      </c>
      <c r="I37" s="171">
        <v>1230</v>
      </c>
      <c r="J37" s="171">
        <v>979.20399999999995</v>
      </c>
      <c r="K37" s="169" t="s">
        <v>32</v>
      </c>
      <c r="L37" s="171">
        <v>5011.8109999999997</v>
      </c>
      <c r="M37" s="171">
        <v>7492.6689999999999</v>
      </c>
      <c r="N37" s="172">
        <v>7480.6790000000001</v>
      </c>
      <c r="O37" s="172">
        <v>2473.37</v>
      </c>
      <c r="P37" s="173">
        <v>74.048000000000002</v>
      </c>
      <c r="Q37" s="173">
        <v>1913.7809999999999</v>
      </c>
      <c r="R37" s="174"/>
      <c r="S37" s="174"/>
      <c r="T37" s="174"/>
      <c r="U37" s="175"/>
    </row>
    <row r="38" spans="1:21" s="176" customFormat="1" ht="9" customHeight="1">
      <c r="A38" s="169" t="s">
        <v>135</v>
      </c>
      <c r="B38" s="170">
        <v>398</v>
      </c>
      <c r="C38" s="171"/>
      <c r="D38" s="171">
        <f t="shared" si="1"/>
        <v>13587</v>
      </c>
      <c r="E38" s="171"/>
      <c r="F38" s="171">
        <f t="shared" si="2"/>
        <v>12725</v>
      </c>
      <c r="G38" s="171">
        <v>12427</v>
      </c>
      <c r="H38" s="171">
        <v>298</v>
      </c>
      <c r="I38" s="171">
        <v>862</v>
      </c>
      <c r="J38" s="171">
        <v>911.50699999999995</v>
      </c>
      <c r="K38" s="169" t="s">
        <v>135</v>
      </c>
      <c r="L38" s="171">
        <v>4199.5379999999996</v>
      </c>
      <c r="M38" s="171">
        <v>6607.5159999999996</v>
      </c>
      <c r="N38" s="172">
        <v>6447.3710000000001</v>
      </c>
      <c r="O38" s="172">
        <v>2263.4560000000001</v>
      </c>
      <c r="P38" s="173">
        <v>164.88900000000001</v>
      </c>
      <c r="Q38" s="173">
        <v>2009.181</v>
      </c>
      <c r="R38" s="174"/>
      <c r="S38" s="174"/>
      <c r="T38" s="174"/>
      <c r="U38" s="175"/>
    </row>
    <row r="39" spans="1:21" s="176" customFormat="1" ht="9" customHeight="1">
      <c r="A39" s="169" t="s">
        <v>34</v>
      </c>
      <c r="B39" s="170">
        <v>223</v>
      </c>
      <c r="C39" s="171"/>
      <c r="D39" s="171">
        <f t="shared" si="1"/>
        <v>7520</v>
      </c>
      <c r="E39" s="171"/>
      <c r="F39" s="171">
        <f t="shared" si="2"/>
        <v>6478</v>
      </c>
      <c r="G39" s="171">
        <v>6323</v>
      </c>
      <c r="H39" s="171">
        <v>155</v>
      </c>
      <c r="I39" s="171">
        <v>1042</v>
      </c>
      <c r="J39" s="171">
        <v>381.06</v>
      </c>
      <c r="K39" s="169" t="s">
        <v>34</v>
      </c>
      <c r="L39" s="171">
        <v>2199.86</v>
      </c>
      <c r="M39" s="171">
        <v>3171.9459999999999</v>
      </c>
      <c r="N39" s="172">
        <v>3131.43</v>
      </c>
      <c r="O39" s="172">
        <v>933.04499999999996</v>
      </c>
      <c r="P39" s="173">
        <v>14.509</v>
      </c>
      <c r="Q39" s="173">
        <v>895.62699999999995</v>
      </c>
      <c r="R39" s="174"/>
      <c r="S39" s="174"/>
      <c r="T39" s="174"/>
      <c r="U39" s="175"/>
    </row>
    <row r="40" spans="1:21" s="176" customFormat="1" ht="9" customHeight="1">
      <c r="A40" s="177" t="s">
        <v>35</v>
      </c>
      <c r="B40" s="178">
        <v>456</v>
      </c>
      <c r="C40" s="179"/>
      <c r="D40" s="179">
        <f t="shared" si="1"/>
        <v>14298</v>
      </c>
      <c r="E40" s="179"/>
      <c r="F40" s="179">
        <f t="shared" si="2"/>
        <v>12479</v>
      </c>
      <c r="G40" s="179">
        <v>12109</v>
      </c>
      <c r="H40" s="179">
        <v>370</v>
      </c>
      <c r="I40" s="179">
        <v>1819</v>
      </c>
      <c r="J40" s="179">
        <v>761.4</v>
      </c>
      <c r="K40" s="177" t="s">
        <v>35</v>
      </c>
      <c r="L40" s="179">
        <v>4071.9059999999999</v>
      </c>
      <c r="M40" s="179">
        <v>5947.7669999999998</v>
      </c>
      <c r="N40" s="180">
        <v>5895.0709999999999</v>
      </c>
      <c r="O40" s="180">
        <v>1826.124</v>
      </c>
      <c r="P40" s="181">
        <v>81.471999999999994</v>
      </c>
      <c r="Q40" s="181">
        <v>1594.395</v>
      </c>
      <c r="R40" s="174"/>
      <c r="S40" s="174"/>
      <c r="T40" s="174"/>
      <c r="U40" s="175"/>
    </row>
    <row r="41" spans="1:21" s="176" customFormat="1" ht="9" customHeight="1">
      <c r="A41" s="169" t="s">
        <v>36</v>
      </c>
      <c r="B41" s="170">
        <v>548</v>
      </c>
      <c r="C41" s="171"/>
      <c r="D41" s="171">
        <f t="shared" si="1"/>
        <v>18134</v>
      </c>
      <c r="E41" s="171"/>
      <c r="F41" s="171">
        <f t="shared" si="2"/>
        <v>15592</v>
      </c>
      <c r="G41" s="171">
        <v>15230</v>
      </c>
      <c r="H41" s="171">
        <v>362</v>
      </c>
      <c r="I41" s="171">
        <v>2542</v>
      </c>
      <c r="J41" s="171">
        <v>1055.277</v>
      </c>
      <c r="K41" s="169" t="s">
        <v>36</v>
      </c>
      <c r="L41" s="171">
        <v>6996.08</v>
      </c>
      <c r="M41" s="171">
        <v>10218.039000000001</v>
      </c>
      <c r="N41" s="172">
        <v>10120.412</v>
      </c>
      <c r="O41" s="172">
        <v>3126.7150000000001</v>
      </c>
      <c r="P41" s="173">
        <v>203.31899999999999</v>
      </c>
      <c r="Q41" s="173">
        <v>2272.2849999999999</v>
      </c>
      <c r="R41" s="174"/>
      <c r="S41" s="174"/>
      <c r="T41" s="174"/>
      <c r="U41" s="175"/>
    </row>
    <row r="42" spans="1:21" s="176" customFormat="1" ht="9" customHeight="1">
      <c r="A42" s="169" t="s">
        <v>37</v>
      </c>
      <c r="B42" s="170">
        <v>703</v>
      </c>
      <c r="C42" s="171"/>
      <c r="D42" s="171">
        <f t="shared" si="1"/>
        <v>26114</v>
      </c>
      <c r="E42" s="171"/>
      <c r="F42" s="171">
        <f t="shared" si="2"/>
        <v>23027</v>
      </c>
      <c r="G42" s="171">
        <v>22512</v>
      </c>
      <c r="H42" s="171">
        <v>515</v>
      </c>
      <c r="I42" s="171">
        <v>3087</v>
      </c>
      <c r="J42" s="171">
        <v>1404.6030000000001</v>
      </c>
      <c r="K42" s="169" t="s">
        <v>37</v>
      </c>
      <c r="L42" s="171">
        <v>7326.7380000000003</v>
      </c>
      <c r="M42" s="171">
        <v>10782.434999999999</v>
      </c>
      <c r="N42" s="172">
        <v>10687.453</v>
      </c>
      <c r="O42" s="172">
        <v>3374.4189999999999</v>
      </c>
      <c r="P42" s="173">
        <v>282.56</v>
      </c>
      <c r="Q42" s="173">
        <v>3906.5740000000001</v>
      </c>
      <c r="R42" s="174"/>
      <c r="S42" s="174"/>
      <c r="T42" s="174"/>
      <c r="U42" s="175"/>
    </row>
    <row r="43" spans="1:21" s="176" customFormat="1" ht="9" customHeight="1">
      <c r="A43" s="169" t="s">
        <v>38</v>
      </c>
      <c r="B43" s="170">
        <v>345</v>
      </c>
      <c r="C43" s="171"/>
      <c r="D43" s="171">
        <f t="shared" si="1"/>
        <v>14355</v>
      </c>
      <c r="E43" s="171"/>
      <c r="F43" s="171">
        <f t="shared" si="2"/>
        <v>9702</v>
      </c>
      <c r="G43" s="171">
        <v>9408</v>
      </c>
      <c r="H43" s="171">
        <v>294</v>
      </c>
      <c r="I43" s="171">
        <v>4653</v>
      </c>
      <c r="J43" s="171">
        <v>592.41999999999996</v>
      </c>
      <c r="K43" s="169" t="s">
        <v>38</v>
      </c>
      <c r="L43" s="171">
        <v>15379.718000000001</v>
      </c>
      <c r="M43" s="171">
        <v>21856.058000000001</v>
      </c>
      <c r="N43" s="172">
        <v>21751.19</v>
      </c>
      <c r="O43" s="172">
        <v>6380.8379999999997</v>
      </c>
      <c r="P43" s="173">
        <v>1424.277</v>
      </c>
      <c r="Q43" s="173">
        <v>10603.911</v>
      </c>
      <c r="R43" s="174"/>
      <c r="S43" s="174"/>
      <c r="T43" s="174"/>
      <c r="U43" s="175"/>
    </row>
    <row r="44" spans="1:21" s="176" customFormat="1" ht="9" customHeight="1">
      <c r="A44" s="177" t="s">
        <v>39</v>
      </c>
      <c r="B44" s="178">
        <v>595</v>
      </c>
      <c r="C44" s="179"/>
      <c r="D44" s="179">
        <f t="shared" si="1"/>
        <v>18993</v>
      </c>
      <c r="E44" s="179"/>
      <c r="F44" s="179">
        <f t="shared" si="2"/>
        <v>16447</v>
      </c>
      <c r="G44" s="179">
        <v>16016</v>
      </c>
      <c r="H44" s="179">
        <v>431</v>
      </c>
      <c r="I44" s="179">
        <v>2546</v>
      </c>
      <c r="J44" s="179">
        <v>967.096</v>
      </c>
      <c r="K44" s="177" t="s">
        <v>39</v>
      </c>
      <c r="L44" s="179">
        <v>5727.174</v>
      </c>
      <c r="M44" s="179">
        <v>8810.6830000000009</v>
      </c>
      <c r="N44" s="180">
        <v>8880.0930000000008</v>
      </c>
      <c r="O44" s="180">
        <v>3159.991</v>
      </c>
      <c r="P44" s="181">
        <v>88.483000000000004</v>
      </c>
      <c r="Q44" s="181">
        <v>3470.1579999999999</v>
      </c>
      <c r="R44" s="174"/>
      <c r="S44" s="174"/>
      <c r="T44" s="174"/>
      <c r="U44" s="175"/>
    </row>
    <row r="45" spans="1:21" s="176" customFormat="1" ht="9" customHeight="1">
      <c r="A45" s="169" t="s">
        <v>40</v>
      </c>
      <c r="B45" s="170">
        <v>138</v>
      </c>
      <c r="C45" s="171"/>
      <c r="D45" s="171">
        <f t="shared" si="1"/>
        <v>3788</v>
      </c>
      <c r="E45" s="171"/>
      <c r="F45" s="171">
        <f t="shared" si="2"/>
        <v>2955</v>
      </c>
      <c r="G45" s="171">
        <v>2786</v>
      </c>
      <c r="H45" s="171">
        <v>169</v>
      </c>
      <c r="I45" s="171">
        <v>833</v>
      </c>
      <c r="J45" s="171">
        <v>245.92099999999999</v>
      </c>
      <c r="K45" s="169" t="s">
        <v>40</v>
      </c>
      <c r="L45" s="171">
        <v>1775.722</v>
      </c>
      <c r="M45" s="171">
        <v>2357.819</v>
      </c>
      <c r="N45" s="172">
        <v>2354.3090000000002</v>
      </c>
      <c r="O45" s="172">
        <v>582.53300000000002</v>
      </c>
      <c r="P45" s="175">
        <v>144.001</v>
      </c>
      <c r="Q45" s="173">
        <v>1195.79</v>
      </c>
      <c r="R45" s="174"/>
      <c r="S45" s="174"/>
      <c r="T45" s="174"/>
      <c r="U45" s="175"/>
    </row>
    <row r="46" spans="1:21" s="176" customFormat="1" ht="9" customHeight="1">
      <c r="A46" s="169" t="s">
        <v>41</v>
      </c>
      <c r="B46" s="170">
        <v>775</v>
      </c>
      <c r="C46" s="171"/>
      <c r="D46" s="171">
        <f t="shared" si="1"/>
        <v>28126</v>
      </c>
      <c r="E46" s="171"/>
      <c r="F46" s="171">
        <f t="shared" si="2"/>
        <v>25598</v>
      </c>
      <c r="G46" s="171">
        <v>24940</v>
      </c>
      <c r="H46" s="171">
        <v>658</v>
      </c>
      <c r="I46" s="171">
        <v>2528</v>
      </c>
      <c r="J46" s="171">
        <v>1511.941</v>
      </c>
      <c r="K46" s="169" t="s">
        <v>41</v>
      </c>
      <c r="L46" s="171">
        <v>9604.7780000000002</v>
      </c>
      <c r="M46" s="171">
        <v>14517.259</v>
      </c>
      <c r="N46" s="172">
        <v>14399.444</v>
      </c>
      <c r="O46" s="172">
        <v>4810.0129999999999</v>
      </c>
      <c r="P46" s="173">
        <v>180</v>
      </c>
      <c r="Q46" s="173">
        <v>4117.317</v>
      </c>
      <c r="R46" s="174"/>
      <c r="S46" s="174"/>
      <c r="T46" s="174"/>
      <c r="U46" s="175"/>
    </row>
    <row r="47" spans="1:21" s="176" customFormat="1" ht="9" customHeight="1">
      <c r="A47" s="169" t="s">
        <v>42</v>
      </c>
      <c r="B47" s="170">
        <v>563</v>
      </c>
      <c r="C47" s="171"/>
      <c r="D47" s="171">
        <f t="shared" si="1"/>
        <v>16969</v>
      </c>
      <c r="E47" s="171"/>
      <c r="F47" s="171">
        <f t="shared" si="2"/>
        <v>15892</v>
      </c>
      <c r="G47" s="171">
        <v>15480</v>
      </c>
      <c r="H47" s="171">
        <v>412</v>
      </c>
      <c r="I47" s="171">
        <v>1077</v>
      </c>
      <c r="J47" s="171">
        <v>903.60400000000004</v>
      </c>
      <c r="K47" s="169" t="s">
        <v>42</v>
      </c>
      <c r="L47" s="171">
        <v>4965.6729999999998</v>
      </c>
      <c r="M47" s="171">
        <v>7436.8649999999998</v>
      </c>
      <c r="N47" s="172">
        <v>7272.1109999999999</v>
      </c>
      <c r="O47" s="172">
        <v>2311.491</v>
      </c>
      <c r="P47" s="173">
        <v>9.1050000000000004</v>
      </c>
      <c r="Q47" s="173">
        <v>1773.22</v>
      </c>
      <c r="R47" s="174"/>
      <c r="S47" s="174"/>
      <c r="T47" s="174"/>
      <c r="U47" s="175"/>
    </row>
    <row r="48" spans="1:21" s="176" customFormat="1" ht="9" customHeight="1">
      <c r="A48" s="177" t="s">
        <v>43</v>
      </c>
      <c r="B48" s="178">
        <v>247</v>
      </c>
      <c r="C48" s="179"/>
      <c r="D48" s="179">
        <f t="shared" si="1"/>
        <v>6972</v>
      </c>
      <c r="E48" s="179"/>
      <c r="F48" s="179">
        <f t="shared" si="2"/>
        <v>6719</v>
      </c>
      <c r="G48" s="179">
        <v>6494</v>
      </c>
      <c r="H48" s="179">
        <v>225</v>
      </c>
      <c r="I48" s="179">
        <v>253</v>
      </c>
      <c r="J48" s="179">
        <v>349.37900000000002</v>
      </c>
      <c r="K48" s="177" t="s">
        <v>43</v>
      </c>
      <c r="L48" s="179">
        <v>1943.01</v>
      </c>
      <c r="M48" s="179">
        <v>2846.547</v>
      </c>
      <c r="N48" s="180">
        <v>2826.1469999999999</v>
      </c>
      <c r="O48" s="180">
        <v>884.63199999999995</v>
      </c>
      <c r="P48" s="181">
        <v>29.664000000000001</v>
      </c>
      <c r="Q48" s="181">
        <v>969.06</v>
      </c>
      <c r="R48" s="174"/>
      <c r="S48" s="174"/>
      <c r="T48" s="174"/>
      <c r="U48" s="175"/>
    </row>
    <row r="49" spans="1:17" ht="3" customHeight="1">
      <c r="A49" s="156"/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7"/>
      <c r="O49" s="157"/>
      <c r="P49" s="157"/>
      <c r="Q49" s="157"/>
    </row>
    <row r="50" spans="1:17" ht="3" customHeight="1">
      <c r="A50" s="160"/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</row>
    <row r="51" spans="1:17" s="164" customFormat="1" ht="9" customHeight="1">
      <c r="A51" s="189"/>
      <c r="B51" s="190"/>
      <c r="C51" s="190"/>
      <c r="D51" s="190"/>
      <c r="E51" s="190"/>
      <c r="F51" s="190"/>
      <c r="G51" s="190"/>
      <c r="H51" s="190"/>
      <c r="I51" s="190"/>
      <c r="J51" s="190"/>
      <c r="K51" s="191" t="s">
        <v>149</v>
      </c>
      <c r="L51" s="190"/>
      <c r="M51" s="190"/>
    </row>
    <row r="52" spans="1:17" s="164" customFormat="1" ht="9" customHeight="1">
      <c r="A52" s="189"/>
      <c r="B52" s="190"/>
      <c r="C52" s="190"/>
      <c r="D52" s="190"/>
      <c r="E52" s="190"/>
      <c r="F52" s="190"/>
      <c r="G52" s="190"/>
      <c r="H52" s="190"/>
      <c r="I52" s="190"/>
      <c r="J52" s="190"/>
      <c r="K52" s="191" t="s">
        <v>150</v>
      </c>
      <c r="L52" s="190"/>
      <c r="M52" s="190"/>
    </row>
    <row r="53" spans="1:17" ht="9" customHeight="1">
      <c r="A53" s="189" t="s">
        <v>140</v>
      </c>
      <c r="K53" s="272" t="s">
        <v>141</v>
      </c>
    </row>
  </sheetData>
  <sheetProtection sheet="1" objects="1" scenarios="1"/>
  <mergeCells count="11">
    <mergeCell ref="A7:A12"/>
    <mergeCell ref="B7:B10"/>
    <mergeCell ref="J7:J12"/>
    <mergeCell ref="K7:K12"/>
    <mergeCell ref="L7:L12"/>
    <mergeCell ref="O7:O12"/>
    <mergeCell ref="F8:H8"/>
    <mergeCell ref="I8:I12"/>
    <mergeCell ref="G9:G12"/>
    <mergeCell ref="H9:H12"/>
    <mergeCell ref="M7:M12"/>
  </mergeCells>
  <hyperlinks>
    <hyperlink ref="Q1" location="Índice!A1" display="Índice!A1"/>
  </hyperlinks>
  <printOptions horizontalCentered="1" verticalCentered="1" gridLinesSet="0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showGridLines="0" showRowColHeaders="0" zoomScale="130" workbookViewId="0"/>
  </sheetViews>
  <sheetFormatPr baseColWidth="10" defaultColWidth="0" defaultRowHeight="11.25" customHeight="1" zeroHeight="1"/>
  <cols>
    <col min="1" max="1" width="19.7109375" style="192" customWidth="1"/>
    <col min="2" max="2" width="8.28515625" style="192" customWidth="1"/>
    <col min="3" max="3" width="2.85546875" style="192" customWidth="1"/>
    <col min="4" max="4" width="8.140625" style="192" customWidth="1"/>
    <col min="5" max="5" width="2.85546875" style="192" customWidth="1"/>
    <col min="6" max="6" width="7.42578125" style="192" customWidth="1"/>
    <col min="7" max="7" width="10.5703125" style="192" customWidth="1"/>
    <col min="8" max="8" width="12" style="192" customWidth="1"/>
    <col min="9" max="10" width="10.85546875" style="192" customWidth="1"/>
    <col min="11" max="11" width="18.42578125" style="192" customWidth="1"/>
    <col min="12" max="12" width="12.5703125" style="192" customWidth="1"/>
    <col min="13" max="13" width="13.7109375" style="192" customWidth="1"/>
    <col min="14" max="14" width="11.42578125" style="159" customWidth="1"/>
    <col min="15" max="15" width="12.5703125" style="159" customWidth="1"/>
    <col min="16" max="17" width="11.85546875" style="159" customWidth="1"/>
    <col min="18" max="18" width="0.85546875" style="159" customWidth="1"/>
    <col min="19" max="16384" width="11.42578125" style="159" hidden="1"/>
  </cols>
  <sheetData>
    <row r="1" spans="1:21" s="151" customFormat="1" ht="12" customHeight="1">
      <c r="A1" s="149" t="s">
        <v>110</v>
      </c>
      <c r="B1" s="150"/>
      <c r="C1" s="150"/>
      <c r="D1" s="150"/>
      <c r="E1" s="150"/>
      <c r="F1" s="150"/>
      <c r="G1" s="150"/>
      <c r="H1" s="150"/>
      <c r="J1" s="152" t="s">
        <v>151</v>
      </c>
      <c r="K1" s="149" t="s">
        <v>110</v>
      </c>
      <c r="L1" s="153"/>
      <c r="M1" s="154"/>
      <c r="Q1" s="271" t="s">
        <v>151</v>
      </c>
    </row>
    <row r="2" spans="1:21" s="151" customFormat="1" ht="12" customHeight="1">
      <c r="A2" s="149" t="s">
        <v>152</v>
      </c>
      <c r="B2" s="150"/>
      <c r="C2" s="150"/>
      <c r="D2" s="150"/>
      <c r="E2" s="150"/>
      <c r="F2" s="150"/>
      <c r="G2" s="150"/>
      <c r="H2" s="150"/>
      <c r="J2" s="152" t="s">
        <v>113</v>
      </c>
      <c r="K2" s="149" t="s">
        <v>152</v>
      </c>
      <c r="L2" s="153"/>
      <c r="M2" s="154"/>
      <c r="Q2" s="152" t="s">
        <v>114</v>
      </c>
    </row>
    <row r="3" spans="1:21" s="151" customFormat="1" ht="12" customHeight="1">
      <c r="A3" s="149" t="s">
        <v>146</v>
      </c>
      <c r="B3" s="150"/>
      <c r="C3" s="150"/>
      <c r="D3" s="150"/>
      <c r="E3" s="150"/>
      <c r="F3" s="150"/>
      <c r="G3" s="150"/>
      <c r="H3" s="150"/>
      <c r="I3" s="152"/>
      <c r="J3" s="150"/>
      <c r="K3" s="149" t="s">
        <v>146</v>
      </c>
      <c r="L3" s="153"/>
      <c r="M3" s="154"/>
      <c r="Q3" s="152"/>
    </row>
    <row r="4" spans="1:21" s="151" customFormat="1" ht="12" customHeight="1">
      <c r="A4" s="155" t="s">
        <v>115</v>
      </c>
      <c r="B4" s="150"/>
      <c r="C4" s="150"/>
      <c r="D4" s="150"/>
      <c r="E4" s="150"/>
      <c r="F4" s="150"/>
      <c r="G4" s="150"/>
      <c r="H4" s="150"/>
      <c r="I4" s="150"/>
      <c r="J4" s="150"/>
      <c r="K4" s="155" t="s">
        <v>115</v>
      </c>
      <c r="L4" s="153"/>
      <c r="M4" s="153"/>
    </row>
    <row r="5" spans="1:21" ht="3" customHeight="1">
      <c r="A5" s="156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7"/>
      <c r="O5" s="157"/>
      <c r="P5" s="157"/>
      <c r="Q5" s="157"/>
      <c r="R5" s="158"/>
    </row>
    <row r="6" spans="1:21" ht="3" customHeight="1">
      <c r="A6" s="160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</row>
    <row r="7" spans="1:21" s="164" customFormat="1" ht="9.9499999999999993" customHeight="1">
      <c r="A7" s="277" t="s">
        <v>82</v>
      </c>
      <c r="B7" s="276" t="s">
        <v>116</v>
      </c>
      <c r="C7" s="161"/>
      <c r="D7" s="162" t="s">
        <v>117</v>
      </c>
      <c r="E7" s="162"/>
      <c r="F7" s="162"/>
      <c r="G7" s="162"/>
      <c r="H7" s="162"/>
      <c r="I7" s="162"/>
      <c r="J7" s="276" t="s">
        <v>118</v>
      </c>
      <c r="K7" s="277" t="s">
        <v>82</v>
      </c>
      <c r="L7" s="279" t="s">
        <v>119</v>
      </c>
      <c r="M7" s="279" t="s">
        <v>120</v>
      </c>
      <c r="N7" s="163" t="s">
        <v>121</v>
      </c>
      <c r="O7" s="273" t="s">
        <v>122</v>
      </c>
      <c r="P7" s="163" t="s">
        <v>123</v>
      </c>
      <c r="Q7" s="163" t="s">
        <v>124</v>
      </c>
    </row>
    <row r="8" spans="1:21" s="164" customFormat="1" ht="9.9499999999999993" customHeight="1">
      <c r="A8" s="278"/>
      <c r="B8" s="276"/>
      <c r="C8" s="161"/>
      <c r="D8" s="161" t="s">
        <v>11</v>
      </c>
      <c r="E8" s="161"/>
      <c r="F8" s="274" t="s">
        <v>125</v>
      </c>
      <c r="G8" s="274"/>
      <c r="H8" s="274"/>
      <c r="I8" s="275" t="s">
        <v>126</v>
      </c>
      <c r="J8" s="276"/>
      <c r="K8" s="278"/>
      <c r="L8" s="279"/>
      <c r="M8" s="279"/>
      <c r="N8" s="163" t="s">
        <v>127</v>
      </c>
      <c r="O8" s="273"/>
      <c r="P8" s="163" t="s">
        <v>128</v>
      </c>
      <c r="Q8" s="163" t="s">
        <v>129</v>
      </c>
    </row>
    <row r="9" spans="1:21" s="164" customFormat="1" ht="10.5" customHeight="1">
      <c r="A9" s="278"/>
      <c r="B9" s="276"/>
      <c r="C9" s="161"/>
      <c r="D9" s="161"/>
      <c r="E9" s="161"/>
      <c r="F9" s="161" t="s">
        <v>11</v>
      </c>
      <c r="G9" s="275" t="s">
        <v>130</v>
      </c>
      <c r="H9" s="275" t="s">
        <v>131</v>
      </c>
      <c r="I9" s="276"/>
      <c r="J9" s="276"/>
      <c r="K9" s="278"/>
      <c r="L9" s="279"/>
      <c r="M9" s="279"/>
      <c r="N9" s="163" t="s">
        <v>132</v>
      </c>
      <c r="O9" s="273"/>
      <c r="P9" s="163" t="s">
        <v>133</v>
      </c>
      <c r="Q9" s="163" t="s">
        <v>132</v>
      </c>
    </row>
    <row r="10" spans="1:21" s="164" customFormat="1" ht="10.5" customHeight="1">
      <c r="A10" s="278"/>
      <c r="B10" s="276"/>
      <c r="C10" s="161"/>
      <c r="D10" s="161"/>
      <c r="E10" s="161"/>
      <c r="F10" s="161"/>
      <c r="G10" s="276"/>
      <c r="H10" s="276"/>
      <c r="I10" s="276"/>
      <c r="J10" s="276"/>
      <c r="K10" s="278"/>
      <c r="L10" s="279"/>
      <c r="M10" s="279"/>
      <c r="N10" s="163" t="s">
        <v>134</v>
      </c>
      <c r="O10" s="273"/>
      <c r="P10" s="163" t="s">
        <v>132</v>
      </c>
      <c r="Q10" s="163" t="s">
        <v>134</v>
      </c>
    </row>
    <row r="11" spans="1:21" s="164" customFormat="1" ht="10.5" customHeight="1">
      <c r="A11" s="278"/>
      <c r="B11" s="161"/>
      <c r="C11" s="161"/>
      <c r="D11" s="161"/>
      <c r="E11" s="161"/>
      <c r="F11" s="161"/>
      <c r="G11" s="276"/>
      <c r="H11" s="276"/>
      <c r="I11" s="276"/>
      <c r="J11" s="276"/>
      <c r="K11" s="278"/>
      <c r="L11" s="279"/>
      <c r="M11" s="279"/>
      <c r="N11" s="163"/>
      <c r="O11" s="273"/>
      <c r="P11" s="163" t="s">
        <v>134</v>
      </c>
      <c r="Q11" s="163"/>
    </row>
    <row r="12" spans="1:21" s="164" customFormat="1" ht="10.5" customHeight="1">
      <c r="A12" s="278"/>
      <c r="B12" s="161"/>
      <c r="C12" s="161"/>
      <c r="D12" s="161"/>
      <c r="E12" s="161"/>
      <c r="F12" s="161"/>
      <c r="G12" s="276"/>
      <c r="H12" s="276"/>
      <c r="I12" s="276"/>
      <c r="J12" s="276"/>
      <c r="K12" s="278"/>
      <c r="L12" s="279"/>
      <c r="M12" s="279"/>
      <c r="N12" s="163"/>
      <c r="O12" s="273"/>
      <c r="P12" s="163"/>
      <c r="Q12" s="163"/>
    </row>
    <row r="13" spans="1:21" ht="3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7"/>
      <c r="O13" s="157"/>
      <c r="P13" s="157"/>
      <c r="Q13" s="157"/>
    </row>
    <row r="14" spans="1:21" ht="3" customHeight="1">
      <c r="A14" s="160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</row>
    <row r="15" spans="1:21" s="168" customFormat="1" ht="9" customHeight="1">
      <c r="A15" s="165" t="s">
        <v>69</v>
      </c>
      <c r="B15" s="166">
        <f>SUM(B17:B48)</f>
        <v>489530</v>
      </c>
      <c r="C15" s="166"/>
      <c r="D15" s="166">
        <f>SUM(D17:D48)</f>
        <v>5073432</v>
      </c>
      <c r="E15" s="166"/>
      <c r="F15" s="166">
        <f>SUM(F17:F48)</f>
        <v>4146770</v>
      </c>
      <c r="G15" s="166">
        <f>SUM(G17:G48)</f>
        <v>3445108</v>
      </c>
      <c r="H15" s="166">
        <f>SUM(H17:H48)</f>
        <v>701662</v>
      </c>
      <c r="I15" s="166">
        <f>SUM(I17:I48)</f>
        <v>926662</v>
      </c>
      <c r="J15" s="166">
        <f>SUM(J17:J48)</f>
        <v>472352.64399999997</v>
      </c>
      <c r="K15" s="165" t="s">
        <v>69</v>
      </c>
      <c r="L15" s="166">
        <f t="shared" ref="L15:Q15" si="0">SUM(L17:L48)</f>
        <v>5122794.67</v>
      </c>
      <c r="M15" s="166">
        <f t="shared" si="0"/>
        <v>6834031.9340000013</v>
      </c>
      <c r="N15" s="166">
        <f t="shared" si="0"/>
        <v>6745772.0459999982</v>
      </c>
      <c r="O15" s="166">
        <f t="shared" si="0"/>
        <v>1736105.7989999994</v>
      </c>
      <c r="P15" s="166">
        <f t="shared" si="0"/>
        <v>144042.10500000001</v>
      </c>
      <c r="Q15" s="166">
        <f t="shared" si="0"/>
        <v>2154257.963</v>
      </c>
      <c r="R15" s="167"/>
      <c r="S15" s="167"/>
      <c r="T15" s="167"/>
      <c r="U15" s="167"/>
    </row>
    <row r="16" spans="1:21" s="168" customFormat="1" ht="3.95" customHeight="1">
      <c r="A16" s="165"/>
      <c r="B16" s="166"/>
      <c r="C16" s="166"/>
      <c r="D16" s="166"/>
      <c r="E16" s="166"/>
      <c r="F16" s="166"/>
      <c r="G16" s="166"/>
      <c r="H16" s="166"/>
      <c r="I16" s="166"/>
      <c r="J16" s="166"/>
      <c r="K16" s="165"/>
      <c r="L16" s="166"/>
      <c r="M16" s="166"/>
      <c r="P16" s="167"/>
      <c r="Q16" s="167"/>
      <c r="R16" s="167"/>
      <c r="S16" s="167"/>
      <c r="T16" s="167"/>
      <c r="U16" s="167"/>
    </row>
    <row r="17" spans="1:21" s="176" customFormat="1" ht="9" customHeight="1">
      <c r="A17" s="169" t="s">
        <v>12</v>
      </c>
      <c r="B17" s="170">
        <v>4678</v>
      </c>
      <c r="C17" s="171"/>
      <c r="D17" s="171">
        <f>SUM(F17,I17)</f>
        <v>87609</v>
      </c>
      <c r="E17" s="171"/>
      <c r="F17" s="171">
        <f>SUM(G17:H17)</f>
        <v>75944</v>
      </c>
      <c r="G17" s="171">
        <v>69369</v>
      </c>
      <c r="H17" s="171">
        <v>6575</v>
      </c>
      <c r="I17" s="171">
        <v>11665</v>
      </c>
      <c r="J17" s="171">
        <v>9205.3590000000004</v>
      </c>
      <c r="K17" s="169" t="s">
        <v>12</v>
      </c>
      <c r="L17" s="171">
        <v>114024.45299999999</v>
      </c>
      <c r="M17" s="171">
        <v>135557.774</v>
      </c>
      <c r="N17" s="172">
        <v>138239.92000000001</v>
      </c>
      <c r="O17" s="172">
        <v>25982.398000000001</v>
      </c>
      <c r="P17" s="173">
        <v>7213.9229999999998</v>
      </c>
      <c r="Q17" s="173">
        <v>70415.266000000003</v>
      </c>
      <c r="R17" s="174"/>
      <c r="S17" s="174"/>
      <c r="T17" s="174"/>
      <c r="U17" s="175"/>
    </row>
    <row r="18" spans="1:21" s="176" customFormat="1" ht="9" customHeight="1">
      <c r="A18" s="169" t="s">
        <v>13</v>
      </c>
      <c r="B18" s="170">
        <v>7320</v>
      </c>
      <c r="C18" s="171"/>
      <c r="D18" s="171">
        <f t="shared" ref="D18:D48" si="1">SUM(F18,I18)</f>
        <v>322643</v>
      </c>
      <c r="E18" s="171"/>
      <c r="F18" s="171">
        <f t="shared" ref="F18:F48" si="2">SUM(G18:H18)</f>
        <v>298626</v>
      </c>
      <c r="G18" s="171">
        <v>288926</v>
      </c>
      <c r="H18" s="171">
        <v>9700</v>
      </c>
      <c r="I18" s="171">
        <v>24017</v>
      </c>
      <c r="J18" s="171">
        <v>36341.114000000001</v>
      </c>
      <c r="K18" s="169" t="s">
        <v>13</v>
      </c>
      <c r="L18" s="171">
        <v>108550.351</v>
      </c>
      <c r="M18" s="171">
        <v>173866.984</v>
      </c>
      <c r="N18" s="172">
        <v>174584.041</v>
      </c>
      <c r="O18" s="172">
        <v>66979.293000000005</v>
      </c>
      <c r="P18" s="173">
        <v>3296.4920000000002</v>
      </c>
      <c r="Q18" s="173">
        <v>50502.076999999997</v>
      </c>
      <c r="R18" s="174"/>
      <c r="S18" s="174"/>
      <c r="T18" s="174"/>
      <c r="U18" s="175"/>
    </row>
    <row r="19" spans="1:21" s="176" customFormat="1" ht="9" customHeight="1">
      <c r="A19" s="169" t="s">
        <v>14</v>
      </c>
      <c r="B19" s="170">
        <v>2558</v>
      </c>
      <c r="C19" s="171"/>
      <c r="D19" s="171">
        <f t="shared" si="1"/>
        <v>11067</v>
      </c>
      <c r="E19" s="171"/>
      <c r="F19" s="171">
        <f t="shared" si="2"/>
        <v>9664</v>
      </c>
      <c r="G19" s="171">
        <v>6317</v>
      </c>
      <c r="H19" s="171">
        <v>3347</v>
      </c>
      <c r="I19" s="171">
        <v>1403</v>
      </c>
      <c r="J19" s="171">
        <v>535.322</v>
      </c>
      <c r="K19" s="169" t="s">
        <v>14</v>
      </c>
      <c r="L19" s="171">
        <v>3431.9780000000001</v>
      </c>
      <c r="M19" s="171">
        <v>4859.6419999999998</v>
      </c>
      <c r="N19" s="172">
        <v>4848.6760000000004</v>
      </c>
      <c r="O19" s="172">
        <v>1454.501</v>
      </c>
      <c r="P19" s="173">
        <v>380.52600000000001</v>
      </c>
      <c r="Q19" s="173">
        <v>3140.5970000000002</v>
      </c>
      <c r="R19" s="174"/>
      <c r="S19" s="174"/>
      <c r="T19" s="174"/>
      <c r="U19" s="175"/>
    </row>
    <row r="20" spans="1:21" s="176" customFormat="1" ht="9" customHeight="1">
      <c r="A20" s="177" t="s">
        <v>15</v>
      </c>
      <c r="B20" s="178">
        <v>3440</v>
      </c>
      <c r="C20" s="179"/>
      <c r="D20" s="179">
        <f t="shared" si="1"/>
        <v>17855</v>
      </c>
      <c r="E20" s="179"/>
      <c r="F20" s="179">
        <f t="shared" si="2"/>
        <v>16448</v>
      </c>
      <c r="G20" s="179">
        <v>11698</v>
      </c>
      <c r="H20" s="179">
        <v>4750</v>
      </c>
      <c r="I20" s="179">
        <v>1407</v>
      </c>
      <c r="J20" s="179">
        <v>888.65499999999997</v>
      </c>
      <c r="K20" s="177" t="s">
        <v>15</v>
      </c>
      <c r="L20" s="179">
        <v>3421.8110000000001</v>
      </c>
      <c r="M20" s="179">
        <v>5227.1570000000002</v>
      </c>
      <c r="N20" s="180">
        <v>5107.8180000000002</v>
      </c>
      <c r="O20" s="180">
        <v>1734.904</v>
      </c>
      <c r="P20" s="181">
        <v>250.06800000000001</v>
      </c>
      <c r="Q20" s="181">
        <v>2319.922</v>
      </c>
      <c r="R20" s="174"/>
      <c r="S20" s="174"/>
      <c r="T20" s="174"/>
      <c r="U20" s="175"/>
    </row>
    <row r="21" spans="1:21" s="176" customFormat="1" ht="9" customHeight="1">
      <c r="A21" s="169" t="s">
        <v>16</v>
      </c>
      <c r="B21" s="170">
        <v>7891</v>
      </c>
      <c r="C21" s="171"/>
      <c r="D21" s="171">
        <f t="shared" si="1"/>
        <v>292398</v>
      </c>
      <c r="E21" s="171"/>
      <c r="F21" s="171">
        <f t="shared" si="2"/>
        <v>206117</v>
      </c>
      <c r="G21" s="171">
        <v>195776</v>
      </c>
      <c r="H21" s="171">
        <v>10341</v>
      </c>
      <c r="I21" s="171">
        <v>86281</v>
      </c>
      <c r="J21" s="171">
        <v>27619.71</v>
      </c>
      <c r="K21" s="169" t="s">
        <v>16</v>
      </c>
      <c r="L21" s="171">
        <v>374189.38400000002</v>
      </c>
      <c r="M21" s="171">
        <v>497132.79700000002</v>
      </c>
      <c r="N21" s="172">
        <v>512703.67700000003</v>
      </c>
      <c r="O21" s="172">
        <v>140783.91</v>
      </c>
      <c r="P21" s="173">
        <v>18674.026000000002</v>
      </c>
      <c r="Q21" s="173">
        <v>190991.76300000001</v>
      </c>
      <c r="R21" s="174"/>
      <c r="S21" s="174"/>
      <c r="T21" s="174"/>
      <c r="U21" s="175"/>
    </row>
    <row r="22" spans="1:21" s="176" customFormat="1" ht="9" customHeight="1">
      <c r="A22" s="169" t="s">
        <v>17</v>
      </c>
      <c r="B22" s="170">
        <v>2580</v>
      </c>
      <c r="C22" s="171"/>
      <c r="D22" s="171">
        <f t="shared" si="1"/>
        <v>15249</v>
      </c>
      <c r="E22" s="171"/>
      <c r="F22" s="171">
        <f t="shared" si="2"/>
        <v>12661</v>
      </c>
      <c r="G22" s="171">
        <v>9024</v>
      </c>
      <c r="H22" s="171">
        <v>3637</v>
      </c>
      <c r="I22" s="171">
        <v>2588</v>
      </c>
      <c r="J22" s="171">
        <v>677.8</v>
      </c>
      <c r="K22" s="169" t="s">
        <v>17</v>
      </c>
      <c r="L22" s="171">
        <v>6363.68</v>
      </c>
      <c r="M22" s="171">
        <v>8994.23</v>
      </c>
      <c r="N22" s="172">
        <v>8720.1219999999994</v>
      </c>
      <c r="O22" s="172">
        <v>2492.6930000000002</v>
      </c>
      <c r="P22" s="173">
        <v>208.04900000000001</v>
      </c>
      <c r="Q22" s="173">
        <v>5171.2280000000001</v>
      </c>
      <c r="R22" s="174"/>
      <c r="S22" s="174"/>
      <c r="T22" s="174"/>
      <c r="U22" s="175"/>
    </row>
    <row r="23" spans="1:21" s="176" customFormat="1" ht="9" customHeight="1">
      <c r="A23" s="169" t="s">
        <v>18</v>
      </c>
      <c r="B23" s="170">
        <v>16856</v>
      </c>
      <c r="C23" s="171"/>
      <c r="D23" s="171">
        <f t="shared" si="1"/>
        <v>56574</v>
      </c>
      <c r="E23" s="171"/>
      <c r="F23" s="171">
        <f t="shared" si="2"/>
        <v>48591</v>
      </c>
      <c r="G23" s="171">
        <v>26672</v>
      </c>
      <c r="H23" s="171">
        <v>21919</v>
      </c>
      <c r="I23" s="171">
        <v>7983</v>
      </c>
      <c r="J23" s="171">
        <v>2862.8919999999998</v>
      </c>
      <c r="K23" s="169" t="s">
        <v>18</v>
      </c>
      <c r="L23" s="171">
        <v>50095.398000000001</v>
      </c>
      <c r="M23" s="171">
        <v>77877.471999999994</v>
      </c>
      <c r="N23" s="172">
        <v>77546.421000000002</v>
      </c>
      <c r="O23" s="172">
        <v>27974.733</v>
      </c>
      <c r="P23" s="173">
        <v>1446.9159999999999</v>
      </c>
      <c r="Q23" s="173">
        <v>18569.738000000001</v>
      </c>
      <c r="R23" s="174"/>
      <c r="S23" s="174"/>
      <c r="T23" s="174"/>
      <c r="U23" s="175"/>
    </row>
    <row r="24" spans="1:21" s="176" customFormat="1" ht="9" customHeight="1">
      <c r="A24" s="177" t="s">
        <v>19</v>
      </c>
      <c r="B24" s="178">
        <v>8328</v>
      </c>
      <c r="C24" s="179"/>
      <c r="D24" s="179">
        <f t="shared" si="1"/>
        <v>374618</v>
      </c>
      <c r="E24" s="179"/>
      <c r="F24" s="179">
        <f t="shared" si="2"/>
        <v>312190</v>
      </c>
      <c r="G24" s="179">
        <v>300749</v>
      </c>
      <c r="H24" s="179">
        <v>11441</v>
      </c>
      <c r="I24" s="179">
        <v>62428</v>
      </c>
      <c r="J24" s="179">
        <v>39636.707000000002</v>
      </c>
      <c r="K24" s="177" t="s">
        <v>19</v>
      </c>
      <c r="L24" s="179">
        <v>113342.59600000001</v>
      </c>
      <c r="M24" s="179">
        <v>184067.764</v>
      </c>
      <c r="N24" s="180">
        <v>185881.38699999999</v>
      </c>
      <c r="O24" s="180">
        <v>73707.566000000006</v>
      </c>
      <c r="P24" s="181">
        <v>3585.7710000000002</v>
      </c>
      <c r="Q24" s="181">
        <v>54737.800999999999</v>
      </c>
      <c r="R24" s="174"/>
      <c r="S24" s="174"/>
      <c r="T24" s="174"/>
      <c r="U24" s="175"/>
    </row>
    <row r="25" spans="1:21" s="176" customFormat="1" ht="9" customHeight="1">
      <c r="A25" s="182" t="s">
        <v>20</v>
      </c>
      <c r="B25" s="170">
        <v>31413</v>
      </c>
      <c r="C25" s="171"/>
      <c r="D25" s="171">
        <f t="shared" si="1"/>
        <v>361110</v>
      </c>
      <c r="E25" s="171"/>
      <c r="F25" s="171">
        <f t="shared" si="2"/>
        <v>297908</v>
      </c>
      <c r="G25" s="171">
        <v>257517</v>
      </c>
      <c r="H25" s="171">
        <v>40391</v>
      </c>
      <c r="I25" s="171">
        <v>63202</v>
      </c>
      <c r="J25" s="171">
        <v>38989.106</v>
      </c>
      <c r="K25" s="182" t="s">
        <v>20</v>
      </c>
      <c r="L25" s="171">
        <v>283410.81300000002</v>
      </c>
      <c r="M25" s="171">
        <v>399317.36900000001</v>
      </c>
      <c r="N25" s="172">
        <v>382160.70799999998</v>
      </c>
      <c r="O25" s="172">
        <v>114945.087</v>
      </c>
      <c r="P25" s="173">
        <v>7682.8440000000001</v>
      </c>
      <c r="Q25" s="173">
        <v>130839.75199999999</v>
      </c>
      <c r="R25" s="174"/>
      <c r="S25" s="174"/>
      <c r="T25" s="174"/>
      <c r="U25" s="175"/>
    </row>
    <row r="26" spans="1:21" s="176" customFormat="1" ht="9" customHeight="1">
      <c r="A26" s="169" t="s">
        <v>21</v>
      </c>
      <c r="B26" s="170">
        <v>4981</v>
      </c>
      <c r="C26" s="171"/>
      <c r="D26" s="171">
        <f t="shared" si="1"/>
        <v>73172</v>
      </c>
      <c r="E26" s="171"/>
      <c r="F26" s="171">
        <f t="shared" si="2"/>
        <v>61001</v>
      </c>
      <c r="G26" s="171">
        <v>53451</v>
      </c>
      <c r="H26" s="171">
        <v>7550</v>
      </c>
      <c r="I26" s="171">
        <v>12171</v>
      </c>
      <c r="J26" s="171">
        <v>5144.3190000000004</v>
      </c>
      <c r="K26" s="169" t="s">
        <v>21</v>
      </c>
      <c r="L26" s="171">
        <v>40433.542999999998</v>
      </c>
      <c r="M26" s="171">
        <v>53087.796999999999</v>
      </c>
      <c r="N26" s="172">
        <v>53854.868999999999</v>
      </c>
      <c r="O26" s="172">
        <v>14353.803</v>
      </c>
      <c r="P26" s="173">
        <v>849.87300000000005</v>
      </c>
      <c r="Q26" s="173">
        <v>16878.792000000001</v>
      </c>
      <c r="R26" s="174"/>
      <c r="S26" s="174"/>
      <c r="T26" s="174"/>
      <c r="U26" s="175"/>
    </row>
    <row r="27" spans="1:21" s="176" customFormat="1" ht="9" customHeight="1">
      <c r="A27" s="169" t="s">
        <v>22</v>
      </c>
      <c r="B27" s="170">
        <v>28036</v>
      </c>
      <c r="C27" s="171"/>
      <c r="D27" s="171">
        <f t="shared" si="1"/>
        <v>343952</v>
      </c>
      <c r="E27" s="171"/>
      <c r="F27" s="171">
        <f t="shared" si="2"/>
        <v>278067</v>
      </c>
      <c r="G27" s="171">
        <v>236256</v>
      </c>
      <c r="H27" s="171">
        <v>41811</v>
      </c>
      <c r="I27" s="171">
        <v>65885</v>
      </c>
      <c r="J27" s="171">
        <v>25980.355</v>
      </c>
      <c r="K27" s="169" t="s">
        <v>22</v>
      </c>
      <c r="L27" s="171">
        <v>429116.59700000001</v>
      </c>
      <c r="M27" s="171">
        <v>531518.59900000005</v>
      </c>
      <c r="N27" s="172">
        <v>528605.26199999999</v>
      </c>
      <c r="O27" s="172">
        <v>101484.78</v>
      </c>
      <c r="P27" s="173">
        <v>7314.1930000000002</v>
      </c>
      <c r="Q27" s="173">
        <v>128427.969</v>
      </c>
      <c r="R27" s="174"/>
      <c r="S27" s="174"/>
      <c r="T27" s="174"/>
      <c r="U27" s="175"/>
    </row>
    <row r="28" spans="1:21" s="176" customFormat="1" ht="9" customHeight="1">
      <c r="A28" s="177" t="s">
        <v>23</v>
      </c>
      <c r="B28" s="178">
        <v>26774</v>
      </c>
      <c r="C28" s="179"/>
      <c r="D28" s="179">
        <f t="shared" si="1"/>
        <v>57974</v>
      </c>
      <c r="E28" s="179"/>
      <c r="F28" s="179">
        <f t="shared" si="2"/>
        <v>55452</v>
      </c>
      <c r="G28" s="179">
        <v>10756</v>
      </c>
      <c r="H28" s="179">
        <v>44696</v>
      </c>
      <c r="I28" s="179">
        <v>2522</v>
      </c>
      <c r="J28" s="179">
        <v>590.15800000000002</v>
      </c>
      <c r="K28" s="177" t="s">
        <v>23</v>
      </c>
      <c r="L28" s="179">
        <v>4652.16</v>
      </c>
      <c r="M28" s="179">
        <v>7249.77</v>
      </c>
      <c r="N28" s="180">
        <v>7316.9</v>
      </c>
      <c r="O28" s="180">
        <v>2672.8420000000001</v>
      </c>
      <c r="P28" s="181">
        <v>83.744</v>
      </c>
      <c r="Q28" s="181">
        <v>2845.569</v>
      </c>
      <c r="R28" s="174"/>
      <c r="S28" s="174"/>
      <c r="T28" s="174"/>
      <c r="U28" s="175"/>
    </row>
    <row r="29" spans="1:21" s="176" customFormat="1" ht="9" customHeight="1">
      <c r="A29" s="169" t="s">
        <v>24</v>
      </c>
      <c r="B29" s="170">
        <v>11849</v>
      </c>
      <c r="C29" s="171"/>
      <c r="D29" s="171">
        <f t="shared" si="1"/>
        <v>90854</v>
      </c>
      <c r="E29" s="171"/>
      <c r="F29" s="171">
        <f t="shared" si="2"/>
        <v>74450</v>
      </c>
      <c r="G29" s="171">
        <v>57658</v>
      </c>
      <c r="H29" s="171">
        <v>16792</v>
      </c>
      <c r="I29" s="171">
        <v>16404</v>
      </c>
      <c r="J29" s="171">
        <v>9853.3220000000001</v>
      </c>
      <c r="K29" s="169" t="s">
        <v>24</v>
      </c>
      <c r="L29" s="171">
        <v>229101.31599999999</v>
      </c>
      <c r="M29" s="171">
        <v>257898.098</v>
      </c>
      <c r="N29" s="172">
        <v>257329.212</v>
      </c>
      <c r="O29" s="172">
        <v>28694.001</v>
      </c>
      <c r="P29" s="173">
        <v>-248.59299999999999</v>
      </c>
      <c r="Q29" s="173">
        <v>81204.035000000003</v>
      </c>
      <c r="R29" s="174"/>
      <c r="S29" s="174"/>
      <c r="T29" s="174"/>
      <c r="U29" s="175"/>
    </row>
    <row r="30" spans="1:21" s="176" customFormat="1" ht="9" customHeight="1">
      <c r="A30" s="169" t="s">
        <v>25</v>
      </c>
      <c r="B30" s="170">
        <v>33609</v>
      </c>
      <c r="C30" s="171"/>
      <c r="D30" s="171">
        <f t="shared" si="1"/>
        <v>389924</v>
      </c>
      <c r="E30" s="171"/>
      <c r="F30" s="171">
        <f t="shared" si="2"/>
        <v>312055</v>
      </c>
      <c r="G30" s="171">
        <v>260024</v>
      </c>
      <c r="H30" s="171">
        <v>52031</v>
      </c>
      <c r="I30" s="171">
        <v>77869</v>
      </c>
      <c r="J30" s="171">
        <v>32127.963</v>
      </c>
      <c r="K30" s="169" t="s">
        <v>25</v>
      </c>
      <c r="L30" s="171">
        <v>284462.88799999998</v>
      </c>
      <c r="M30" s="171">
        <v>422136.58799999999</v>
      </c>
      <c r="N30" s="172">
        <v>401012.73800000001</v>
      </c>
      <c r="O30" s="172">
        <v>128549.198</v>
      </c>
      <c r="P30" s="173">
        <v>7833.2920000000004</v>
      </c>
      <c r="Q30" s="173">
        <v>125273.268</v>
      </c>
      <c r="R30" s="174"/>
      <c r="S30" s="174"/>
      <c r="T30" s="174"/>
      <c r="U30" s="175"/>
    </row>
    <row r="31" spans="1:21" s="176" customFormat="1" ht="9" customHeight="1">
      <c r="A31" s="169" t="s">
        <v>26</v>
      </c>
      <c r="B31" s="170">
        <v>52022</v>
      </c>
      <c r="C31" s="171"/>
      <c r="D31" s="171">
        <f t="shared" si="1"/>
        <v>532845</v>
      </c>
      <c r="E31" s="171"/>
      <c r="F31" s="171">
        <f t="shared" si="2"/>
        <v>405082</v>
      </c>
      <c r="G31" s="171">
        <v>329479</v>
      </c>
      <c r="H31" s="171">
        <v>75603</v>
      </c>
      <c r="I31" s="171">
        <v>127763</v>
      </c>
      <c r="J31" s="171">
        <v>48583.288999999997</v>
      </c>
      <c r="K31" s="169" t="s">
        <v>26</v>
      </c>
      <c r="L31" s="171">
        <v>577461.5</v>
      </c>
      <c r="M31" s="171">
        <v>781000.98100000003</v>
      </c>
      <c r="N31" s="172">
        <v>767623.15599999996</v>
      </c>
      <c r="O31" s="172">
        <v>203096.93100000001</v>
      </c>
      <c r="P31" s="173">
        <v>13333.081</v>
      </c>
      <c r="Q31" s="173">
        <v>235510.06</v>
      </c>
      <c r="R31" s="174"/>
      <c r="S31" s="174"/>
      <c r="T31" s="174"/>
      <c r="U31" s="175"/>
    </row>
    <row r="32" spans="1:21" s="176" customFormat="1" ht="9" customHeight="1">
      <c r="A32" s="177" t="s">
        <v>27</v>
      </c>
      <c r="B32" s="178">
        <v>30222</v>
      </c>
      <c r="C32" s="179"/>
      <c r="D32" s="179">
        <f t="shared" si="1"/>
        <v>106620</v>
      </c>
      <c r="E32" s="179"/>
      <c r="F32" s="179">
        <f t="shared" si="2"/>
        <v>93646</v>
      </c>
      <c r="G32" s="179">
        <v>45158</v>
      </c>
      <c r="H32" s="179">
        <v>48488</v>
      </c>
      <c r="I32" s="179">
        <v>12974</v>
      </c>
      <c r="J32" s="179">
        <v>3645.4430000000002</v>
      </c>
      <c r="K32" s="177" t="s">
        <v>27</v>
      </c>
      <c r="L32" s="179">
        <v>71128.409</v>
      </c>
      <c r="M32" s="179">
        <v>86550.436000000002</v>
      </c>
      <c r="N32" s="180">
        <v>86949.558000000005</v>
      </c>
      <c r="O32" s="180">
        <v>16060.804</v>
      </c>
      <c r="P32" s="181">
        <v>1594.883</v>
      </c>
      <c r="Q32" s="181">
        <v>36042.642999999996</v>
      </c>
      <c r="R32" s="174"/>
      <c r="S32" s="174"/>
      <c r="T32" s="174"/>
      <c r="U32" s="175"/>
    </row>
    <row r="33" spans="1:21" s="176" customFormat="1" ht="9" customHeight="1">
      <c r="A33" s="169" t="s">
        <v>28</v>
      </c>
      <c r="B33" s="170">
        <v>8584</v>
      </c>
      <c r="C33" s="171"/>
      <c r="D33" s="171">
        <f t="shared" si="1"/>
        <v>54004</v>
      </c>
      <c r="E33" s="171"/>
      <c r="F33" s="171">
        <f t="shared" si="2"/>
        <v>44955</v>
      </c>
      <c r="G33" s="171">
        <v>33041</v>
      </c>
      <c r="H33" s="171">
        <v>11914</v>
      </c>
      <c r="I33" s="171">
        <v>9049</v>
      </c>
      <c r="J33" s="171">
        <v>5659.8419999999996</v>
      </c>
      <c r="K33" s="169" t="s">
        <v>28</v>
      </c>
      <c r="L33" s="171">
        <v>76287.626000000004</v>
      </c>
      <c r="M33" s="171">
        <v>97054.137000000002</v>
      </c>
      <c r="N33" s="172">
        <v>95804.448000000004</v>
      </c>
      <c r="O33" s="172">
        <v>21109.538</v>
      </c>
      <c r="P33" s="175">
        <v>3925.4830000000002</v>
      </c>
      <c r="Q33" s="173">
        <v>24961.756000000001</v>
      </c>
      <c r="R33" s="174"/>
      <c r="S33" s="174"/>
      <c r="T33" s="174"/>
      <c r="U33" s="175"/>
    </row>
    <row r="34" spans="1:21" s="176" customFormat="1" ht="9" customHeight="1">
      <c r="A34" s="169" t="s">
        <v>29</v>
      </c>
      <c r="B34" s="170">
        <v>4159</v>
      </c>
      <c r="C34" s="171"/>
      <c r="D34" s="171">
        <f t="shared" si="1"/>
        <v>16655</v>
      </c>
      <c r="E34" s="171"/>
      <c r="F34" s="171">
        <f t="shared" si="2"/>
        <v>15304</v>
      </c>
      <c r="G34" s="171">
        <v>9419</v>
      </c>
      <c r="H34" s="171">
        <v>5885</v>
      </c>
      <c r="I34" s="171">
        <v>1351</v>
      </c>
      <c r="J34" s="171">
        <v>920.76800000000003</v>
      </c>
      <c r="K34" s="169" t="s">
        <v>29</v>
      </c>
      <c r="L34" s="171">
        <v>11184.588</v>
      </c>
      <c r="M34" s="171">
        <v>14052.126</v>
      </c>
      <c r="N34" s="172">
        <v>14347.505999999999</v>
      </c>
      <c r="O34" s="172">
        <v>3375.95</v>
      </c>
      <c r="P34" s="173">
        <v>328.34199999999998</v>
      </c>
      <c r="Q34" s="173">
        <v>4903.3090000000002</v>
      </c>
      <c r="R34" s="174"/>
      <c r="S34" s="174"/>
      <c r="T34" s="174"/>
      <c r="U34" s="175"/>
    </row>
    <row r="35" spans="1:21" s="176" customFormat="1" ht="9" customHeight="1">
      <c r="A35" s="169" t="s">
        <v>30</v>
      </c>
      <c r="B35" s="170">
        <v>12656</v>
      </c>
      <c r="C35" s="171"/>
      <c r="D35" s="171">
        <f t="shared" si="1"/>
        <v>422878</v>
      </c>
      <c r="E35" s="171"/>
      <c r="F35" s="171">
        <f t="shared" si="2"/>
        <v>318261</v>
      </c>
      <c r="G35" s="171">
        <v>303511</v>
      </c>
      <c r="H35" s="171">
        <v>14750</v>
      </c>
      <c r="I35" s="171">
        <v>104617</v>
      </c>
      <c r="J35" s="171">
        <v>47146.021999999997</v>
      </c>
      <c r="K35" s="169" t="s">
        <v>30</v>
      </c>
      <c r="L35" s="171">
        <v>604418.75199999998</v>
      </c>
      <c r="M35" s="171">
        <v>787045.83400000003</v>
      </c>
      <c r="N35" s="172">
        <v>775828.14</v>
      </c>
      <c r="O35" s="172">
        <v>179686.929</v>
      </c>
      <c r="P35" s="173">
        <v>15157.813</v>
      </c>
      <c r="Q35" s="173">
        <v>260619.927</v>
      </c>
      <c r="R35" s="174"/>
      <c r="S35" s="174"/>
      <c r="T35" s="174"/>
      <c r="U35" s="175"/>
    </row>
    <row r="36" spans="1:21" s="176" customFormat="1" ht="9" customHeight="1">
      <c r="A36" s="177" t="s">
        <v>31</v>
      </c>
      <c r="B36" s="178">
        <v>36964</v>
      </c>
      <c r="C36" s="179"/>
      <c r="D36" s="179">
        <f t="shared" si="1"/>
        <v>79078</v>
      </c>
      <c r="E36" s="179"/>
      <c r="F36" s="179">
        <f t="shared" si="2"/>
        <v>75773</v>
      </c>
      <c r="G36" s="179">
        <v>24355</v>
      </c>
      <c r="H36" s="179">
        <v>51418</v>
      </c>
      <c r="I36" s="179">
        <v>3305</v>
      </c>
      <c r="J36" s="179">
        <v>4894.24</v>
      </c>
      <c r="K36" s="177" t="s">
        <v>31</v>
      </c>
      <c r="L36" s="179">
        <v>217663.527</v>
      </c>
      <c r="M36" s="179">
        <v>242913.611</v>
      </c>
      <c r="N36" s="180">
        <v>238804.03899999999</v>
      </c>
      <c r="O36" s="180">
        <v>21286.535</v>
      </c>
      <c r="P36" s="181">
        <v>1647.2570000000001</v>
      </c>
      <c r="Q36" s="181">
        <v>56707.928999999996</v>
      </c>
      <c r="R36" s="174"/>
      <c r="S36" s="174"/>
      <c r="T36" s="174"/>
      <c r="U36" s="175"/>
    </row>
    <row r="37" spans="1:21" s="176" customFormat="1" ht="9" customHeight="1">
      <c r="A37" s="169" t="s">
        <v>32</v>
      </c>
      <c r="B37" s="170">
        <v>41114</v>
      </c>
      <c r="C37" s="171"/>
      <c r="D37" s="171">
        <f t="shared" si="1"/>
        <v>240163</v>
      </c>
      <c r="E37" s="171"/>
      <c r="F37" s="171">
        <f t="shared" si="2"/>
        <v>199477</v>
      </c>
      <c r="G37" s="171">
        <v>134015</v>
      </c>
      <c r="H37" s="171">
        <v>65462</v>
      </c>
      <c r="I37" s="171">
        <v>40686</v>
      </c>
      <c r="J37" s="171">
        <v>18566.127</v>
      </c>
      <c r="K37" s="169" t="s">
        <v>32</v>
      </c>
      <c r="L37" s="171">
        <v>247533.03400000001</v>
      </c>
      <c r="M37" s="171">
        <v>341066.39</v>
      </c>
      <c r="N37" s="172">
        <v>319315.658</v>
      </c>
      <c r="O37" s="172">
        <v>94259.524000000005</v>
      </c>
      <c r="P37" s="173">
        <v>10933.058999999999</v>
      </c>
      <c r="Q37" s="173">
        <v>94297.615999999995</v>
      </c>
      <c r="R37" s="174"/>
      <c r="S37" s="174"/>
      <c r="T37" s="174"/>
      <c r="U37" s="175"/>
    </row>
    <row r="38" spans="1:21" s="176" customFormat="1" ht="9" customHeight="1">
      <c r="A38" s="169" t="s">
        <v>135</v>
      </c>
      <c r="B38" s="170">
        <v>6673</v>
      </c>
      <c r="C38" s="171"/>
      <c r="D38" s="171">
        <f t="shared" si="1"/>
        <v>164185</v>
      </c>
      <c r="E38" s="171"/>
      <c r="F38" s="171">
        <f t="shared" si="2"/>
        <v>113891</v>
      </c>
      <c r="G38" s="171">
        <v>105126</v>
      </c>
      <c r="H38" s="171">
        <v>8765</v>
      </c>
      <c r="I38" s="171">
        <v>50294</v>
      </c>
      <c r="J38" s="171">
        <v>14795.063</v>
      </c>
      <c r="K38" s="169" t="s">
        <v>135</v>
      </c>
      <c r="L38" s="171">
        <v>187708.78400000001</v>
      </c>
      <c r="M38" s="171">
        <v>241841.35399999999</v>
      </c>
      <c r="N38" s="172">
        <v>235028.15100000001</v>
      </c>
      <c r="O38" s="172">
        <v>52002.165999999997</v>
      </c>
      <c r="P38" s="173">
        <v>5770.54</v>
      </c>
      <c r="Q38" s="173">
        <v>71659.255000000005</v>
      </c>
      <c r="R38" s="174"/>
      <c r="S38" s="174"/>
      <c r="T38" s="174"/>
      <c r="U38" s="175"/>
    </row>
    <row r="39" spans="1:21" s="176" customFormat="1" ht="9" customHeight="1">
      <c r="A39" s="169" t="s">
        <v>34</v>
      </c>
      <c r="B39" s="170">
        <v>3043</v>
      </c>
      <c r="C39" s="171"/>
      <c r="D39" s="171">
        <f t="shared" si="1"/>
        <v>13902</v>
      </c>
      <c r="E39" s="171"/>
      <c r="F39" s="171">
        <f t="shared" si="2"/>
        <v>10704</v>
      </c>
      <c r="G39" s="171">
        <v>6658</v>
      </c>
      <c r="H39" s="171">
        <v>4046</v>
      </c>
      <c r="I39" s="171">
        <v>3198</v>
      </c>
      <c r="J39" s="171">
        <v>526.76900000000001</v>
      </c>
      <c r="K39" s="169" t="s">
        <v>34</v>
      </c>
      <c r="L39" s="171">
        <v>4947.808</v>
      </c>
      <c r="M39" s="171">
        <v>6651.3220000000001</v>
      </c>
      <c r="N39" s="172">
        <v>6359.6559999999999</v>
      </c>
      <c r="O39" s="172">
        <v>1446.5319999999999</v>
      </c>
      <c r="P39" s="173">
        <v>182.93299999999999</v>
      </c>
      <c r="Q39" s="173">
        <v>5729.4189999999999</v>
      </c>
      <c r="R39" s="174"/>
      <c r="S39" s="174"/>
      <c r="T39" s="174"/>
      <c r="U39" s="175"/>
    </row>
    <row r="40" spans="1:21" s="176" customFormat="1" ht="9" customHeight="1">
      <c r="A40" s="177" t="s">
        <v>35</v>
      </c>
      <c r="B40" s="178">
        <v>8852</v>
      </c>
      <c r="C40" s="179"/>
      <c r="D40" s="179">
        <f t="shared" si="1"/>
        <v>125011</v>
      </c>
      <c r="E40" s="179"/>
      <c r="F40" s="179">
        <f t="shared" si="2"/>
        <v>94594</v>
      </c>
      <c r="G40" s="179">
        <v>83265</v>
      </c>
      <c r="H40" s="179">
        <v>11329</v>
      </c>
      <c r="I40" s="179">
        <v>30417</v>
      </c>
      <c r="J40" s="179">
        <v>10783.495999999999</v>
      </c>
      <c r="K40" s="177" t="s">
        <v>35</v>
      </c>
      <c r="L40" s="179">
        <v>147655.51999999999</v>
      </c>
      <c r="M40" s="179">
        <v>195900.77499999999</v>
      </c>
      <c r="N40" s="180">
        <v>196794.03200000001</v>
      </c>
      <c r="O40" s="180">
        <v>51133.470999999998</v>
      </c>
      <c r="P40" s="181">
        <v>3992.8719999999998</v>
      </c>
      <c r="Q40" s="181">
        <v>67819.797000000006</v>
      </c>
      <c r="R40" s="174"/>
      <c r="S40" s="174"/>
      <c r="T40" s="174"/>
      <c r="U40" s="175"/>
    </row>
    <row r="41" spans="1:21" s="176" customFormat="1" ht="9" customHeight="1">
      <c r="A41" s="169" t="s">
        <v>36</v>
      </c>
      <c r="B41" s="170">
        <v>8969</v>
      </c>
      <c r="C41" s="171"/>
      <c r="D41" s="171">
        <f t="shared" si="1"/>
        <v>62771</v>
      </c>
      <c r="E41" s="171"/>
      <c r="F41" s="171">
        <f t="shared" si="2"/>
        <v>51507</v>
      </c>
      <c r="G41" s="171">
        <v>39361</v>
      </c>
      <c r="H41" s="171">
        <v>12146</v>
      </c>
      <c r="I41" s="171">
        <v>11264</v>
      </c>
      <c r="J41" s="171">
        <v>3401.636</v>
      </c>
      <c r="K41" s="169" t="s">
        <v>36</v>
      </c>
      <c r="L41" s="171">
        <v>33709.472999999998</v>
      </c>
      <c r="M41" s="171">
        <v>46975.262999999999</v>
      </c>
      <c r="N41" s="172">
        <v>45412.447</v>
      </c>
      <c r="O41" s="172">
        <v>12221.85</v>
      </c>
      <c r="P41" s="173">
        <v>948.45100000000002</v>
      </c>
      <c r="Q41" s="173">
        <v>18157.567999999999</v>
      </c>
      <c r="R41" s="174"/>
      <c r="S41" s="174"/>
      <c r="T41" s="174"/>
      <c r="U41" s="175"/>
    </row>
    <row r="42" spans="1:21" s="176" customFormat="1" ht="9" customHeight="1">
      <c r="A42" s="169" t="s">
        <v>37</v>
      </c>
      <c r="B42" s="170">
        <v>10458</v>
      </c>
      <c r="C42" s="171"/>
      <c r="D42" s="171">
        <f t="shared" si="1"/>
        <v>176030</v>
      </c>
      <c r="E42" s="171"/>
      <c r="F42" s="171">
        <f t="shared" si="2"/>
        <v>147824</v>
      </c>
      <c r="G42" s="171">
        <v>134517</v>
      </c>
      <c r="H42" s="171">
        <v>13307</v>
      </c>
      <c r="I42" s="171">
        <v>28206</v>
      </c>
      <c r="J42" s="171">
        <v>17344.187999999998</v>
      </c>
      <c r="K42" s="169" t="s">
        <v>37</v>
      </c>
      <c r="L42" s="171">
        <v>190907.63</v>
      </c>
      <c r="M42" s="171">
        <v>266581.00199999998</v>
      </c>
      <c r="N42" s="172">
        <v>277842.89799999999</v>
      </c>
      <c r="O42" s="172">
        <v>87874.027000000002</v>
      </c>
      <c r="P42" s="173">
        <v>2881.91</v>
      </c>
      <c r="Q42" s="173">
        <v>53115.374000000003</v>
      </c>
      <c r="R42" s="174"/>
      <c r="S42" s="174"/>
      <c r="T42" s="174"/>
      <c r="U42" s="175"/>
    </row>
    <row r="43" spans="1:21" s="176" customFormat="1" ht="9" customHeight="1">
      <c r="A43" s="169" t="s">
        <v>38</v>
      </c>
      <c r="B43" s="170">
        <v>5075</v>
      </c>
      <c r="C43" s="171"/>
      <c r="D43" s="171">
        <f t="shared" si="1"/>
        <v>27959</v>
      </c>
      <c r="E43" s="171"/>
      <c r="F43" s="171">
        <f t="shared" si="2"/>
        <v>25772</v>
      </c>
      <c r="G43" s="171">
        <v>18994</v>
      </c>
      <c r="H43" s="171">
        <v>6778</v>
      </c>
      <c r="I43" s="171">
        <v>2187</v>
      </c>
      <c r="J43" s="171">
        <v>3864.4</v>
      </c>
      <c r="K43" s="169" t="s">
        <v>38</v>
      </c>
      <c r="L43" s="171">
        <v>54155.108</v>
      </c>
      <c r="M43" s="171">
        <v>93921.414000000004</v>
      </c>
      <c r="N43" s="172">
        <v>93519.311000000002</v>
      </c>
      <c r="O43" s="172">
        <v>39449.421999999999</v>
      </c>
      <c r="P43" s="173">
        <v>1335.9739999999999</v>
      </c>
      <c r="Q43" s="173">
        <v>17276.738000000001</v>
      </c>
      <c r="R43" s="174"/>
      <c r="S43" s="174"/>
      <c r="T43" s="174"/>
      <c r="U43" s="175"/>
    </row>
    <row r="44" spans="1:21" s="176" customFormat="1" ht="9" customHeight="1">
      <c r="A44" s="177" t="s">
        <v>39</v>
      </c>
      <c r="B44" s="178">
        <v>8313</v>
      </c>
      <c r="C44" s="179"/>
      <c r="D44" s="179">
        <f t="shared" si="1"/>
        <v>233488</v>
      </c>
      <c r="E44" s="179"/>
      <c r="F44" s="179">
        <f t="shared" si="2"/>
        <v>211941</v>
      </c>
      <c r="G44" s="179">
        <v>201744</v>
      </c>
      <c r="H44" s="179">
        <v>10197</v>
      </c>
      <c r="I44" s="179">
        <v>21547</v>
      </c>
      <c r="J44" s="179">
        <v>29227.073</v>
      </c>
      <c r="K44" s="177" t="s">
        <v>39</v>
      </c>
      <c r="L44" s="179">
        <v>209727.35699999999</v>
      </c>
      <c r="M44" s="179">
        <v>276397.38900000002</v>
      </c>
      <c r="N44" s="180">
        <v>273028.10399999999</v>
      </c>
      <c r="O44" s="180">
        <v>68751.308000000005</v>
      </c>
      <c r="P44" s="181">
        <v>4779.24</v>
      </c>
      <c r="Q44" s="181">
        <v>97495.394</v>
      </c>
      <c r="R44" s="174"/>
      <c r="S44" s="174"/>
      <c r="T44" s="174"/>
      <c r="U44" s="175"/>
    </row>
    <row r="45" spans="1:21" s="176" customFormat="1" ht="9" customHeight="1">
      <c r="A45" s="169" t="s">
        <v>40</v>
      </c>
      <c r="B45" s="170">
        <v>9551</v>
      </c>
      <c r="C45" s="171"/>
      <c r="D45" s="171">
        <f t="shared" si="1"/>
        <v>59517</v>
      </c>
      <c r="E45" s="171"/>
      <c r="F45" s="171">
        <f t="shared" si="2"/>
        <v>47441</v>
      </c>
      <c r="G45" s="171">
        <v>31609</v>
      </c>
      <c r="H45" s="171">
        <v>15832</v>
      </c>
      <c r="I45" s="171">
        <v>12076</v>
      </c>
      <c r="J45" s="171">
        <v>3158.0430000000001</v>
      </c>
      <c r="K45" s="169" t="s">
        <v>40</v>
      </c>
      <c r="L45" s="171">
        <v>44652.216</v>
      </c>
      <c r="M45" s="171">
        <v>58282.957000000002</v>
      </c>
      <c r="N45" s="172">
        <v>58676.110999999997</v>
      </c>
      <c r="O45" s="172">
        <v>14303.727999999999</v>
      </c>
      <c r="P45" s="175">
        <v>1261.114</v>
      </c>
      <c r="Q45" s="173">
        <v>17650.082999999999</v>
      </c>
      <c r="R45" s="174"/>
      <c r="S45" s="174"/>
      <c r="T45" s="174"/>
      <c r="U45" s="175"/>
    </row>
    <row r="46" spans="1:21" s="176" customFormat="1" ht="9" customHeight="1">
      <c r="A46" s="169" t="s">
        <v>41</v>
      </c>
      <c r="B46" s="170">
        <v>24674</v>
      </c>
      <c r="C46" s="171"/>
      <c r="D46" s="171">
        <f t="shared" si="1"/>
        <v>141620</v>
      </c>
      <c r="E46" s="171"/>
      <c r="F46" s="171">
        <f t="shared" si="2"/>
        <v>123668</v>
      </c>
      <c r="G46" s="171">
        <v>89998</v>
      </c>
      <c r="H46" s="171">
        <v>33670</v>
      </c>
      <c r="I46" s="171">
        <v>17952</v>
      </c>
      <c r="J46" s="171">
        <v>23699.95</v>
      </c>
      <c r="K46" s="169" t="s">
        <v>41</v>
      </c>
      <c r="L46" s="171">
        <v>344738.64899999998</v>
      </c>
      <c r="M46" s="171">
        <v>458407.99900000001</v>
      </c>
      <c r="N46" s="172">
        <v>443924.99900000001</v>
      </c>
      <c r="O46" s="172">
        <v>113019.05100000001</v>
      </c>
      <c r="P46" s="173">
        <v>14865.108</v>
      </c>
      <c r="Q46" s="173">
        <v>168651.86300000001</v>
      </c>
      <c r="R46" s="174"/>
      <c r="S46" s="174"/>
      <c r="T46" s="174"/>
      <c r="U46" s="175"/>
    </row>
    <row r="47" spans="1:21" s="176" customFormat="1" ht="9" customHeight="1">
      <c r="A47" s="169" t="s">
        <v>42</v>
      </c>
      <c r="B47" s="170">
        <v>22634</v>
      </c>
      <c r="C47" s="171"/>
      <c r="D47" s="171">
        <f t="shared" si="1"/>
        <v>87656</v>
      </c>
      <c r="E47" s="171"/>
      <c r="F47" s="171">
        <f t="shared" si="2"/>
        <v>77025</v>
      </c>
      <c r="G47" s="171">
        <v>47851</v>
      </c>
      <c r="H47" s="171">
        <v>29174</v>
      </c>
      <c r="I47" s="171">
        <v>10631</v>
      </c>
      <c r="J47" s="171">
        <v>3826.7350000000001</v>
      </c>
      <c r="K47" s="169" t="s">
        <v>42</v>
      </c>
      <c r="L47" s="171">
        <v>37042.101000000002</v>
      </c>
      <c r="M47" s="171">
        <v>50465.2</v>
      </c>
      <c r="N47" s="172">
        <v>49452.139000000003</v>
      </c>
      <c r="O47" s="172">
        <v>13227.86</v>
      </c>
      <c r="P47" s="173">
        <v>703.15800000000002</v>
      </c>
      <c r="Q47" s="173">
        <v>15308.339</v>
      </c>
      <c r="R47" s="174"/>
      <c r="S47" s="174"/>
      <c r="T47" s="174"/>
      <c r="U47" s="175"/>
    </row>
    <row r="48" spans="1:21" s="176" customFormat="1" ht="9" customHeight="1">
      <c r="A48" s="177" t="s">
        <v>43</v>
      </c>
      <c r="B48" s="178">
        <v>5254</v>
      </c>
      <c r="C48" s="179"/>
      <c r="D48" s="179">
        <f t="shared" si="1"/>
        <v>34051</v>
      </c>
      <c r="E48" s="179"/>
      <c r="F48" s="179">
        <f t="shared" si="2"/>
        <v>30731</v>
      </c>
      <c r="G48" s="179">
        <v>22814</v>
      </c>
      <c r="H48" s="179">
        <v>7917</v>
      </c>
      <c r="I48" s="179">
        <v>3320</v>
      </c>
      <c r="J48" s="179">
        <v>1856.778</v>
      </c>
      <c r="K48" s="177" t="s">
        <v>43</v>
      </c>
      <c r="L48" s="179">
        <v>17275.62</v>
      </c>
      <c r="M48" s="179">
        <v>30131.703000000001</v>
      </c>
      <c r="N48" s="180">
        <v>29149.941999999999</v>
      </c>
      <c r="O48" s="180">
        <v>11990.464</v>
      </c>
      <c r="P48" s="181">
        <v>1829.7629999999999</v>
      </c>
      <c r="Q48" s="181">
        <v>27033.116000000002</v>
      </c>
      <c r="R48" s="174"/>
      <c r="S48" s="174"/>
      <c r="T48" s="174"/>
      <c r="U48" s="175"/>
    </row>
    <row r="49" spans="1:17" ht="3" customHeight="1">
      <c r="A49" s="156"/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7"/>
      <c r="O49" s="157"/>
      <c r="P49" s="157"/>
      <c r="Q49" s="157"/>
    </row>
    <row r="50" spans="1:17" ht="3" customHeight="1">
      <c r="A50" s="160"/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</row>
    <row r="51" spans="1:17" s="164" customFormat="1" ht="9" customHeight="1">
      <c r="A51" s="189"/>
      <c r="B51" s="190"/>
      <c r="C51" s="190"/>
      <c r="D51" s="190"/>
      <c r="E51" s="190"/>
      <c r="F51" s="190"/>
      <c r="G51" s="190"/>
      <c r="H51" s="190"/>
      <c r="I51" s="190"/>
      <c r="J51" s="190"/>
      <c r="K51" s="191" t="s">
        <v>149</v>
      </c>
      <c r="L51" s="190"/>
      <c r="M51" s="190"/>
    </row>
    <row r="52" spans="1:17" s="164" customFormat="1" ht="9" customHeight="1">
      <c r="A52" s="189"/>
      <c r="B52" s="190"/>
      <c r="C52" s="190"/>
      <c r="D52" s="190"/>
      <c r="E52" s="190"/>
      <c r="F52" s="190"/>
      <c r="G52" s="190"/>
      <c r="H52" s="190"/>
      <c r="I52" s="190"/>
      <c r="J52" s="190"/>
      <c r="K52" s="191" t="s">
        <v>150</v>
      </c>
      <c r="L52" s="190"/>
      <c r="M52" s="190"/>
    </row>
    <row r="53" spans="1:17" ht="9" customHeight="1">
      <c r="A53" s="189" t="s">
        <v>140</v>
      </c>
      <c r="K53" s="272" t="s">
        <v>141</v>
      </c>
    </row>
  </sheetData>
  <sheetProtection sheet="1" objects="1" scenarios="1"/>
  <mergeCells count="11">
    <mergeCell ref="A7:A12"/>
    <mergeCell ref="B7:B10"/>
    <mergeCell ref="J7:J12"/>
    <mergeCell ref="K7:K12"/>
    <mergeCell ref="L7:L12"/>
    <mergeCell ref="O7:O12"/>
    <mergeCell ref="F8:H8"/>
    <mergeCell ref="I8:I12"/>
    <mergeCell ref="G9:G12"/>
    <mergeCell ref="H9:H12"/>
    <mergeCell ref="M7:M12"/>
  </mergeCells>
  <hyperlinks>
    <hyperlink ref="Q1" location="Índice!A1" display="Índice!A1"/>
  </hyperlinks>
  <printOptions horizontalCentered="1" verticalCentered="1" gridLinesSet="0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3"/>
  <sheetViews>
    <sheetView showGridLines="0" showRowColHeaders="0" zoomScale="130" zoomScaleNormal="130" workbookViewId="0">
      <pane xSplit="1" ySplit="11" topLeftCell="B12" activePane="bottomRight" state="frozen"/>
      <selection activeCell="A12" sqref="A12:B12"/>
      <selection pane="topRight" activeCell="A12" sqref="A12:B12"/>
      <selection pane="bottomLeft" activeCell="A12" sqref="A12:B12"/>
      <selection pane="bottomRight"/>
    </sheetView>
  </sheetViews>
  <sheetFormatPr baseColWidth="10" defaultColWidth="0" defaultRowHeight="0" customHeight="1" zeroHeight="1"/>
  <cols>
    <col min="1" max="1" width="19.42578125" style="89" customWidth="1"/>
    <col min="2" max="2" width="6" style="91" customWidth="1"/>
    <col min="3" max="3" width="7.85546875" style="91" customWidth="1"/>
    <col min="4" max="4" width="1.85546875" style="92" customWidth="1"/>
    <col min="5" max="5" width="6.42578125" style="92" customWidth="1"/>
    <col min="6" max="6" width="7.28515625" style="92" customWidth="1"/>
    <col min="7" max="7" width="6.5703125" style="92" customWidth="1"/>
    <col min="8" max="8" width="1.85546875" style="92" customWidth="1"/>
    <col min="9" max="9" width="6.42578125" style="92" customWidth="1"/>
    <col min="10" max="10" width="1.85546875" style="92" customWidth="1"/>
    <col min="11" max="11" width="8.140625" style="92" customWidth="1"/>
    <col min="12" max="12" width="1.85546875" style="92" customWidth="1"/>
    <col min="13" max="13" width="7.140625" style="92" customWidth="1"/>
    <col min="14" max="14" width="1.7109375" style="92" customWidth="1"/>
    <col min="15" max="15" width="6.5703125" style="92" customWidth="1"/>
    <col min="16" max="16" width="6.7109375" style="92" customWidth="1"/>
    <col min="17" max="17" width="0.85546875" style="89" customWidth="1"/>
    <col min="18" max="16384" width="11.42578125" style="89" hidden="1"/>
  </cols>
  <sheetData>
    <row r="1" spans="1:16" s="79" customFormat="1" ht="12" customHeight="1">
      <c r="A1" s="76" t="s">
        <v>78</v>
      </c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280" t="s">
        <v>79</v>
      </c>
      <c r="P1" s="280"/>
    </row>
    <row r="2" spans="1:16" s="79" customFormat="1" ht="12" customHeight="1">
      <c r="A2" s="80" t="s">
        <v>80</v>
      </c>
      <c r="B2" s="77"/>
      <c r="C2" s="77"/>
      <c r="D2" s="78"/>
      <c r="E2" s="78"/>
      <c r="F2" s="78"/>
      <c r="G2" s="81"/>
      <c r="I2" s="78"/>
      <c r="J2" s="78"/>
      <c r="K2" s="82"/>
      <c r="L2" s="78"/>
      <c r="M2" s="78"/>
      <c r="N2" s="78"/>
      <c r="O2" s="78"/>
      <c r="P2" s="83"/>
    </row>
    <row r="3" spans="1:16" s="79" customFormat="1" ht="12" customHeight="1">
      <c r="A3" s="84" t="s">
        <v>81</v>
      </c>
      <c r="B3" s="77"/>
      <c r="C3" s="77"/>
      <c r="D3" s="78"/>
      <c r="E3" s="78"/>
      <c r="F3" s="78"/>
      <c r="G3" s="85"/>
      <c r="H3" s="78"/>
      <c r="I3" s="78"/>
      <c r="J3" s="78"/>
      <c r="K3" s="78"/>
      <c r="L3" s="78"/>
      <c r="M3" s="78"/>
      <c r="N3" s="78"/>
      <c r="O3" s="78"/>
      <c r="P3" s="78"/>
    </row>
    <row r="4" spans="1:16" ht="3" customHeight="1">
      <c r="A4" s="86"/>
      <c r="B4" s="87"/>
      <c r="C4" s="87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</row>
    <row r="5" spans="1:16" ht="3" customHeight="1">
      <c r="A5" s="90"/>
    </row>
    <row r="6" spans="1:16" s="96" customFormat="1" ht="8.65" customHeight="1">
      <c r="A6" s="281" t="s">
        <v>82</v>
      </c>
      <c r="B6" s="283" t="s">
        <v>83</v>
      </c>
      <c r="C6" s="283"/>
      <c r="D6" s="93"/>
      <c r="E6" s="285" t="s">
        <v>84</v>
      </c>
      <c r="F6" s="285"/>
      <c r="G6" s="285"/>
      <c r="H6" s="94"/>
      <c r="I6" s="285" t="s">
        <v>85</v>
      </c>
      <c r="J6" s="285"/>
      <c r="K6" s="285"/>
      <c r="L6" s="93"/>
      <c r="M6" s="95" t="s">
        <v>86</v>
      </c>
      <c r="N6" s="95"/>
      <c r="O6" s="95"/>
      <c r="P6" s="95"/>
    </row>
    <row r="7" spans="1:16" s="96" customFormat="1" ht="9.6" customHeight="1">
      <c r="A7" s="282"/>
      <c r="B7" s="284"/>
      <c r="C7" s="284"/>
      <c r="D7" s="93"/>
      <c r="E7" s="286"/>
      <c r="F7" s="286"/>
      <c r="G7" s="286"/>
      <c r="H7" s="94"/>
      <c r="I7" s="286"/>
      <c r="J7" s="286"/>
      <c r="K7" s="286"/>
      <c r="L7" s="93"/>
      <c r="M7" s="95"/>
      <c r="N7" s="95"/>
      <c r="O7" s="95"/>
      <c r="P7" s="95"/>
    </row>
    <row r="8" spans="1:16" s="96" customFormat="1" ht="2.1" customHeight="1">
      <c r="A8" s="282"/>
      <c r="B8" s="97"/>
      <c r="C8" s="97"/>
      <c r="D8" s="93"/>
      <c r="E8" s="98"/>
      <c r="F8" s="98"/>
      <c r="G8" s="98"/>
      <c r="H8" s="94"/>
      <c r="I8" s="98"/>
      <c r="J8" s="98"/>
      <c r="K8" s="98"/>
      <c r="L8" s="93"/>
      <c r="M8" s="98"/>
      <c r="N8" s="98"/>
      <c r="O8" s="98"/>
      <c r="P8" s="98"/>
    </row>
    <row r="9" spans="1:16" s="96" customFormat="1" ht="9" customHeight="1">
      <c r="A9" s="282"/>
      <c r="B9" s="99" t="s">
        <v>87</v>
      </c>
      <c r="C9" s="99" t="s">
        <v>88</v>
      </c>
      <c r="D9" s="147"/>
      <c r="E9" s="147" t="s">
        <v>89</v>
      </c>
      <c r="F9" s="147" t="s">
        <v>90</v>
      </c>
      <c r="G9" s="147" t="s">
        <v>91</v>
      </c>
      <c r="H9" s="147"/>
      <c r="I9" s="147" t="s">
        <v>92</v>
      </c>
      <c r="J9" s="147"/>
      <c r="K9" s="287" t="s">
        <v>93</v>
      </c>
      <c r="L9" s="147"/>
      <c r="M9" s="147" t="s">
        <v>94</v>
      </c>
      <c r="N9" s="147"/>
      <c r="O9" s="147" t="s">
        <v>95</v>
      </c>
      <c r="P9" s="147" t="s">
        <v>96</v>
      </c>
    </row>
    <row r="10" spans="1:16" s="96" customFormat="1" ht="9" customHeight="1">
      <c r="A10" s="282"/>
      <c r="B10" s="99"/>
      <c r="C10" s="99"/>
      <c r="D10" s="147"/>
      <c r="E10" s="147"/>
      <c r="F10" s="147"/>
      <c r="G10" s="147"/>
      <c r="H10" s="147"/>
      <c r="I10" s="147"/>
      <c r="J10" s="147"/>
      <c r="K10" s="288"/>
      <c r="L10" s="147"/>
      <c r="M10" s="147"/>
      <c r="N10" s="147"/>
      <c r="O10" s="147"/>
      <c r="P10" s="147"/>
    </row>
    <row r="11" spans="1:16" ht="3" customHeight="1">
      <c r="A11" s="100"/>
      <c r="B11" s="101"/>
      <c r="C11" s="101"/>
      <c r="D11" s="102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</row>
    <row r="12" spans="1:16" ht="3" customHeight="1">
      <c r="A12" s="103"/>
      <c r="B12" s="104"/>
      <c r="C12" s="104"/>
      <c r="D12" s="105"/>
      <c r="E12" s="105"/>
      <c r="F12" s="105"/>
      <c r="G12" s="105"/>
      <c r="H12" s="105"/>
      <c r="I12" s="105"/>
      <c r="J12" s="105"/>
      <c r="K12" s="105"/>
      <c r="L12" s="105"/>
      <c r="O12" s="105"/>
      <c r="P12" s="105"/>
    </row>
    <row r="13" spans="1:16" s="109" customFormat="1" ht="9" customHeight="1">
      <c r="A13" s="106">
        <v>1995</v>
      </c>
      <c r="B13" s="107"/>
      <c r="C13" s="107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</row>
    <row r="14" spans="1:16" s="109" customFormat="1" ht="9" customHeight="1">
      <c r="A14" s="106" t="s">
        <v>69</v>
      </c>
      <c r="B14" s="110">
        <f>SUM(B16:B38)</f>
        <v>20325.099999999999</v>
      </c>
      <c r="C14" s="110">
        <f>SUM(C16:C38)</f>
        <v>2334402</v>
      </c>
      <c r="D14" s="111"/>
      <c r="E14" s="111">
        <f>SUM(E16:E38)</f>
        <v>164612</v>
      </c>
      <c r="F14" s="111">
        <f>SUM(F16:F38)</f>
        <v>333711</v>
      </c>
      <c r="G14" s="111">
        <f>SUM(G16:G38)</f>
        <v>363755</v>
      </c>
      <c r="H14" s="111"/>
      <c r="I14" s="111">
        <f>SUM(I16:I38)</f>
        <v>2147602</v>
      </c>
      <c r="J14" s="111"/>
      <c r="K14" s="111">
        <f>SUM(K16:K38)</f>
        <v>5625110</v>
      </c>
      <c r="L14" s="111"/>
      <c r="M14" s="111">
        <f>SUM(M16:M38)</f>
        <v>882421</v>
      </c>
      <c r="N14" s="111"/>
      <c r="O14" s="111">
        <f>SUM(O16:O38)+2</f>
        <v>248369</v>
      </c>
      <c r="P14" s="111">
        <f>SUM(P16:P38)-1</f>
        <v>522657</v>
      </c>
    </row>
    <row r="15" spans="1:16" s="109" customFormat="1" ht="3.95" customHeight="1">
      <c r="A15" s="106"/>
      <c r="B15" s="110"/>
      <c r="C15" s="110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</row>
    <row r="16" spans="1:16" s="109" customFormat="1" ht="9" customHeight="1">
      <c r="A16" s="112" t="s">
        <v>13</v>
      </c>
      <c r="B16" s="107">
        <v>2769.9</v>
      </c>
      <c r="C16" s="107">
        <v>24269</v>
      </c>
      <c r="D16" s="108"/>
      <c r="E16" s="113">
        <v>1</v>
      </c>
      <c r="F16" s="113">
        <v>0</v>
      </c>
      <c r="G16" s="113">
        <v>0</v>
      </c>
      <c r="H16" s="113"/>
      <c r="I16" s="113">
        <v>0</v>
      </c>
      <c r="J16" s="113"/>
      <c r="K16" s="113">
        <v>0</v>
      </c>
      <c r="L16" s="113"/>
      <c r="M16" s="113">
        <v>0</v>
      </c>
      <c r="N16" s="113"/>
      <c r="O16" s="113">
        <v>0</v>
      </c>
      <c r="P16" s="113">
        <v>0</v>
      </c>
    </row>
    <row r="17" spans="1:16" s="109" customFormat="1" ht="9" customHeight="1">
      <c r="A17" s="112" t="s">
        <v>16</v>
      </c>
      <c r="B17" s="114">
        <v>0</v>
      </c>
      <c r="C17" s="107">
        <v>56169</v>
      </c>
      <c r="D17" s="108"/>
      <c r="E17" s="113">
        <v>3360</v>
      </c>
      <c r="F17" s="113">
        <v>2</v>
      </c>
      <c r="G17" s="113">
        <v>0</v>
      </c>
      <c r="H17" s="108"/>
      <c r="I17" s="108">
        <v>1641629</v>
      </c>
      <c r="J17" s="108"/>
      <c r="K17" s="108">
        <v>2038633</v>
      </c>
      <c r="L17" s="108"/>
      <c r="M17" s="113">
        <v>0</v>
      </c>
      <c r="N17" s="113"/>
      <c r="O17" s="113">
        <v>49417</v>
      </c>
      <c r="P17" s="108">
        <v>137198</v>
      </c>
    </row>
    <row r="18" spans="1:16" s="109" customFormat="1" ht="9" customHeight="1">
      <c r="A18" s="112" t="s">
        <v>17</v>
      </c>
      <c r="B18" s="114">
        <v>0</v>
      </c>
      <c r="C18" s="114">
        <v>0</v>
      </c>
      <c r="D18" s="113"/>
      <c r="E18" s="113">
        <v>0</v>
      </c>
      <c r="F18" s="113">
        <v>0</v>
      </c>
      <c r="G18" s="113">
        <v>0</v>
      </c>
      <c r="H18" s="113"/>
      <c r="I18" s="113">
        <v>0</v>
      </c>
      <c r="J18" s="113"/>
      <c r="K18" s="108">
        <v>1938430</v>
      </c>
      <c r="L18" s="108"/>
      <c r="M18" s="113">
        <v>0</v>
      </c>
      <c r="N18" s="113"/>
      <c r="O18" s="113">
        <v>0</v>
      </c>
      <c r="P18" s="113">
        <v>0</v>
      </c>
    </row>
    <row r="19" spans="1:16" s="109" customFormat="1" ht="9" customHeight="1">
      <c r="A19" s="115" t="s">
        <v>18</v>
      </c>
      <c r="B19" s="116">
        <v>0</v>
      </c>
      <c r="C19" s="116">
        <v>0</v>
      </c>
      <c r="D19" s="117"/>
      <c r="E19" s="118">
        <v>0</v>
      </c>
      <c r="F19" s="118">
        <v>0</v>
      </c>
      <c r="G19" s="118">
        <v>0</v>
      </c>
      <c r="H19" s="118"/>
      <c r="I19" s="118">
        <v>0</v>
      </c>
      <c r="J19" s="118"/>
      <c r="K19" s="118">
        <v>0</v>
      </c>
      <c r="L19" s="118"/>
      <c r="M19" s="118">
        <v>264989</v>
      </c>
      <c r="N19" s="118"/>
      <c r="O19" s="118">
        <v>0</v>
      </c>
      <c r="P19" s="118">
        <v>0</v>
      </c>
    </row>
    <row r="20" spans="1:16" s="109" customFormat="1" ht="9" customHeight="1">
      <c r="A20" s="112" t="s">
        <v>19</v>
      </c>
      <c r="B20" s="107">
        <v>497.2</v>
      </c>
      <c r="C20" s="107">
        <v>320917</v>
      </c>
      <c r="D20" s="108"/>
      <c r="E20" s="113">
        <v>74762</v>
      </c>
      <c r="F20" s="113">
        <v>11989</v>
      </c>
      <c r="G20" s="113">
        <v>130562</v>
      </c>
      <c r="H20" s="113"/>
      <c r="I20" s="113">
        <v>0</v>
      </c>
      <c r="J20" s="113"/>
      <c r="K20" s="113">
        <v>0</v>
      </c>
      <c r="L20" s="113"/>
      <c r="M20" s="113">
        <v>0</v>
      </c>
      <c r="N20" s="113"/>
      <c r="O20" s="113">
        <v>0</v>
      </c>
      <c r="P20" s="113">
        <v>0</v>
      </c>
    </row>
    <row r="21" spans="1:16" s="109" customFormat="1" ht="9" customHeight="1">
      <c r="A21" s="112" t="s">
        <v>21</v>
      </c>
      <c r="B21" s="107">
        <v>3987</v>
      </c>
      <c r="C21" s="107">
        <v>368596</v>
      </c>
      <c r="D21" s="108"/>
      <c r="E21" s="113">
        <v>8993</v>
      </c>
      <c r="F21" s="113">
        <v>2520</v>
      </c>
      <c r="G21" s="113">
        <v>13661</v>
      </c>
      <c r="H21" s="113"/>
      <c r="I21" s="113">
        <v>0</v>
      </c>
      <c r="J21" s="113"/>
      <c r="K21" s="113">
        <v>0</v>
      </c>
      <c r="L21" s="113"/>
      <c r="M21" s="113">
        <v>0</v>
      </c>
      <c r="N21" s="113"/>
      <c r="O21" s="113">
        <v>0</v>
      </c>
      <c r="P21" s="113">
        <v>0</v>
      </c>
    </row>
    <row r="22" spans="1:16" s="109" customFormat="1" ht="9" customHeight="1">
      <c r="A22" s="112" t="s">
        <v>22</v>
      </c>
      <c r="B22" s="107">
        <v>2835.2</v>
      </c>
      <c r="C22" s="107">
        <v>149871</v>
      </c>
      <c r="D22" s="108"/>
      <c r="E22" s="113">
        <v>114</v>
      </c>
      <c r="F22" s="113">
        <v>158</v>
      </c>
      <c r="G22" s="113">
        <v>76</v>
      </c>
      <c r="H22" s="113"/>
      <c r="I22" s="113">
        <v>0</v>
      </c>
      <c r="J22" s="113"/>
      <c r="K22" s="113">
        <v>0</v>
      </c>
      <c r="L22" s="113"/>
      <c r="M22" s="113">
        <v>23409</v>
      </c>
      <c r="N22" s="113"/>
      <c r="O22" s="113">
        <v>0</v>
      </c>
      <c r="P22" s="113">
        <v>0</v>
      </c>
    </row>
    <row r="23" spans="1:16" s="109" customFormat="1" ht="9" customHeight="1">
      <c r="A23" s="115" t="s">
        <v>23</v>
      </c>
      <c r="B23" s="116">
        <v>24.2</v>
      </c>
      <c r="C23" s="116">
        <v>21696</v>
      </c>
      <c r="D23" s="117"/>
      <c r="E23" s="118">
        <v>2729</v>
      </c>
      <c r="F23" s="118">
        <v>242</v>
      </c>
      <c r="G23" s="118">
        <v>10736</v>
      </c>
      <c r="H23" s="118"/>
      <c r="I23" s="118">
        <v>0</v>
      </c>
      <c r="J23" s="118"/>
      <c r="K23" s="118">
        <v>0</v>
      </c>
      <c r="L23" s="118"/>
      <c r="M23" s="118">
        <v>0</v>
      </c>
      <c r="N23" s="118"/>
      <c r="O23" s="118">
        <v>0</v>
      </c>
      <c r="P23" s="118">
        <v>0</v>
      </c>
    </row>
    <row r="24" spans="1:16" s="109" customFormat="1" ht="9" customHeight="1">
      <c r="A24" s="112" t="s">
        <v>24</v>
      </c>
      <c r="B24" s="107">
        <v>234.8</v>
      </c>
      <c r="C24" s="107">
        <v>88151</v>
      </c>
      <c r="D24" s="108"/>
      <c r="E24" s="113">
        <v>13274</v>
      </c>
      <c r="F24" s="113">
        <v>489</v>
      </c>
      <c r="G24" s="113">
        <v>24657</v>
      </c>
      <c r="H24" s="113"/>
      <c r="I24" s="113">
        <v>0</v>
      </c>
      <c r="J24" s="113"/>
      <c r="K24" s="113">
        <v>0</v>
      </c>
      <c r="L24" s="113"/>
      <c r="M24" s="113">
        <v>34188</v>
      </c>
      <c r="N24" s="113"/>
      <c r="O24" s="113">
        <v>0</v>
      </c>
      <c r="P24" s="113">
        <v>0</v>
      </c>
    </row>
    <row r="25" spans="1:16" s="109" customFormat="1" ht="9" customHeight="1">
      <c r="A25" s="112" t="s">
        <v>26</v>
      </c>
      <c r="B25" s="107">
        <v>373.6</v>
      </c>
      <c r="C25" s="107">
        <v>76663</v>
      </c>
      <c r="D25" s="108"/>
      <c r="E25" s="113">
        <v>2931</v>
      </c>
      <c r="F25" s="113">
        <v>1173</v>
      </c>
      <c r="G25" s="113">
        <v>16761</v>
      </c>
      <c r="H25" s="113"/>
      <c r="I25" s="113">
        <v>0</v>
      </c>
      <c r="J25" s="113"/>
      <c r="K25" s="113">
        <v>0</v>
      </c>
      <c r="L25" s="113"/>
      <c r="M25" s="113">
        <v>0</v>
      </c>
      <c r="N25" s="113"/>
      <c r="O25" s="113">
        <v>0</v>
      </c>
      <c r="P25" s="113">
        <v>0</v>
      </c>
    </row>
    <row r="26" spans="1:16" s="109" customFormat="1" ht="9" customHeight="1">
      <c r="A26" s="112" t="s">
        <v>27</v>
      </c>
      <c r="B26" s="107">
        <v>0</v>
      </c>
      <c r="C26" s="107">
        <v>0</v>
      </c>
      <c r="D26" s="108"/>
      <c r="E26" s="113">
        <v>10</v>
      </c>
      <c r="F26" s="113">
        <v>1748</v>
      </c>
      <c r="G26" s="113">
        <v>17</v>
      </c>
      <c r="H26" s="113"/>
      <c r="I26" s="113">
        <v>505973</v>
      </c>
      <c r="J26" s="113"/>
      <c r="K26" s="113">
        <v>1095006</v>
      </c>
      <c r="L26" s="113"/>
      <c r="M26" s="113">
        <v>0</v>
      </c>
      <c r="N26" s="113"/>
      <c r="O26" s="113">
        <v>0</v>
      </c>
      <c r="P26" s="113">
        <v>0</v>
      </c>
    </row>
    <row r="27" spans="1:16" s="109" customFormat="1" ht="9" customHeight="1">
      <c r="A27" s="115" t="s">
        <v>29</v>
      </c>
      <c r="B27" s="116">
        <v>176.00000000000003</v>
      </c>
      <c r="C27" s="116">
        <v>4447</v>
      </c>
      <c r="D27" s="117"/>
      <c r="E27" s="118">
        <v>10</v>
      </c>
      <c r="F27" s="118">
        <v>12</v>
      </c>
      <c r="G27" s="118">
        <v>6</v>
      </c>
      <c r="H27" s="118"/>
      <c r="I27" s="118">
        <v>0</v>
      </c>
      <c r="J27" s="118"/>
      <c r="K27" s="118">
        <v>0</v>
      </c>
      <c r="L27" s="118"/>
      <c r="M27" s="118">
        <v>0</v>
      </c>
      <c r="N27" s="118"/>
      <c r="O27" s="118">
        <v>0</v>
      </c>
      <c r="P27" s="118">
        <v>0</v>
      </c>
    </row>
    <row r="28" spans="1:16" s="109" customFormat="1" ht="9" customHeight="1">
      <c r="A28" s="112" t="s">
        <v>30</v>
      </c>
      <c r="B28" s="107">
        <v>0</v>
      </c>
      <c r="C28" s="107">
        <v>0</v>
      </c>
      <c r="D28" s="108"/>
      <c r="E28" s="113">
        <v>0</v>
      </c>
      <c r="F28" s="113">
        <v>0</v>
      </c>
      <c r="G28" s="113">
        <v>0</v>
      </c>
      <c r="H28" s="113"/>
      <c r="I28" s="113">
        <v>0</v>
      </c>
      <c r="J28" s="113"/>
      <c r="K28" s="113">
        <v>0</v>
      </c>
      <c r="L28" s="113"/>
      <c r="M28" s="113">
        <v>23026</v>
      </c>
      <c r="N28" s="113"/>
      <c r="O28" s="113">
        <v>89674</v>
      </c>
      <c r="P28" s="113">
        <v>0</v>
      </c>
    </row>
    <row r="29" spans="1:16" s="109" customFormat="1" ht="9" customHeight="1">
      <c r="A29" s="112" t="s">
        <v>31</v>
      </c>
      <c r="B29" s="107">
        <v>106.3</v>
      </c>
      <c r="C29" s="107">
        <v>4831</v>
      </c>
      <c r="D29" s="108"/>
      <c r="E29" s="113">
        <v>17</v>
      </c>
      <c r="F29" s="113">
        <v>2</v>
      </c>
      <c r="G29" s="113">
        <v>1</v>
      </c>
      <c r="H29" s="113"/>
      <c r="I29" s="113">
        <v>0</v>
      </c>
      <c r="J29" s="113"/>
      <c r="K29" s="113">
        <v>0</v>
      </c>
      <c r="L29" s="113"/>
      <c r="M29" s="113">
        <v>49338</v>
      </c>
      <c r="N29" s="113"/>
      <c r="O29" s="113">
        <v>0</v>
      </c>
      <c r="P29" s="113">
        <v>0</v>
      </c>
    </row>
    <row r="30" spans="1:16" s="109" customFormat="1" ht="9" customHeight="1">
      <c r="A30" s="112" t="s">
        <v>33</v>
      </c>
      <c r="B30" s="107">
        <v>488.8</v>
      </c>
      <c r="C30" s="107">
        <v>13316</v>
      </c>
      <c r="D30" s="108"/>
      <c r="E30" s="113">
        <v>859</v>
      </c>
      <c r="F30" s="113">
        <v>258</v>
      </c>
      <c r="G30" s="113">
        <v>1034</v>
      </c>
      <c r="H30" s="113"/>
      <c r="I30" s="113">
        <v>0</v>
      </c>
      <c r="J30" s="113"/>
      <c r="K30" s="113">
        <v>0</v>
      </c>
      <c r="L30" s="113"/>
      <c r="M30" s="113">
        <v>0</v>
      </c>
      <c r="N30" s="113"/>
      <c r="O30" s="113">
        <v>0</v>
      </c>
      <c r="P30" s="113">
        <v>0</v>
      </c>
    </row>
    <row r="31" spans="1:16" s="109" customFormat="1" ht="9" customHeight="1">
      <c r="A31" s="115" t="s">
        <v>35</v>
      </c>
      <c r="B31" s="116">
        <v>550.4</v>
      </c>
      <c r="C31" s="116">
        <v>67408</v>
      </c>
      <c r="D31" s="117"/>
      <c r="E31" s="118">
        <v>2807</v>
      </c>
      <c r="F31" s="118">
        <v>6549</v>
      </c>
      <c r="G31" s="118">
        <v>60657</v>
      </c>
      <c r="H31" s="118"/>
      <c r="I31" s="118">
        <v>0</v>
      </c>
      <c r="J31" s="118"/>
      <c r="K31" s="118">
        <v>0</v>
      </c>
      <c r="L31" s="118"/>
      <c r="M31" s="118">
        <v>0</v>
      </c>
      <c r="N31" s="118"/>
      <c r="O31" s="118">
        <v>0</v>
      </c>
      <c r="P31" s="118">
        <v>385460</v>
      </c>
    </row>
    <row r="32" spans="1:16" s="109" customFormat="1" ht="9" customHeight="1">
      <c r="A32" s="112" t="s">
        <v>36</v>
      </c>
      <c r="B32" s="107">
        <v>970.20000000000016</v>
      </c>
      <c r="C32" s="107">
        <v>68220</v>
      </c>
      <c r="D32" s="108"/>
      <c r="E32" s="113">
        <v>2958</v>
      </c>
      <c r="F32" s="113">
        <v>676</v>
      </c>
      <c r="G32" s="113">
        <v>3120</v>
      </c>
      <c r="H32" s="113"/>
      <c r="I32" s="113">
        <v>0</v>
      </c>
      <c r="J32" s="113"/>
      <c r="K32" s="113">
        <v>0</v>
      </c>
      <c r="L32" s="113"/>
      <c r="M32" s="113">
        <v>0</v>
      </c>
      <c r="N32" s="113"/>
      <c r="O32" s="113">
        <v>0</v>
      </c>
      <c r="P32" s="113">
        <v>0</v>
      </c>
    </row>
    <row r="33" spans="1:16" s="109" customFormat="1" ht="9" customHeight="1">
      <c r="A33" s="112" t="s">
        <v>37</v>
      </c>
      <c r="B33" s="107">
        <v>6613.4</v>
      </c>
      <c r="C33" s="107">
        <v>114245</v>
      </c>
      <c r="D33" s="108"/>
      <c r="E33" s="113">
        <v>146</v>
      </c>
      <c r="F33" s="113">
        <v>290315</v>
      </c>
      <c r="G33" s="113">
        <v>2806</v>
      </c>
      <c r="H33" s="113"/>
      <c r="I33" s="113">
        <v>0</v>
      </c>
      <c r="J33" s="113"/>
      <c r="K33" s="113">
        <v>0</v>
      </c>
      <c r="L33" s="113"/>
      <c r="M33" s="113">
        <v>0</v>
      </c>
      <c r="N33" s="113"/>
      <c r="O33" s="113">
        <v>109276</v>
      </c>
      <c r="P33" s="113">
        <v>0</v>
      </c>
    </row>
    <row r="34" spans="1:16" s="109" customFormat="1" ht="9" customHeight="1">
      <c r="A34" s="112" t="s">
        <v>38</v>
      </c>
      <c r="B34" s="107">
        <v>0</v>
      </c>
      <c r="C34" s="107">
        <v>0</v>
      </c>
      <c r="D34" s="108"/>
      <c r="E34" s="113">
        <v>0</v>
      </c>
      <c r="F34" s="113">
        <v>0</v>
      </c>
      <c r="G34" s="113">
        <v>0</v>
      </c>
      <c r="H34" s="113"/>
      <c r="I34" s="113">
        <v>0</v>
      </c>
      <c r="J34" s="113"/>
      <c r="K34" s="113">
        <v>0</v>
      </c>
      <c r="L34" s="113"/>
      <c r="M34" s="113">
        <v>427213</v>
      </c>
      <c r="N34" s="113"/>
      <c r="O34" s="113">
        <v>0</v>
      </c>
      <c r="P34" s="113">
        <v>0</v>
      </c>
    </row>
    <row r="35" spans="1:16" s="109" customFormat="1" ht="9" customHeight="1">
      <c r="A35" s="115" t="s">
        <v>39</v>
      </c>
      <c r="B35" s="116">
        <v>0</v>
      </c>
      <c r="C35" s="116">
        <v>0</v>
      </c>
      <c r="D35" s="117"/>
      <c r="E35" s="118">
        <v>0</v>
      </c>
      <c r="F35" s="118">
        <v>0</v>
      </c>
      <c r="G35" s="118">
        <v>0</v>
      </c>
      <c r="H35" s="118"/>
      <c r="I35" s="118">
        <v>0</v>
      </c>
      <c r="J35" s="118"/>
      <c r="K35" s="118">
        <v>0</v>
      </c>
      <c r="L35" s="118"/>
      <c r="M35" s="118">
        <v>21214</v>
      </c>
      <c r="N35" s="118"/>
      <c r="O35" s="118">
        <v>0</v>
      </c>
      <c r="P35" s="118">
        <v>0</v>
      </c>
    </row>
    <row r="36" spans="1:16" s="109" customFormat="1" ht="9" customHeight="1">
      <c r="A36" s="112" t="s">
        <v>41</v>
      </c>
      <c r="B36" s="107">
        <v>0</v>
      </c>
      <c r="C36" s="107">
        <v>0</v>
      </c>
      <c r="D36" s="108"/>
      <c r="E36" s="113">
        <v>0</v>
      </c>
      <c r="F36" s="113">
        <v>0</v>
      </c>
      <c r="G36" s="113">
        <v>0</v>
      </c>
      <c r="H36" s="113"/>
      <c r="I36" s="113">
        <v>0</v>
      </c>
      <c r="J36" s="113"/>
      <c r="K36" s="113">
        <v>0</v>
      </c>
      <c r="L36" s="113"/>
      <c r="M36" s="113">
        <v>39044</v>
      </c>
      <c r="N36" s="113"/>
      <c r="O36" s="113">
        <v>0</v>
      </c>
      <c r="P36" s="113">
        <v>0</v>
      </c>
    </row>
    <row r="37" spans="1:16" s="109" customFormat="1" ht="9" customHeight="1">
      <c r="A37" s="112" t="s">
        <v>43</v>
      </c>
      <c r="B37" s="107">
        <v>624</v>
      </c>
      <c r="C37" s="107">
        <v>952931</v>
      </c>
      <c r="D37" s="108"/>
      <c r="E37" s="108">
        <v>51613</v>
      </c>
      <c r="F37" s="108">
        <v>17575</v>
      </c>
      <c r="G37" s="113">
        <v>99656</v>
      </c>
      <c r="H37" s="108"/>
      <c r="I37" s="113">
        <v>0</v>
      </c>
      <c r="J37" s="113"/>
      <c r="K37" s="108">
        <v>0</v>
      </c>
      <c r="L37" s="108"/>
      <c r="M37" s="113">
        <v>0</v>
      </c>
      <c r="N37" s="113"/>
      <c r="O37" s="113">
        <v>0</v>
      </c>
      <c r="P37" s="113">
        <v>0</v>
      </c>
    </row>
    <row r="38" spans="1:16" s="109" customFormat="1" ht="9" customHeight="1">
      <c r="A38" s="112" t="s">
        <v>97</v>
      </c>
      <c r="B38" s="107">
        <v>74.099999999998545</v>
      </c>
      <c r="C38" s="107">
        <v>2672</v>
      </c>
      <c r="D38" s="108"/>
      <c r="E38" s="113">
        <v>28</v>
      </c>
      <c r="F38" s="113">
        <v>3</v>
      </c>
      <c r="G38" s="113">
        <v>5</v>
      </c>
      <c r="H38" s="108"/>
      <c r="I38" s="113">
        <v>0</v>
      </c>
      <c r="J38" s="113"/>
      <c r="K38" s="108">
        <v>553041</v>
      </c>
      <c r="L38" s="108"/>
      <c r="M38" s="113">
        <v>0</v>
      </c>
      <c r="N38" s="113"/>
      <c r="O38" s="113">
        <v>0</v>
      </c>
      <c r="P38" s="113">
        <v>0</v>
      </c>
    </row>
    <row r="39" spans="1:16" s="109" customFormat="1" ht="9.6" customHeight="1">
      <c r="A39" s="112"/>
      <c r="B39" s="107"/>
      <c r="C39" s="107"/>
      <c r="D39" s="108"/>
      <c r="E39" s="108"/>
      <c r="F39" s="108"/>
      <c r="G39" s="108"/>
      <c r="H39" s="108"/>
      <c r="I39" s="113"/>
      <c r="J39" s="113"/>
      <c r="K39" s="108"/>
      <c r="L39" s="108"/>
      <c r="M39" s="113"/>
      <c r="N39" s="113"/>
      <c r="O39" s="113"/>
      <c r="P39" s="113"/>
    </row>
    <row r="40" spans="1:16" s="109" customFormat="1" ht="9.6" customHeight="1">
      <c r="A40" s="106">
        <v>1996</v>
      </c>
      <c r="B40" s="107"/>
      <c r="C40" s="107"/>
      <c r="D40" s="108"/>
      <c r="E40" s="111"/>
      <c r="F40" s="108"/>
      <c r="G40" s="111"/>
      <c r="H40" s="108"/>
      <c r="I40" s="108"/>
      <c r="J40" s="108"/>
      <c r="K40" s="108"/>
      <c r="L40" s="108"/>
      <c r="M40" s="108"/>
      <c r="N40" s="108"/>
      <c r="O40" s="108"/>
      <c r="P40" s="108"/>
    </row>
    <row r="41" spans="1:16" s="109" customFormat="1" ht="9.6" customHeight="1">
      <c r="A41" s="106" t="s">
        <v>69</v>
      </c>
      <c r="B41" s="110">
        <f>SUM(B43:B67)-0.1</f>
        <v>24476.7</v>
      </c>
      <c r="C41" s="110">
        <f>SUM(C43:C67)</f>
        <v>2527826</v>
      </c>
      <c r="D41" s="111"/>
      <c r="E41" s="111">
        <f>SUM(E43:E67)</f>
        <v>174113</v>
      </c>
      <c r="F41" s="111">
        <f>SUM(F43:F67)</f>
        <v>340710</v>
      </c>
      <c r="G41" s="111">
        <f>SUM(G43:G67)+1</f>
        <v>377553</v>
      </c>
      <c r="H41" s="111"/>
      <c r="I41" s="111">
        <f>SUM(I43:I67)</f>
        <v>2184363</v>
      </c>
      <c r="J41" s="111"/>
      <c r="K41" s="111">
        <f>SUM(K43:K67)+1</f>
        <v>6109453</v>
      </c>
      <c r="L41" s="111"/>
      <c r="M41" s="111">
        <f>SUM(M43:M67)</f>
        <v>920714</v>
      </c>
      <c r="N41" s="111"/>
      <c r="O41" s="111">
        <f>SUM(O43:O67)</f>
        <v>470028</v>
      </c>
      <c r="P41" s="111">
        <f>SUM(P43:P67)</f>
        <v>523971</v>
      </c>
    </row>
    <row r="42" spans="1:16" s="109" customFormat="1" ht="3.95" customHeight="1">
      <c r="A42" s="106"/>
      <c r="B42" s="110"/>
      <c r="C42" s="110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</row>
    <row r="43" spans="1:16" s="109" customFormat="1" ht="9.6" customHeight="1">
      <c r="A43" s="112" t="s">
        <v>13</v>
      </c>
      <c r="B43" s="107">
        <v>2123.6</v>
      </c>
      <c r="C43" s="107">
        <v>17682</v>
      </c>
      <c r="D43" s="108"/>
      <c r="E43" s="113">
        <v>0</v>
      </c>
      <c r="F43" s="113">
        <v>0</v>
      </c>
      <c r="G43" s="113">
        <v>0</v>
      </c>
      <c r="H43" s="113"/>
      <c r="I43" s="108">
        <v>0</v>
      </c>
      <c r="J43" s="108"/>
      <c r="K43" s="108">
        <v>0</v>
      </c>
      <c r="L43" s="113"/>
      <c r="M43" s="108">
        <v>0</v>
      </c>
      <c r="N43" s="108"/>
      <c r="O43" s="108">
        <v>0</v>
      </c>
      <c r="P43" s="108">
        <v>0</v>
      </c>
    </row>
    <row r="44" spans="1:16" s="109" customFormat="1" ht="9.6" customHeight="1">
      <c r="A44" s="112" t="s">
        <v>16</v>
      </c>
      <c r="B44" s="107">
        <v>0</v>
      </c>
      <c r="C44" s="107">
        <v>62335</v>
      </c>
      <c r="D44" s="108"/>
      <c r="E44" s="108">
        <v>2014</v>
      </c>
      <c r="F44" s="108">
        <v>2</v>
      </c>
      <c r="G44" s="108">
        <v>0</v>
      </c>
      <c r="H44" s="108"/>
      <c r="I44" s="108">
        <v>1656509</v>
      </c>
      <c r="J44" s="108"/>
      <c r="K44" s="108">
        <v>2153268</v>
      </c>
      <c r="L44" s="108"/>
      <c r="M44" s="108">
        <v>0</v>
      </c>
      <c r="N44" s="108"/>
      <c r="O44" s="108">
        <v>56567</v>
      </c>
      <c r="P44" s="108">
        <v>147197</v>
      </c>
    </row>
    <row r="45" spans="1:16" s="109" customFormat="1" ht="9.6" customHeight="1">
      <c r="A45" s="112" t="s">
        <v>17</v>
      </c>
      <c r="B45" s="114">
        <v>0</v>
      </c>
      <c r="C45" s="114">
        <v>0</v>
      </c>
      <c r="D45" s="113"/>
      <c r="E45" s="113">
        <v>0</v>
      </c>
      <c r="F45" s="109">
        <v>0</v>
      </c>
      <c r="G45" s="108">
        <v>0</v>
      </c>
      <c r="H45" s="113"/>
      <c r="I45" s="108">
        <v>0</v>
      </c>
      <c r="J45" s="108"/>
      <c r="K45" s="108">
        <v>2075428</v>
      </c>
      <c r="L45" s="108"/>
      <c r="M45" s="108">
        <v>0</v>
      </c>
      <c r="N45" s="108"/>
      <c r="O45" s="108">
        <v>0</v>
      </c>
      <c r="P45" s="108">
        <v>0</v>
      </c>
    </row>
    <row r="46" spans="1:16" s="109" customFormat="1" ht="9.6" customHeight="1">
      <c r="A46" s="115" t="s">
        <v>18</v>
      </c>
      <c r="B46" s="116">
        <v>0</v>
      </c>
      <c r="C46" s="116">
        <v>0</v>
      </c>
      <c r="D46" s="117"/>
      <c r="E46" s="117">
        <v>0</v>
      </c>
      <c r="F46" s="117">
        <v>0</v>
      </c>
      <c r="G46" s="117">
        <v>0</v>
      </c>
      <c r="H46" s="117"/>
      <c r="I46" s="117">
        <v>0</v>
      </c>
      <c r="J46" s="117"/>
      <c r="K46" s="117">
        <v>0</v>
      </c>
      <c r="L46" s="117"/>
      <c r="M46" s="117">
        <v>280188</v>
      </c>
      <c r="N46" s="117"/>
      <c r="O46" s="117">
        <v>0</v>
      </c>
      <c r="P46" s="117">
        <v>0</v>
      </c>
    </row>
    <row r="47" spans="1:16" s="109" customFormat="1" ht="9.6" customHeight="1">
      <c r="A47" s="112" t="s">
        <v>19</v>
      </c>
      <c r="B47" s="107">
        <v>960.6</v>
      </c>
      <c r="C47" s="107">
        <v>331221</v>
      </c>
      <c r="D47" s="108"/>
      <c r="E47" s="108">
        <v>77283</v>
      </c>
      <c r="F47" s="108">
        <v>14163</v>
      </c>
      <c r="G47" s="108">
        <v>144874</v>
      </c>
      <c r="H47" s="108"/>
      <c r="I47" s="108">
        <v>0</v>
      </c>
      <c r="J47" s="108"/>
      <c r="K47" s="108">
        <v>331</v>
      </c>
      <c r="L47" s="108"/>
      <c r="M47" s="108">
        <v>0</v>
      </c>
      <c r="N47" s="108"/>
      <c r="O47" s="108">
        <v>0</v>
      </c>
      <c r="P47" s="108">
        <v>0</v>
      </c>
    </row>
    <row r="48" spans="1:16" s="109" customFormat="1" ht="9.6" customHeight="1">
      <c r="A48" s="112" t="s">
        <v>21</v>
      </c>
      <c r="B48" s="107">
        <v>4801.3</v>
      </c>
      <c r="C48" s="107">
        <v>387375</v>
      </c>
      <c r="D48" s="108"/>
      <c r="E48" s="108">
        <v>7400</v>
      </c>
      <c r="F48" s="108">
        <v>2521</v>
      </c>
      <c r="G48" s="108">
        <v>14136</v>
      </c>
      <c r="H48" s="108"/>
      <c r="I48" s="108">
        <v>0</v>
      </c>
      <c r="J48" s="108"/>
      <c r="K48" s="108">
        <v>0</v>
      </c>
      <c r="L48" s="108"/>
      <c r="M48" s="108">
        <v>0</v>
      </c>
      <c r="N48" s="108"/>
      <c r="O48" s="108">
        <v>0</v>
      </c>
      <c r="P48" s="108">
        <v>0</v>
      </c>
    </row>
    <row r="49" spans="1:16" s="109" customFormat="1" ht="9.6" customHeight="1">
      <c r="A49" s="112" t="s">
        <v>22</v>
      </c>
      <c r="B49" s="107">
        <v>3051.8</v>
      </c>
      <c r="C49" s="107">
        <v>160965</v>
      </c>
      <c r="D49" s="108"/>
      <c r="E49" s="108">
        <v>207</v>
      </c>
      <c r="F49" s="108">
        <v>244</v>
      </c>
      <c r="G49" s="108">
        <v>129</v>
      </c>
      <c r="H49" s="108"/>
      <c r="I49" s="108">
        <v>0</v>
      </c>
      <c r="J49" s="108"/>
      <c r="K49" s="108">
        <v>0</v>
      </c>
      <c r="L49" s="113"/>
      <c r="M49" s="108">
        <v>19097</v>
      </c>
      <c r="N49" s="108"/>
      <c r="O49" s="108">
        <v>0</v>
      </c>
      <c r="P49" s="108">
        <v>0</v>
      </c>
    </row>
    <row r="50" spans="1:16" s="109" customFormat="1" ht="9.6" customHeight="1">
      <c r="A50" s="115" t="s">
        <v>23</v>
      </c>
      <c r="B50" s="116">
        <v>608.5</v>
      </c>
      <c r="C50" s="116">
        <v>25375</v>
      </c>
      <c r="D50" s="117"/>
      <c r="E50" s="117">
        <v>3175</v>
      </c>
      <c r="F50" s="117">
        <v>230</v>
      </c>
      <c r="G50" s="117">
        <v>10889</v>
      </c>
      <c r="H50" s="117"/>
      <c r="I50" s="117">
        <v>0</v>
      </c>
      <c r="J50" s="117"/>
      <c r="K50" s="117">
        <v>0</v>
      </c>
      <c r="L50" s="118"/>
      <c r="M50" s="117">
        <v>0</v>
      </c>
      <c r="N50" s="117"/>
      <c r="O50" s="117">
        <v>0</v>
      </c>
      <c r="P50" s="117">
        <v>0</v>
      </c>
    </row>
    <row r="51" spans="1:16" s="109" customFormat="1" ht="9.6" customHeight="1">
      <c r="A51" s="112" t="s">
        <v>24</v>
      </c>
      <c r="B51" s="107">
        <v>251.7</v>
      </c>
      <c r="C51" s="107">
        <v>115241</v>
      </c>
      <c r="D51" s="108"/>
      <c r="E51" s="108">
        <v>13463</v>
      </c>
      <c r="F51" s="108">
        <v>1050</v>
      </c>
      <c r="G51" s="108">
        <v>23765</v>
      </c>
      <c r="H51" s="108"/>
      <c r="I51" s="108">
        <v>0</v>
      </c>
      <c r="J51" s="108"/>
      <c r="K51" s="108">
        <v>0</v>
      </c>
      <c r="L51" s="108"/>
      <c r="M51" s="108">
        <v>38863</v>
      </c>
      <c r="N51" s="108"/>
      <c r="O51" s="108">
        <v>0</v>
      </c>
      <c r="P51" s="108">
        <v>0</v>
      </c>
    </row>
    <row r="52" spans="1:16" s="109" customFormat="1" ht="9.6" customHeight="1">
      <c r="A52" s="112" t="s">
        <v>25</v>
      </c>
      <c r="B52" s="107">
        <v>41.199999999999996</v>
      </c>
      <c r="C52" s="107">
        <v>70539</v>
      </c>
      <c r="D52" s="108"/>
      <c r="E52" s="108">
        <v>21</v>
      </c>
      <c r="F52" s="108">
        <v>1</v>
      </c>
      <c r="G52" s="108">
        <v>3</v>
      </c>
      <c r="H52" s="108"/>
      <c r="I52" s="108">
        <v>0</v>
      </c>
      <c r="J52" s="108"/>
      <c r="K52" s="108">
        <v>796349</v>
      </c>
      <c r="L52" s="108"/>
      <c r="M52" s="108">
        <v>0</v>
      </c>
      <c r="N52" s="108"/>
      <c r="O52" s="108">
        <v>0</v>
      </c>
      <c r="P52" s="108">
        <v>0</v>
      </c>
    </row>
    <row r="53" spans="1:16" s="109" customFormat="1" ht="9.6" customHeight="1">
      <c r="A53" s="112" t="s">
        <v>26</v>
      </c>
      <c r="B53" s="107">
        <v>694.50000000000011</v>
      </c>
      <c r="C53" s="107">
        <v>108175</v>
      </c>
      <c r="D53" s="108"/>
      <c r="E53" s="108">
        <v>4161</v>
      </c>
      <c r="F53" s="108">
        <v>1364</v>
      </c>
      <c r="G53" s="108">
        <v>20780</v>
      </c>
      <c r="H53" s="108"/>
      <c r="I53" s="108">
        <v>0</v>
      </c>
      <c r="J53" s="108"/>
      <c r="K53" s="108">
        <v>0</v>
      </c>
      <c r="L53" s="113"/>
      <c r="M53" s="108">
        <v>0</v>
      </c>
      <c r="N53" s="108"/>
      <c r="O53" s="108">
        <v>0</v>
      </c>
      <c r="P53" s="108">
        <v>0</v>
      </c>
    </row>
    <row r="54" spans="1:16" s="109" customFormat="1" ht="9.6" customHeight="1">
      <c r="A54" s="115" t="s">
        <v>27</v>
      </c>
      <c r="B54" s="116">
        <v>101.1</v>
      </c>
      <c r="C54" s="116">
        <v>858</v>
      </c>
      <c r="D54" s="117"/>
      <c r="E54" s="117">
        <v>13</v>
      </c>
      <c r="F54" s="117">
        <v>1916</v>
      </c>
      <c r="G54" s="117">
        <v>20</v>
      </c>
      <c r="H54" s="117"/>
      <c r="I54" s="117">
        <v>527854</v>
      </c>
      <c r="J54" s="117"/>
      <c r="K54" s="117">
        <v>1004462</v>
      </c>
      <c r="L54" s="117"/>
      <c r="M54" s="117">
        <v>0</v>
      </c>
      <c r="N54" s="117"/>
      <c r="O54" s="117">
        <v>0</v>
      </c>
      <c r="P54" s="117">
        <v>0</v>
      </c>
    </row>
    <row r="55" spans="1:16" s="109" customFormat="1" ht="9.6" customHeight="1">
      <c r="A55" s="112" t="s">
        <v>28</v>
      </c>
      <c r="B55" s="107">
        <v>0</v>
      </c>
      <c r="C55" s="107">
        <v>86</v>
      </c>
      <c r="D55" s="108"/>
      <c r="E55" s="108">
        <v>2</v>
      </c>
      <c r="F55" s="108">
        <v>0</v>
      </c>
      <c r="G55" s="108">
        <v>1</v>
      </c>
      <c r="H55" s="108"/>
      <c r="I55" s="108">
        <v>0</v>
      </c>
      <c r="J55" s="108"/>
      <c r="K55" s="108">
        <v>0</v>
      </c>
      <c r="L55" s="113"/>
      <c r="M55" s="108">
        <v>0</v>
      </c>
      <c r="N55" s="108"/>
      <c r="O55" s="108">
        <v>0</v>
      </c>
      <c r="P55" s="108">
        <v>0</v>
      </c>
    </row>
    <row r="56" spans="1:16" s="109" customFormat="1" ht="9.6" customHeight="1">
      <c r="A56" s="112" t="s">
        <v>29</v>
      </c>
      <c r="B56" s="107">
        <v>44.8</v>
      </c>
      <c r="C56" s="107">
        <v>3521</v>
      </c>
      <c r="D56" s="108"/>
      <c r="E56" s="108">
        <v>7</v>
      </c>
      <c r="F56" s="108">
        <v>48</v>
      </c>
      <c r="G56" s="108">
        <v>3</v>
      </c>
      <c r="H56" s="108"/>
      <c r="I56" s="108">
        <v>0</v>
      </c>
      <c r="J56" s="108"/>
      <c r="K56" s="108">
        <v>0</v>
      </c>
      <c r="L56" s="113"/>
      <c r="M56" s="108">
        <v>0</v>
      </c>
      <c r="N56" s="108"/>
      <c r="O56" s="108">
        <v>0</v>
      </c>
      <c r="P56" s="108">
        <v>0</v>
      </c>
    </row>
    <row r="57" spans="1:16" s="109" customFormat="1" ht="9.6" customHeight="1">
      <c r="A57" s="112" t="s">
        <v>30</v>
      </c>
      <c r="B57" s="107">
        <v>0</v>
      </c>
      <c r="C57" s="107">
        <v>0</v>
      </c>
      <c r="D57" s="108"/>
      <c r="E57" s="108">
        <v>0</v>
      </c>
      <c r="F57" s="108">
        <v>0</v>
      </c>
      <c r="G57" s="108">
        <v>14</v>
      </c>
      <c r="H57" s="108"/>
      <c r="I57" s="108">
        <v>0</v>
      </c>
      <c r="J57" s="108"/>
      <c r="K57" s="108">
        <v>0</v>
      </c>
      <c r="L57" s="113"/>
      <c r="M57" s="108">
        <v>23573</v>
      </c>
      <c r="N57" s="108"/>
      <c r="O57" s="108">
        <v>99271</v>
      </c>
      <c r="P57" s="108">
        <v>0</v>
      </c>
    </row>
    <row r="58" spans="1:16" s="109" customFormat="1" ht="9.6" customHeight="1">
      <c r="A58" s="115" t="s">
        <v>31</v>
      </c>
      <c r="B58" s="119">
        <v>81.099999999999994</v>
      </c>
      <c r="C58" s="116">
        <v>3787</v>
      </c>
      <c r="D58" s="117"/>
      <c r="E58" s="117">
        <v>6</v>
      </c>
      <c r="F58" s="117">
        <v>2</v>
      </c>
      <c r="G58" s="117">
        <v>0</v>
      </c>
      <c r="H58" s="117"/>
      <c r="I58" s="117">
        <v>0</v>
      </c>
      <c r="J58" s="117"/>
      <c r="K58" s="117">
        <v>0</v>
      </c>
      <c r="L58" s="118"/>
      <c r="M58" s="117">
        <v>45352</v>
      </c>
      <c r="N58" s="117"/>
      <c r="O58" s="117">
        <v>0</v>
      </c>
      <c r="P58" s="117">
        <v>0</v>
      </c>
    </row>
    <row r="59" spans="1:16" s="109" customFormat="1" ht="9.6" customHeight="1">
      <c r="A59" s="112" t="s">
        <v>33</v>
      </c>
      <c r="B59" s="107">
        <v>614.29999999999995</v>
      </c>
      <c r="C59" s="107">
        <v>50502</v>
      </c>
      <c r="D59" s="108"/>
      <c r="E59" s="108">
        <v>3442</v>
      </c>
      <c r="F59" s="108">
        <v>1097</v>
      </c>
      <c r="G59" s="108">
        <v>4402</v>
      </c>
      <c r="H59" s="108"/>
      <c r="I59" s="108">
        <v>0</v>
      </c>
      <c r="J59" s="108"/>
      <c r="K59" s="108">
        <v>0</v>
      </c>
      <c r="L59" s="113"/>
      <c r="M59" s="108">
        <v>0</v>
      </c>
      <c r="N59" s="108"/>
      <c r="O59" s="108">
        <v>0</v>
      </c>
      <c r="P59" s="108">
        <v>0</v>
      </c>
    </row>
    <row r="60" spans="1:16" s="109" customFormat="1" ht="9.6" customHeight="1">
      <c r="A60" s="112" t="s">
        <v>35</v>
      </c>
      <c r="B60" s="107">
        <v>160.4</v>
      </c>
      <c r="C60" s="107">
        <v>48937</v>
      </c>
      <c r="D60" s="108"/>
      <c r="E60" s="108">
        <v>1997</v>
      </c>
      <c r="F60" s="108">
        <v>4237</v>
      </c>
      <c r="G60" s="108">
        <v>56602</v>
      </c>
      <c r="H60" s="108"/>
      <c r="I60" s="108">
        <v>0</v>
      </c>
      <c r="J60" s="108"/>
      <c r="K60" s="108">
        <v>0</v>
      </c>
      <c r="L60" s="108"/>
      <c r="M60" s="108">
        <v>0</v>
      </c>
      <c r="N60" s="108"/>
      <c r="O60" s="108">
        <v>0</v>
      </c>
      <c r="P60" s="108">
        <v>376774</v>
      </c>
    </row>
    <row r="61" spans="1:16" s="109" customFormat="1" ht="9.6" customHeight="1">
      <c r="A61" s="112" t="s">
        <v>36</v>
      </c>
      <c r="B61" s="107">
        <v>1572.5</v>
      </c>
      <c r="C61" s="107">
        <v>78964</v>
      </c>
      <c r="D61" s="108"/>
      <c r="E61" s="108">
        <v>3090</v>
      </c>
      <c r="F61" s="108">
        <v>795</v>
      </c>
      <c r="G61" s="108">
        <v>2569</v>
      </c>
      <c r="H61" s="108"/>
      <c r="I61" s="108">
        <v>0</v>
      </c>
      <c r="J61" s="108"/>
      <c r="K61" s="108">
        <v>0</v>
      </c>
      <c r="L61" s="108"/>
      <c r="M61" s="108">
        <v>0</v>
      </c>
      <c r="N61" s="108"/>
      <c r="O61" s="108">
        <v>0</v>
      </c>
      <c r="P61" s="108">
        <v>0</v>
      </c>
    </row>
    <row r="62" spans="1:16" s="109" customFormat="1" ht="9.6" customHeight="1">
      <c r="A62" s="115" t="s">
        <v>37</v>
      </c>
      <c r="B62" s="116">
        <v>8396.6999999999989</v>
      </c>
      <c r="C62" s="116">
        <v>104706</v>
      </c>
      <c r="D62" s="117"/>
      <c r="E62" s="117">
        <v>271</v>
      </c>
      <c r="F62" s="117">
        <v>294812</v>
      </c>
      <c r="G62" s="117">
        <v>5047</v>
      </c>
      <c r="H62" s="117"/>
      <c r="I62" s="117">
        <v>0</v>
      </c>
      <c r="J62" s="117"/>
      <c r="K62" s="117">
        <v>74287</v>
      </c>
      <c r="L62" s="118"/>
      <c r="M62" s="117">
        <v>0</v>
      </c>
      <c r="N62" s="117"/>
      <c r="O62" s="117">
        <v>314190</v>
      </c>
      <c r="P62" s="117">
        <v>0</v>
      </c>
    </row>
    <row r="63" spans="1:16" s="109" customFormat="1" ht="9.6" customHeight="1">
      <c r="A63" s="112" t="s">
        <v>38</v>
      </c>
      <c r="B63" s="107">
        <v>0</v>
      </c>
      <c r="C63" s="107">
        <v>0</v>
      </c>
      <c r="D63" s="108"/>
      <c r="E63" s="108">
        <v>0</v>
      </c>
      <c r="F63" s="108">
        <v>0</v>
      </c>
      <c r="G63" s="113">
        <v>0</v>
      </c>
      <c r="H63" s="108"/>
      <c r="I63" s="108">
        <v>0</v>
      </c>
      <c r="J63" s="108"/>
      <c r="K63" s="108">
        <v>0</v>
      </c>
      <c r="L63" s="113"/>
      <c r="M63" s="108">
        <v>452460</v>
      </c>
      <c r="N63" s="108"/>
      <c r="O63" s="108">
        <v>0</v>
      </c>
      <c r="P63" s="108">
        <v>0</v>
      </c>
    </row>
    <row r="64" spans="1:16" s="109" customFormat="1" ht="9.6" customHeight="1">
      <c r="A64" s="112" t="s">
        <v>39</v>
      </c>
      <c r="B64" s="107">
        <v>0</v>
      </c>
      <c r="C64" s="107">
        <v>66</v>
      </c>
      <c r="D64" s="108"/>
      <c r="E64" s="108">
        <v>6</v>
      </c>
      <c r="F64" s="108">
        <v>0</v>
      </c>
      <c r="G64" s="108">
        <v>0</v>
      </c>
      <c r="H64" s="108"/>
      <c r="I64" s="108">
        <v>0</v>
      </c>
      <c r="J64" s="108"/>
      <c r="K64" s="108">
        <v>0</v>
      </c>
      <c r="L64" s="113"/>
      <c r="M64" s="108">
        <v>14816</v>
      </c>
      <c r="N64" s="108"/>
      <c r="O64" s="108">
        <v>0</v>
      </c>
      <c r="P64" s="108">
        <v>0</v>
      </c>
    </row>
    <row r="65" spans="1:16" s="109" customFormat="1" ht="9.6" customHeight="1">
      <c r="A65" s="112" t="s">
        <v>41</v>
      </c>
      <c r="B65" s="107">
        <v>0</v>
      </c>
      <c r="C65" s="114">
        <v>0</v>
      </c>
      <c r="D65" s="113"/>
      <c r="E65" s="113">
        <v>0</v>
      </c>
      <c r="F65" s="108">
        <v>0</v>
      </c>
      <c r="G65" s="113">
        <v>0</v>
      </c>
      <c r="H65" s="113"/>
      <c r="I65" s="108">
        <v>0</v>
      </c>
      <c r="J65" s="108"/>
      <c r="K65" s="108">
        <v>0</v>
      </c>
      <c r="L65" s="113"/>
      <c r="M65" s="108">
        <v>46365</v>
      </c>
      <c r="N65" s="108"/>
      <c r="O65" s="108">
        <v>0</v>
      </c>
      <c r="P65" s="108">
        <v>0</v>
      </c>
    </row>
    <row r="66" spans="1:16" s="109" customFormat="1" ht="9.6" customHeight="1">
      <c r="A66" s="115" t="s">
        <v>43</v>
      </c>
      <c r="B66" s="116">
        <v>972.7</v>
      </c>
      <c r="C66" s="116">
        <v>957491</v>
      </c>
      <c r="D66" s="117"/>
      <c r="E66" s="117">
        <v>57555</v>
      </c>
      <c r="F66" s="117">
        <v>18228</v>
      </c>
      <c r="G66" s="117">
        <v>94318</v>
      </c>
      <c r="H66" s="117"/>
      <c r="I66" s="117">
        <v>0</v>
      </c>
      <c r="J66" s="117"/>
      <c r="K66" s="117">
        <v>5327</v>
      </c>
      <c r="L66" s="117"/>
      <c r="M66" s="120">
        <v>0</v>
      </c>
      <c r="N66" s="120"/>
      <c r="O66" s="117">
        <v>0</v>
      </c>
      <c r="P66" s="117">
        <v>0</v>
      </c>
    </row>
    <row r="67" spans="1:16" s="109" customFormat="1" ht="9.6" customHeight="1">
      <c r="A67" s="112" t="s">
        <v>97</v>
      </c>
      <c r="B67" s="107">
        <v>0</v>
      </c>
      <c r="C67" s="107">
        <v>0</v>
      </c>
      <c r="D67" s="108"/>
      <c r="E67" s="108">
        <v>0</v>
      </c>
      <c r="F67" s="108">
        <v>0</v>
      </c>
      <c r="G67" s="108">
        <v>0</v>
      </c>
      <c r="H67" s="108"/>
      <c r="I67" s="113">
        <v>0</v>
      </c>
      <c r="J67" s="113"/>
      <c r="K67" s="108">
        <v>0</v>
      </c>
      <c r="L67" s="108"/>
      <c r="M67" s="113">
        <v>0</v>
      </c>
      <c r="N67" s="113"/>
      <c r="O67" s="113">
        <v>0</v>
      </c>
      <c r="P67" s="113">
        <v>0</v>
      </c>
    </row>
    <row r="68" spans="1:16" s="109" customFormat="1" ht="9.6" customHeight="1">
      <c r="A68" s="112"/>
      <c r="B68" s="114"/>
      <c r="C68" s="107"/>
      <c r="D68" s="108"/>
      <c r="E68" s="108"/>
      <c r="F68" s="108"/>
      <c r="G68" s="108"/>
      <c r="H68" s="108"/>
      <c r="I68" s="108"/>
      <c r="J68" s="108"/>
      <c r="K68" s="108"/>
      <c r="L68" s="108"/>
      <c r="O68" s="108"/>
      <c r="P68" s="108"/>
    </row>
    <row r="69" spans="1:16" s="109" customFormat="1" ht="9.6" customHeight="1">
      <c r="A69" s="106">
        <v>1997</v>
      </c>
      <c r="B69" s="107"/>
      <c r="C69" s="107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</row>
    <row r="70" spans="1:16" s="109" customFormat="1" ht="9.6" customHeight="1">
      <c r="A70" s="106" t="s">
        <v>69</v>
      </c>
      <c r="B70" s="110">
        <f>SUM(B72:B95)-0.2</f>
        <v>26000.899999999998</v>
      </c>
      <c r="C70" s="110">
        <f>SUM(C72:C95)</f>
        <v>2678707</v>
      </c>
      <c r="D70" s="121"/>
      <c r="E70" s="121">
        <f>SUM(E72:E95)</f>
        <v>174657</v>
      </c>
      <c r="F70" s="121">
        <f>SUM(F72:F95)-3</f>
        <v>390288</v>
      </c>
      <c r="G70" s="121">
        <f>SUM(G72:G95)-1</f>
        <v>379252</v>
      </c>
      <c r="H70" s="121"/>
      <c r="I70" s="121">
        <f>SUM(I72:I95)</f>
        <v>2139376</v>
      </c>
      <c r="J70" s="121"/>
      <c r="K70" s="121">
        <f>SUM(K72:K95)+1</f>
        <v>6279783</v>
      </c>
      <c r="L70" s="121"/>
      <c r="M70" s="121">
        <f>SUM(M72:M95)</f>
        <v>923351</v>
      </c>
      <c r="N70" s="121"/>
      <c r="O70" s="121">
        <f>SUM(O72:O95)-1</f>
        <v>236606</v>
      </c>
      <c r="P70" s="121">
        <f>SUM(P72:P95)</f>
        <v>552840</v>
      </c>
    </row>
    <row r="71" spans="1:16" s="109" customFormat="1" ht="3.95" customHeight="1">
      <c r="A71" s="106"/>
      <c r="B71" s="110"/>
      <c r="C71" s="110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</row>
    <row r="72" spans="1:16" s="109" customFormat="1" ht="9.6" customHeight="1">
      <c r="A72" s="112" t="s">
        <v>13</v>
      </c>
      <c r="B72" s="107">
        <v>1938.3999999999999</v>
      </c>
      <c r="C72" s="107">
        <v>9102</v>
      </c>
      <c r="D72" s="122"/>
      <c r="E72" s="123">
        <v>1</v>
      </c>
      <c r="F72" s="123">
        <v>4</v>
      </c>
      <c r="G72" s="123">
        <v>0</v>
      </c>
      <c r="H72" s="123"/>
      <c r="I72" s="122">
        <v>0</v>
      </c>
      <c r="J72" s="122"/>
      <c r="K72" s="122">
        <v>0</v>
      </c>
      <c r="L72" s="123"/>
      <c r="M72" s="122">
        <v>0</v>
      </c>
      <c r="N72" s="122"/>
      <c r="O72" s="122">
        <v>0</v>
      </c>
      <c r="P72" s="122">
        <v>0</v>
      </c>
    </row>
    <row r="73" spans="1:16" s="109" customFormat="1" ht="9.6" customHeight="1">
      <c r="A73" s="112" t="s">
        <v>16</v>
      </c>
      <c r="B73" s="107">
        <v>0</v>
      </c>
      <c r="C73" s="107">
        <v>78875</v>
      </c>
      <c r="D73" s="122"/>
      <c r="E73" s="123">
        <v>2183</v>
      </c>
      <c r="F73" s="123">
        <v>1</v>
      </c>
      <c r="G73" s="122">
        <v>0</v>
      </c>
      <c r="H73" s="122"/>
      <c r="I73" s="122">
        <v>1612909</v>
      </c>
      <c r="J73" s="122"/>
      <c r="K73" s="122">
        <v>2244569</v>
      </c>
      <c r="L73" s="122"/>
      <c r="M73" s="122">
        <v>0</v>
      </c>
      <c r="N73" s="122"/>
      <c r="O73" s="122">
        <v>65331</v>
      </c>
      <c r="P73" s="122">
        <v>143634</v>
      </c>
    </row>
    <row r="74" spans="1:16" s="109" customFormat="1" ht="9.6" customHeight="1">
      <c r="A74" s="112" t="s">
        <v>17</v>
      </c>
      <c r="B74" s="114">
        <v>0</v>
      </c>
      <c r="C74" s="114">
        <v>0</v>
      </c>
      <c r="D74" s="123"/>
      <c r="E74" s="123">
        <v>0</v>
      </c>
      <c r="F74" s="122">
        <v>0</v>
      </c>
      <c r="G74" s="122">
        <v>0</v>
      </c>
      <c r="H74" s="123"/>
      <c r="I74" s="122">
        <v>0</v>
      </c>
      <c r="J74" s="122"/>
      <c r="K74" s="122">
        <v>2155158</v>
      </c>
      <c r="L74" s="122"/>
      <c r="M74" s="122">
        <v>0</v>
      </c>
      <c r="N74" s="122"/>
      <c r="O74" s="122">
        <v>0</v>
      </c>
      <c r="P74" s="122">
        <v>0</v>
      </c>
    </row>
    <row r="75" spans="1:16" s="109" customFormat="1" ht="9.6" customHeight="1">
      <c r="A75" s="115" t="s">
        <v>18</v>
      </c>
      <c r="B75" s="116">
        <v>0</v>
      </c>
      <c r="C75" s="116">
        <v>0</v>
      </c>
      <c r="D75" s="124"/>
      <c r="E75" s="124">
        <v>0</v>
      </c>
      <c r="F75" s="124">
        <v>0</v>
      </c>
      <c r="G75" s="124">
        <v>0</v>
      </c>
      <c r="H75" s="124"/>
      <c r="I75" s="124">
        <v>0</v>
      </c>
      <c r="J75" s="124"/>
      <c r="K75" s="124">
        <v>0</v>
      </c>
      <c r="L75" s="124"/>
      <c r="M75" s="124">
        <v>287513</v>
      </c>
      <c r="N75" s="124"/>
      <c r="O75" s="124">
        <v>0</v>
      </c>
      <c r="P75" s="124">
        <v>0</v>
      </c>
    </row>
    <row r="76" spans="1:16" s="109" customFormat="1" ht="9.6" customHeight="1">
      <c r="A76" s="112" t="s">
        <v>19</v>
      </c>
      <c r="B76" s="107">
        <v>1055.1000000000001</v>
      </c>
      <c r="C76" s="107">
        <v>341336</v>
      </c>
      <c r="D76" s="122"/>
      <c r="E76" s="123">
        <v>75403</v>
      </c>
      <c r="F76" s="123">
        <v>14147</v>
      </c>
      <c r="G76" s="123">
        <v>148016</v>
      </c>
      <c r="H76" s="122"/>
      <c r="I76" s="122">
        <v>0</v>
      </c>
      <c r="J76" s="122"/>
      <c r="K76" s="122">
        <v>0</v>
      </c>
      <c r="L76" s="122"/>
      <c r="M76" s="122">
        <v>0</v>
      </c>
      <c r="N76" s="122"/>
      <c r="O76" s="122">
        <v>0</v>
      </c>
      <c r="P76" s="122">
        <v>0</v>
      </c>
    </row>
    <row r="77" spans="1:16" s="109" customFormat="1" ht="9.6" customHeight="1">
      <c r="A77" s="112" t="s">
        <v>21</v>
      </c>
      <c r="B77" s="107">
        <v>5198.5999999999995</v>
      </c>
      <c r="C77" s="107">
        <v>354284</v>
      </c>
      <c r="D77" s="122"/>
      <c r="E77" s="123">
        <v>8857</v>
      </c>
      <c r="F77" s="123">
        <v>2819</v>
      </c>
      <c r="G77" s="123">
        <v>13702</v>
      </c>
      <c r="H77" s="122"/>
      <c r="I77" s="122">
        <v>0</v>
      </c>
      <c r="J77" s="122"/>
      <c r="K77" s="122">
        <v>0</v>
      </c>
      <c r="L77" s="122"/>
      <c r="M77" s="122">
        <v>0</v>
      </c>
      <c r="N77" s="122"/>
      <c r="O77" s="122">
        <v>0</v>
      </c>
      <c r="P77" s="122">
        <v>0</v>
      </c>
    </row>
    <row r="78" spans="1:16" s="109" customFormat="1" ht="9.6" customHeight="1">
      <c r="A78" s="112" t="s">
        <v>22</v>
      </c>
      <c r="B78" s="107">
        <v>2735.3999999999996</v>
      </c>
      <c r="C78" s="107">
        <v>148241</v>
      </c>
      <c r="D78" s="122"/>
      <c r="E78" s="123">
        <v>158</v>
      </c>
      <c r="F78" s="123">
        <v>201</v>
      </c>
      <c r="G78" s="123">
        <v>116</v>
      </c>
      <c r="H78" s="122"/>
      <c r="I78" s="122">
        <v>0</v>
      </c>
      <c r="J78" s="122"/>
      <c r="K78" s="122">
        <v>0</v>
      </c>
      <c r="L78" s="123"/>
      <c r="M78" s="122">
        <v>29703</v>
      </c>
      <c r="N78" s="122"/>
      <c r="O78" s="122">
        <v>0</v>
      </c>
      <c r="P78" s="122">
        <v>0</v>
      </c>
    </row>
    <row r="79" spans="1:16" s="109" customFormat="1" ht="9.6" customHeight="1">
      <c r="A79" s="115" t="s">
        <v>23</v>
      </c>
      <c r="B79" s="116">
        <v>603</v>
      </c>
      <c r="C79" s="116">
        <v>26674</v>
      </c>
      <c r="D79" s="124"/>
      <c r="E79" s="125">
        <v>3903</v>
      </c>
      <c r="F79" s="124">
        <v>236</v>
      </c>
      <c r="G79" s="124">
        <v>12907</v>
      </c>
      <c r="H79" s="124"/>
      <c r="I79" s="124">
        <v>0</v>
      </c>
      <c r="J79" s="124"/>
      <c r="K79" s="124">
        <v>0</v>
      </c>
      <c r="L79" s="125"/>
      <c r="M79" s="124">
        <v>0</v>
      </c>
      <c r="N79" s="124"/>
      <c r="O79" s="124">
        <v>0</v>
      </c>
      <c r="P79" s="124">
        <v>0</v>
      </c>
    </row>
    <row r="80" spans="1:16" s="109" customFormat="1" ht="9.6" customHeight="1">
      <c r="A80" s="112" t="s">
        <v>24</v>
      </c>
      <c r="B80" s="107">
        <v>231.10000000000002</v>
      </c>
      <c r="C80" s="107">
        <v>108950</v>
      </c>
      <c r="D80" s="122"/>
      <c r="E80" s="122">
        <v>10609</v>
      </c>
      <c r="F80" s="123">
        <v>1043</v>
      </c>
      <c r="G80" s="123">
        <v>32945</v>
      </c>
      <c r="H80" s="122"/>
      <c r="I80" s="122">
        <v>0</v>
      </c>
      <c r="J80" s="122"/>
      <c r="K80" s="122">
        <v>0</v>
      </c>
      <c r="L80" s="122"/>
      <c r="M80" s="122">
        <v>39767</v>
      </c>
      <c r="N80" s="122"/>
      <c r="O80" s="122">
        <v>0</v>
      </c>
      <c r="P80" s="122">
        <v>0</v>
      </c>
    </row>
    <row r="81" spans="1:16" s="109" customFormat="1" ht="9.6" customHeight="1">
      <c r="A81" s="112" t="s">
        <v>25</v>
      </c>
      <c r="B81" s="107">
        <v>90.7</v>
      </c>
      <c r="C81" s="107">
        <v>71266</v>
      </c>
      <c r="D81" s="122"/>
      <c r="E81" s="123">
        <v>25</v>
      </c>
      <c r="F81" s="123">
        <v>3</v>
      </c>
      <c r="G81" s="122">
        <v>0</v>
      </c>
      <c r="H81" s="122"/>
      <c r="I81" s="122">
        <v>0</v>
      </c>
      <c r="J81" s="122"/>
      <c r="K81" s="122">
        <v>732957</v>
      </c>
      <c r="L81" s="122"/>
      <c r="M81" s="122">
        <v>0</v>
      </c>
      <c r="N81" s="122"/>
      <c r="O81" s="122">
        <v>0</v>
      </c>
      <c r="P81" s="122">
        <v>0</v>
      </c>
    </row>
    <row r="82" spans="1:16" s="109" customFormat="1" ht="9.6" customHeight="1">
      <c r="A82" s="112" t="s">
        <v>26</v>
      </c>
      <c r="B82" s="107">
        <v>813.39999999999986</v>
      </c>
      <c r="C82" s="107">
        <v>112590</v>
      </c>
      <c r="D82" s="122"/>
      <c r="E82" s="123">
        <v>4057</v>
      </c>
      <c r="F82" s="123">
        <v>1592</v>
      </c>
      <c r="G82" s="123">
        <v>18876</v>
      </c>
      <c r="H82" s="122"/>
      <c r="I82" s="122">
        <v>0</v>
      </c>
      <c r="J82" s="122"/>
      <c r="K82" s="122">
        <v>0</v>
      </c>
      <c r="L82" s="123"/>
      <c r="M82" s="122">
        <v>0</v>
      </c>
      <c r="N82" s="122"/>
      <c r="O82" s="122">
        <v>0</v>
      </c>
      <c r="P82" s="122">
        <v>0</v>
      </c>
    </row>
    <row r="83" spans="1:16" s="109" customFormat="1" ht="9.6" customHeight="1">
      <c r="A83" s="115" t="s">
        <v>27</v>
      </c>
      <c r="B83" s="116">
        <v>77.899999999999991</v>
      </c>
      <c r="C83" s="116">
        <v>728</v>
      </c>
      <c r="D83" s="124"/>
      <c r="E83" s="125">
        <v>7</v>
      </c>
      <c r="F83" s="125">
        <v>1786</v>
      </c>
      <c r="G83" s="124">
        <v>29</v>
      </c>
      <c r="H83" s="124"/>
      <c r="I83" s="124">
        <v>526467</v>
      </c>
      <c r="J83" s="124"/>
      <c r="K83" s="124">
        <v>1041249</v>
      </c>
      <c r="L83" s="124"/>
      <c r="M83" s="124">
        <v>0</v>
      </c>
      <c r="N83" s="124"/>
      <c r="O83" s="124">
        <v>0</v>
      </c>
      <c r="P83" s="124">
        <v>0</v>
      </c>
    </row>
    <row r="84" spans="1:16" s="109" customFormat="1" ht="9.6" customHeight="1">
      <c r="A84" s="112" t="s">
        <v>29</v>
      </c>
      <c r="B84" s="107">
        <v>134.80000000000001</v>
      </c>
      <c r="C84" s="107">
        <v>3469</v>
      </c>
      <c r="D84" s="122"/>
      <c r="E84" s="123">
        <v>5</v>
      </c>
      <c r="F84" s="123">
        <v>9</v>
      </c>
      <c r="G84" s="122">
        <v>0</v>
      </c>
      <c r="H84" s="122"/>
      <c r="I84" s="122">
        <v>0</v>
      </c>
      <c r="J84" s="122"/>
      <c r="K84" s="122">
        <v>0</v>
      </c>
      <c r="L84" s="123"/>
      <c r="M84" s="122">
        <v>0</v>
      </c>
      <c r="N84" s="122"/>
      <c r="O84" s="122">
        <v>0</v>
      </c>
      <c r="P84" s="122">
        <v>0</v>
      </c>
    </row>
    <row r="85" spans="1:16" s="109" customFormat="1" ht="9.6" customHeight="1">
      <c r="A85" s="112" t="s">
        <v>30</v>
      </c>
      <c r="B85" s="107">
        <v>0</v>
      </c>
      <c r="C85" s="107">
        <v>10</v>
      </c>
      <c r="D85" s="122"/>
      <c r="E85" s="123">
        <v>8</v>
      </c>
      <c r="F85" s="122">
        <v>0</v>
      </c>
      <c r="G85" s="122">
        <v>0</v>
      </c>
      <c r="H85" s="122"/>
      <c r="I85" s="122">
        <v>0</v>
      </c>
      <c r="J85" s="122"/>
      <c r="K85" s="122">
        <v>0</v>
      </c>
      <c r="L85" s="123"/>
      <c r="M85" s="122">
        <v>25297</v>
      </c>
      <c r="N85" s="122"/>
      <c r="O85" s="122">
        <v>117024</v>
      </c>
      <c r="P85" s="122">
        <v>0</v>
      </c>
    </row>
    <row r="86" spans="1:16" s="109" customFormat="1" ht="9.6" customHeight="1">
      <c r="A86" s="112" t="s">
        <v>31</v>
      </c>
      <c r="B86" s="107">
        <v>102.19999999999999</v>
      </c>
      <c r="C86" s="107">
        <v>5234</v>
      </c>
      <c r="D86" s="122"/>
      <c r="E86" s="123">
        <v>8</v>
      </c>
      <c r="F86" s="123">
        <v>3</v>
      </c>
      <c r="G86" s="123">
        <v>1</v>
      </c>
      <c r="H86" s="122"/>
      <c r="I86" s="122">
        <v>0</v>
      </c>
      <c r="J86" s="122"/>
      <c r="K86" s="122">
        <v>0</v>
      </c>
      <c r="L86" s="123"/>
      <c r="M86" s="122">
        <v>44623</v>
      </c>
      <c r="N86" s="122"/>
      <c r="O86" s="122">
        <v>0</v>
      </c>
      <c r="P86" s="122">
        <v>0</v>
      </c>
    </row>
    <row r="87" spans="1:16" s="109" customFormat="1" ht="9.6" customHeight="1">
      <c r="A87" s="115" t="s">
        <v>33</v>
      </c>
      <c r="B87" s="116">
        <v>689.1</v>
      </c>
      <c r="C87" s="116">
        <v>53645</v>
      </c>
      <c r="D87" s="124"/>
      <c r="E87" s="125">
        <v>3913</v>
      </c>
      <c r="F87" s="125">
        <v>866</v>
      </c>
      <c r="G87" s="125">
        <v>2828</v>
      </c>
      <c r="H87" s="124"/>
      <c r="I87" s="124">
        <v>0</v>
      </c>
      <c r="J87" s="124"/>
      <c r="K87" s="124">
        <v>0</v>
      </c>
      <c r="L87" s="125"/>
      <c r="M87" s="124">
        <v>0</v>
      </c>
      <c r="N87" s="124"/>
      <c r="O87" s="124">
        <v>0</v>
      </c>
      <c r="P87" s="124">
        <v>0</v>
      </c>
    </row>
    <row r="88" spans="1:16" s="109" customFormat="1" ht="9.6" customHeight="1">
      <c r="A88" s="112" t="s">
        <v>35</v>
      </c>
      <c r="B88" s="107">
        <v>379.4</v>
      </c>
      <c r="C88" s="107">
        <v>56312</v>
      </c>
      <c r="D88" s="122"/>
      <c r="E88" s="122">
        <v>2037</v>
      </c>
      <c r="F88" s="123">
        <v>7204</v>
      </c>
      <c r="G88" s="122">
        <v>48796</v>
      </c>
      <c r="H88" s="122"/>
      <c r="I88" s="122">
        <v>0</v>
      </c>
      <c r="J88" s="122"/>
      <c r="K88" s="122">
        <v>0</v>
      </c>
      <c r="L88" s="122"/>
      <c r="M88" s="122">
        <v>0</v>
      </c>
      <c r="N88" s="122"/>
      <c r="O88" s="122">
        <v>0</v>
      </c>
      <c r="P88" s="122">
        <v>409206</v>
      </c>
    </row>
    <row r="89" spans="1:16" s="109" customFormat="1" ht="9.6" customHeight="1">
      <c r="A89" s="112" t="s">
        <v>36</v>
      </c>
      <c r="B89" s="107">
        <v>1877.1999999999998</v>
      </c>
      <c r="C89" s="107">
        <v>70774</v>
      </c>
      <c r="D89" s="122"/>
      <c r="E89" s="123">
        <v>2527</v>
      </c>
      <c r="F89" s="123">
        <v>679</v>
      </c>
      <c r="G89" s="122">
        <v>1892</v>
      </c>
      <c r="H89" s="122"/>
      <c r="I89" s="122">
        <v>0</v>
      </c>
      <c r="J89" s="122"/>
      <c r="K89" s="122">
        <v>0</v>
      </c>
      <c r="L89" s="122"/>
      <c r="M89" s="122">
        <v>0</v>
      </c>
      <c r="N89" s="122"/>
      <c r="O89" s="122">
        <v>0</v>
      </c>
      <c r="P89" s="122">
        <v>0</v>
      </c>
    </row>
    <row r="90" spans="1:16" s="109" customFormat="1" ht="9.6" customHeight="1">
      <c r="A90" s="112" t="s">
        <v>37</v>
      </c>
      <c r="B90" s="107">
        <v>8914.8000000000011</v>
      </c>
      <c r="C90" s="107">
        <v>118296</v>
      </c>
      <c r="D90" s="122"/>
      <c r="E90" s="122">
        <v>0</v>
      </c>
      <c r="F90" s="123">
        <v>336345</v>
      </c>
      <c r="G90" s="123">
        <v>0</v>
      </c>
      <c r="H90" s="122"/>
      <c r="I90" s="122">
        <v>0</v>
      </c>
      <c r="J90" s="122"/>
      <c r="K90" s="122">
        <v>101373</v>
      </c>
      <c r="L90" s="123"/>
      <c r="M90" s="122">
        <v>0</v>
      </c>
      <c r="N90" s="122"/>
      <c r="O90" s="122">
        <v>54252</v>
      </c>
      <c r="P90" s="122">
        <v>0</v>
      </c>
    </row>
    <row r="91" spans="1:16" s="109" customFormat="1" ht="9.6" customHeight="1">
      <c r="A91" s="115" t="s">
        <v>38</v>
      </c>
      <c r="B91" s="116">
        <v>0</v>
      </c>
      <c r="C91" s="116">
        <v>0</v>
      </c>
      <c r="D91" s="124"/>
      <c r="E91" s="124">
        <v>0</v>
      </c>
      <c r="F91" s="124">
        <v>0</v>
      </c>
      <c r="G91" s="125">
        <v>0</v>
      </c>
      <c r="H91" s="124"/>
      <c r="I91" s="124">
        <v>0</v>
      </c>
      <c r="J91" s="124"/>
      <c r="K91" s="124">
        <v>0</v>
      </c>
      <c r="L91" s="125"/>
      <c r="M91" s="124">
        <v>431580</v>
      </c>
      <c r="N91" s="124"/>
      <c r="O91" s="124">
        <v>0</v>
      </c>
      <c r="P91" s="124">
        <v>0</v>
      </c>
    </row>
    <row r="92" spans="1:16" s="109" customFormat="1" ht="9.6" customHeight="1">
      <c r="A92" s="112" t="s">
        <v>39</v>
      </c>
      <c r="B92" s="107">
        <v>0</v>
      </c>
      <c r="C92" s="107">
        <v>31</v>
      </c>
      <c r="D92" s="122"/>
      <c r="E92" s="123">
        <v>3</v>
      </c>
      <c r="F92" s="122">
        <v>0</v>
      </c>
      <c r="G92" s="122">
        <v>0</v>
      </c>
      <c r="H92" s="122"/>
      <c r="I92" s="122">
        <v>0</v>
      </c>
      <c r="J92" s="122"/>
      <c r="K92" s="122">
        <v>0</v>
      </c>
      <c r="L92" s="123"/>
      <c r="M92" s="122">
        <v>15094</v>
      </c>
      <c r="N92" s="122"/>
      <c r="O92" s="122">
        <v>0</v>
      </c>
      <c r="P92" s="122">
        <v>0</v>
      </c>
    </row>
    <row r="93" spans="1:16" s="109" customFormat="1" ht="9.6" customHeight="1">
      <c r="A93" s="112" t="s">
        <v>41</v>
      </c>
      <c r="B93" s="107">
        <v>0</v>
      </c>
      <c r="C93" s="114">
        <v>0</v>
      </c>
      <c r="D93" s="123"/>
      <c r="E93" s="123">
        <v>0</v>
      </c>
      <c r="F93" s="122">
        <v>0</v>
      </c>
      <c r="G93" s="123">
        <v>0</v>
      </c>
      <c r="H93" s="123"/>
      <c r="I93" s="122">
        <v>0</v>
      </c>
      <c r="J93" s="122"/>
      <c r="K93" s="122">
        <v>0</v>
      </c>
      <c r="L93" s="123"/>
      <c r="M93" s="122">
        <v>49774</v>
      </c>
      <c r="N93" s="122"/>
      <c r="O93" s="122">
        <v>0</v>
      </c>
      <c r="P93" s="122">
        <v>0</v>
      </c>
    </row>
    <row r="94" spans="1:16" s="109" customFormat="1" ht="9.6" customHeight="1">
      <c r="A94" s="112" t="s">
        <v>43</v>
      </c>
      <c r="B94" s="114">
        <v>1160</v>
      </c>
      <c r="C94" s="107">
        <v>1118868</v>
      </c>
      <c r="D94" s="122"/>
      <c r="E94" s="122">
        <v>60952</v>
      </c>
      <c r="F94" s="122">
        <v>23353</v>
      </c>
      <c r="G94" s="123">
        <v>99144</v>
      </c>
      <c r="H94" s="122"/>
      <c r="I94" s="122">
        <v>0</v>
      </c>
      <c r="J94" s="122"/>
      <c r="K94" s="122">
        <v>4476</v>
      </c>
      <c r="L94" s="122"/>
      <c r="M94" s="122">
        <v>0</v>
      </c>
      <c r="N94" s="122"/>
      <c r="O94" s="122">
        <v>0</v>
      </c>
      <c r="P94" s="122">
        <v>0</v>
      </c>
    </row>
    <row r="95" spans="1:16" s="109" customFormat="1" ht="9.6" customHeight="1">
      <c r="A95" s="115" t="s">
        <v>97</v>
      </c>
      <c r="B95" s="116">
        <v>0</v>
      </c>
      <c r="C95" s="116">
        <v>22</v>
      </c>
      <c r="D95" s="117"/>
      <c r="E95" s="125">
        <v>1</v>
      </c>
      <c r="F95" s="125">
        <v>0</v>
      </c>
      <c r="G95" s="125">
        <v>1</v>
      </c>
      <c r="H95" s="117"/>
      <c r="I95" s="118">
        <v>0</v>
      </c>
      <c r="J95" s="118"/>
      <c r="K95" s="117">
        <v>0</v>
      </c>
      <c r="L95" s="117"/>
      <c r="M95" s="118">
        <v>0</v>
      </c>
      <c r="N95" s="118"/>
      <c r="O95" s="118">
        <v>0</v>
      </c>
      <c r="P95" s="118">
        <v>0</v>
      </c>
    </row>
    <row r="96" spans="1:16" s="109" customFormat="1" ht="9.6" customHeight="1">
      <c r="A96" s="112"/>
      <c r="B96" s="114"/>
      <c r="C96" s="107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</row>
    <row r="97" spans="1:16" s="109" customFormat="1" ht="9.6" customHeight="1">
      <c r="A97" s="106">
        <v>1998</v>
      </c>
      <c r="B97" s="107"/>
      <c r="C97" s="107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</row>
    <row r="98" spans="1:16" s="109" customFormat="1" ht="9.6" customHeight="1">
      <c r="A98" s="106" t="s">
        <v>69</v>
      </c>
      <c r="B98" s="110">
        <f>SUM(B100:B123)</f>
        <v>25204.699999999997</v>
      </c>
      <c r="C98" s="110">
        <f>SUM(C100:C123)</f>
        <v>2687508</v>
      </c>
      <c r="D98" s="121"/>
      <c r="E98" s="110">
        <f>SUM(E100:E123)</f>
        <v>166209</v>
      </c>
      <c r="F98" s="110">
        <f>SUM(F100:F123)</f>
        <v>384344</v>
      </c>
      <c r="G98" s="110">
        <f>SUM(G100:G123)</f>
        <v>397023</v>
      </c>
      <c r="H98" s="121"/>
      <c r="I98" s="110">
        <f>SUM(I100:I123)</f>
        <v>2202558</v>
      </c>
      <c r="J98" s="110"/>
      <c r="K98" s="121">
        <f>SUM(K100:K123)-1</f>
        <v>6334257</v>
      </c>
      <c r="L98" s="121"/>
      <c r="M98" s="110">
        <f>SUM(M100:M123)</f>
        <v>912825</v>
      </c>
      <c r="N98" s="121"/>
      <c r="O98" s="110">
        <f>SUM(O100:O123)</f>
        <v>161555</v>
      </c>
      <c r="P98" s="110">
        <f>SUM(P100:P123)</f>
        <v>598043</v>
      </c>
    </row>
    <row r="99" spans="1:16" s="109" customFormat="1" ht="3.95" customHeight="1">
      <c r="A99" s="106"/>
      <c r="B99" s="110"/>
      <c r="C99" s="110"/>
      <c r="D99" s="121"/>
      <c r="E99" s="110"/>
      <c r="F99" s="110"/>
      <c r="G99" s="110"/>
      <c r="H99" s="121"/>
      <c r="I99" s="121"/>
      <c r="J99" s="121"/>
      <c r="K99" s="121"/>
      <c r="L99" s="121"/>
      <c r="M99" s="121"/>
      <c r="N99" s="121"/>
      <c r="O99" s="121"/>
      <c r="P99" s="121"/>
    </row>
    <row r="100" spans="1:16" s="109" customFormat="1" ht="9.6" customHeight="1">
      <c r="A100" s="112" t="s">
        <v>13</v>
      </c>
      <c r="B100" s="107">
        <v>2745.9</v>
      </c>
      <c r="C100" s="107">
        <v>15774</v>
      </c>
      <c r="D100" s="122"/>
      <c r="E100" s="123">
        <v>0</v>
      </c>
      <c r="F100" s="123">
        <v>0</v>
      </c>
      <c r="G100" s="113">
        <v>0</v>
      </c>
      <c r="H100" s="123"/>
      <c r="I100" s="113">
        <v>0</v>
      </c>
      <c r="J100" s="113"/>
      <c r="K100" s="113">
        <v>0</v>
      </c>
      <c r="L100" s="123"/>
      <c r="M100" s="113">
        <v>0</v>
      </c>
      <c r="N100" s="113"/>
      <c r="O100" s="113">
        <v>0</v>
      </c>
      <c r="P100" s="113">
        <v>0</v>
      </c>
    </row>
    <row r="101" spans="1:16" s="109" customFormat="1" ht="9.6" customHeight="1">
      <c r="A101" s="112" t="s">
        <v>16</v>
      </c>
      <c r="B101" s="114">
        <v>0</v>
      </c>
      <c r="C101" s="107">
        <v>72385</v>
      </c>
      <c r="D101" s="122"/>
      <c r="E101" s="122">
        <v>1248</v>
      </c>
      <c r="F101" s="122">
        <v>4</v>
      </c>
      <c r="G101" s="113">
        <v>0</v>
      </c>
      <c r="H101" s="122"/>
      <c r="I101" s="122">
        <v>1681554</v>
      </c>
      <c r="J101" s="122"/>
      <c r="K101" s="122">
        <v>2297725</v>
      </c>
      <c r="L101" s="122"/>
      <c r="M101" s="113">
        <v>0</v>
      </c>
      <c r="N101" s="113"/>
      <c r="O101" s="122">
        <v>38479</v>
      </c>
      <c r="P101" s="122">
        <v>158327</v>
      </c>
    </row>
    <row r="102" spans="1:16" s="109" customFormat="1" ht="9.6" customHeight="1">
      <c r="A102" s="112" t="s">
        <v>17</v>
      </c>
      <c r="B102" s="114">
        <v>0</v>
      </c>
      <c r="C102" s="114">
        <v>0</v>
      </c>
      <c r="D102" s="123"/>
      <c r="E102" s="113">
        <v>0</v>
      </c>
      <c r="F102" s="113">
        <v>0</v>
      </c>
      <c r="G102" s="113">
        <v>0</v>
      </c>
      <c r="H102" s="123"/>
      <c r="I102" s="113">
        <v>0</v>
      </c>
      <c r="J102" s="113"/>
      <c r="K102" s="122">
        <v>2241110</v>
      </c>
      <c r="L102" s="122"/>
      <c r="M102" s="113">
        <v>0</v>
      </c>
      <c r="N102" s="113"/>
      <c r="O102" s="113">
        <v>0</v>
      </c>
      <c r="P102" s="113">
        <v>0</v>
      </c>
    </row>
    <row r="103" spans="1:16" s="109" customFormat="1" ht="9.6" customHeight="1">
      <c r="A103" s="115" t="s">
        <v>18</v>
      </c>
      <c r="B103" s="119">
        <v>0</v>
      </c>
      <c r="C103" s="119">
        <v>0</v>
      </c>
      <c r="D103" s="124"/>
      <c r="E103" s="118">
        <v>0</v>
      </c>
      <c r="F103" s="118">
        <v>0</v>
      </c>
      <c r="G103" s="118">
        <v>0</v>
      </c>
      <c r="H103" s="124"/>
      <c r="I103" s="118">
        <v>0</v>
      </c>
      <c r="J103" s="118"/>
      <c r="K103" s="118">
        <v>0</v>
      </c>
      <c r="L103" s="124"/>
      <c r="M103" s="124">
        <v>302627</v>
      </c>
      <c r="N103" s="124"/>
      <c r="O103" s="118">
        <v>0</v>
      </c>
      <c r="P103" s="118">
        <v>0</v>
      </c>
    </row>
    <row r="104" spans="1:16" s="109" customFormat="1" ht="9.6" customHeight="1">
      <c r="A104" s="112" t="s">
        <v>19</v>
      </c>
      <c r="B104" s="107">
        <v>1235.8</v>
      </c>
      <c r="C104" s="107">
        <v>363101</v>
      </c>
      <c r="D104" s="122"/>
      <c r="E104" s="122">
        <v>76354</v>
      </c>
      <c r="F104" s="122">
        <v>14732</v>
      </c>
      <c r="G104" s="122">
        <v>161402</v>
      </c>
      <c r="H104" s="122"/>
      <c r="I104" s="113">
        <v>0</v>
      </c>
      <c r="J104" s="113"/>
      <c r="K104" s="122">
        <v>458</v>
      </c>
      <c r="L104" s="122"/>
      <c r="M104" s="113">
        <v>0</v>
      </c>
      <c r="N104" s="113"/>
      <c r="O104" s="113">
        <v>0</v>
      </c>
      <c r="P104" s="113">
        <v>0</v>
      </c>
    </row>
    <row r="105" spans="1:16" s="109" customFormat="1" ht="9.6" customHeight="1">
      <c r="A105" s="112" t="s">
        <v>21</v>
      </c>
      <c r="B105" s="107">
        <v>5181.3</v>
      </c>
      <c r="C105" s="107">
        <v>333929</v>
      </c>
      <c r="D105" s="122"/>
      <c r="E105" s="122">
        <v>8683</v>
      </c>
      <c r="F105" s="122">
        <v>2331</v>
      </c>
      <c r="G105" s="122">
        <v>10300</v>
      </c>
      <c r="H105" s="122"/>
      <c r="I105" s="113">
        <v>0</v>
      </c>
      <c r="J105" s="113"/>
      <c r="K105" s="113">
        <v>0</v>
      </c>
      <c r="L105" s="122"/>
      <c r="M105" s="122">
        <v>0</v>
      </c>
      <c r="N105" s="122"/>
      <c r="O105" s="113">
        <v>0</v>
      </c>
      <c r="P105" s="122">
        <v>12000</v>
      </c>
    </row>
    <row r="106" spans="1:16" s="109" customFormat="1" ht="9.6" customHeight="1">
      <c r="A106" s="112" t="s">
        <v>22</v>
      </c>
      <c r="B106" s="107">
        <v>2677.3</v>
      </c>
      <c r="C106" s="107">
        <v>157873</v>
      </c>
      <c r="D106" s="122"/>
      <c r="E106" s="122">
        <v>147</v>
      </c>
      <c r="F106" s="122">
        <v>165</v>
      </c>
      <c r="G106" s="122">
        <v>98</v>
      </c>
      <c r="H106" s="122"/>
      <c r="I106" s="113">
        <v>0</v>
      </c>
      <c r="J106" s="113"/>
      <c r="K106" s="113">
        <v>0</v>
      </c>
      <c r="L106" s="123"/>
      <c r="M106" s="122">
        <v>28604</v>
      </c>
      <c r="N106" s="122"/>
      <c r="O106" s="113">
        <v>0</v>
      </c>
      <c r="P106" s="113">
        <v>0</v>
      </c>
    </row>
    <row r="107" spans="1:16" s="109" customFormat="1" ht="9.6" customHeight="1">
      <c r="A107" s="115" t="s">
        <v>23</v>
      </c>
      <c r="B107" s="116">
        <v>648</v>
      </c>
      <c r="C107" s="116">
        <v>30769</v>
      </c>
      <c r="D107" s="124"/>
      <c r="E107" s="124">
        <v>3765</v>
      </c>
      <c r="F107" s="124">
        <v>319</v>
      </c>
      <c r="G107" s="124">
        <v>13405</v>
      </c>
      <c r="H107" s="124"/>
      <c r="I107" s="118">
        <v>0</v>
      </c>
      <c r="J107" s="118"/>
      <c r="K107" s="118">
        <v>0</v>
      </c>
      <c r="L107" s="125"/>
      <c r="M107" s="118">
        <v>0</v>
      </c>
      <c r="N107" s="118"/>
      <c r="O107" s="118">
        <v>0</v>
      </c>
      <c r="P107" s="118">
        <v>0</v>
      </c>
    </row>
    <row r="108" spans="1:16" s="109" customFormat="1" ht="9.6" customHeight="1">
      <c r="A108" s="112" t="s">
        <v>24</v>
      </c>
      <c r="B108" s="107">
        <v>274.8</v>
      </c>
      <c r="C108" s="107">
        <v>126026</v>
      </c>
      <c r="D108" s="122"/>
      <c r="E108" s="122">
        <v>12303</v>
      </c>
      <c r="F108" s="122">
        <v>926</v>
      </c>
      <c r="G108" s="122">
        <v>29253</v>
      </c>
      <c r="H108" s="122"/>
      <c r="I108" s="113">
        <v>0</v>
      </c>
      <c r="J108" s="113"/>
      <c r="K108" s="113">
        <v>0</v>
      </c>
      <c r="L108" s="122"/>
      <c r="M108" s="122">
        <v>42002</v>
      </c>
      <c r="N108" s="122"/>
      <c r="O108" s="113">
        <v>0</v>
      </c>
      <c r="P108" s="113">
        <v>0</v>
      </c>
    </row>
    <row r="109" spans="1:16" s="109" customFormat="1" ht="9.6" customHeight="1">
      <c r="A109" s="112" t="s">
        <v>25</v>
      </c>
      <c r="B109" s="107">
        <v>100.00000000000003</v>
      </c>
      <c r="C109" s="107">
        <v>75338</v>
      </c>
      <c r="D109" s="122"/>
      <c r="E109" s="122">
        <v>44</v>
      </c>
      <c r="F109" s="122">
        <v>35</v>
      </c>
      <c r="G109" s="122">
        <v>11</v>
      </c>
      <c r="H109" s="122"/>
      <c r="I109" s="113">
        <v>0</v>
      </c>
      <c r="J109" s="113"/>
      <c r="K109" s="122">
        <v>881977</v>
      </c>
      <c r="L109" s="122"/>
      <c r="M109" s="113">
        <v>0</v>
      </c>
      <c r="N109" s="113"/>
      <c r="O109" s="113">
        <v>0</v>
      </c>
      <c r="P109" s="113">
        <v>0</v>
      </c>
    </row>
    <row r="110" spans="1:16" s="109" customFormat="1" ht="9.6" customHeight="1">
      <c r="A110" s="112" t="s">
        <v>26</v>
      </c>
      <c r="B110" s="107">
        <v>813.9</v>
      </c>
      <c r="C110" s="107">
        <v>133420</v>
      </c>
      <c r="D110" s="122"/>
      <c r="E110" s="122">
        <v>5116</v>
      </c>
      <c r="F110" s="122">
        <v>2496</v>
      </c>
      <c r="G110" s="122">
        <v>22181</v>
      </c>
      <c r="H110" s="122"/>
      <c r="I110" s="113">
        <v>0</v>
      </c>
      <c r="J110" s="113"/>
      <c r="K110" s="113">
        <v>0</v>
      </c>
      <c r="L110" s="123"/>
      <c r="M110" s="113">
        <v>0</v>
      </c>
      <c r="N110" s="113"/>
      <c r="O110" s="113">
        <v>0</v>
      </c>
      <c r="P110" s="113">
        <v>0</v>
      </c>
    </row>
    <row r="111" spans="1:16" s="109" customFormat="1" ht="9.6" customHeight="1">
      <c r="A111" s="115" t="s">
        <v>27</v>
      </c>
      <c r="B111" s="116">
        <v>18.400000000000002</v>
      </c>
      <c r="C111" s="116">
        <v>211</v>
      </c>
      <c r="D111" s="124"/>
      <c r="E111" s="124">
        <v>16</v>
      </c>
      <c r="F111" s="124">
        <v>121</v>
      </c>
      <c r="G111" s="124">
        <v>36</v>
      </c>
      <c r="H111" s="124"/>
      <c r="I111" s="124">
        <v>521004</v>
      </c>
      <c r="J111" s="124"/>
      <c r="K111" s="124">
        <v>851030</v>
      </c>
      <c r="L111" s="124"/>
      <c r="M111" s="118">
        <v>0</v>
      </c>
      <c r="N111" s="118"/>
      <c r="O111" s="118">
        <v>0</v>
      </c>
      <c r="P111" s="118">
        <v>0</v>
      </c>
    </row>
    <row r="112" spans="1:16" s="126" customFormat="1" ht="9.6" customHeight="1">
      <c r="A112" s="112" t="s">
        <v>29</v>
      </c>
      <c r="B112" s="107">
        <v>173.5</v>
      </c>
      <c r="C112" s="107">
        <v>2455</v>
      </c>
      <c r="D112" s="122"/>
      <c r="E112" s="122">
        <v>1</v>
      </c>
      <c r="F112" s="122">
        <v>1</v>
      </c>
      <c r="G112" s="122">
        <v>0</v>
      </c>
      <c r="H112" s="122"/>
      <c r="I112" s="113">
        <v>0</v>
      </c>
      <c r="J112" s="113"/>
      <c r="K112" s="113">
        <v>0</v>
      </c>
      <c r="L112" s="123"/>
      <c r="M112" s="113">
        <v>0</v>
      </c>
      <c r="N112" s="113"/>
      <c r="O112" s="113">
        <v>0</v>
      </c>
      <c r="P112" s="113">
        <v>0</v>
      </c>
    </row>
    <row r="113" spans="1:16" s="126" customFormat="1" ht="9.6" customHeight="1">
      <c r="A113" s="112" t="s">
        <v>30</v>
      </c>
      <c r="B113" s="107">
        <v>0</v>
      </c>
      <c r="C113" s="107">
        <v>0</v>
      </c>
      <c r="D113" s="122"/>
      <c r="E113" s="122">
        <v>0</v>
      </c>
      <c r="F113" s="122">
        <v>0</v>
      </c>
      <c r="G113" s="122">
        <v>0</v>
      </c>
      <c r="H113" s="122"/>
      <c r="I113" s="113">
        <v>0</v>
      </c>
      <c r="J113" s="113"/>
      <c r="K113" s="113">
        <v>0</v>
      </c>
      <c r="L113" s="123"/>
      <c r="M113" s="122">
        <v>26524</v>
      </c>
      <c r="N113" s="122"/>
      <c r="O113" s="122">
        <v>123076</v>
      </c>
      <c r="P113" s="113">
        <v>0</v>
      </c>
    </row>
    <row r="114" spans="1:16" s="109" customFormat="1" ht="9.6" customHeight="1">
      <c r="A114" s="112" t="s">
        <v>31</v>
      </c>
      <c r="B114" s="114">
        <v>142.30000000000001</v>
      </c>
      <c r="C114" s="107">
        <v>5721</v>
      </c>
      <c r="D114" s="122"/>
      <c r="E114" s="122">
        <v>28</v>
      </c>
      <c r="F114" s="122">
        <v>5</v>
      </c>
      <c r="G114" s="122">
        <v>0</v>
      </c>
      <c r="H114" s="122"/>
      <c r="I114" s="113">
        <v>0</v>
      </c>
      <c r="J114" s="113"/>
      <c r="K114" s="113">
        <v>0</v>
      </c>
      <c r="L114" s="123"/>
      <c r="M114" s="122">
        <v>45628</v>
      </c>
      <c r="N114" s="122"/>
      <c r="O114" s="113">
        <v>0</v>
      </c>
      <c r="P114" s="113">
        <v>0</v>
      </c>
    </row>
    <row r="115" spans="1:16" s="109" customFormat="1" ht="9.6" customHeight="1">
      <c r="A115" s="115" t="s">
        <v>33</v>
      </c>
      <c r="B115" s="116">
        <v>739.30000000000007</v>
      </c>
      <c r="C115" s="116">
        <v>44833</v>
      </c>
      <c r="D115" s="124"/>
      <c r="E115" s="124">
        <v>3131</v>
      </c>
      <c r="F115" s="124">
        <v>709</v>
      </c>
      <c r="G115" s="124">
        <v>2</v>
      </c>
      <c r="H115" s="124"/>
      <c r="I115" s="118">
        <v>0</v>
      </c>
      <c r="J115" s="118"/>
      <c r="K115" s="118">
        <v>0</v>
      </c>
      <c r="L115" s="125"/>
      <c r="M115" s="118">
        <v>0</v>
      </c>
      <c r="N115" s="118"/>
      <c r="O115" s="118">
        <v>0</v>
      </c>
      <c r="P115" s="118">
        <v>0</v>
      </c>
    </row>
    <row r="116" spans="1:16" s="109" customFormat="1" ht="9.6" customHeight="1">
      <c r="A116" s="112" t="s">
        <v>35</v>
      </c>
      <c r="B116" s="107">
        <v>754.3</v>
      </c>
      <c r="C116" s="107">
        <v>68288</v>
      </c>
      <c r="D116" s="122"/>
      <c r="E116" s="122">
        <v>2488</v>
      </c>
      <c r="F116" s="122">
        <v>10590</v>
      </c>
      <c r="G116" s="122">
        <v>51721</v>
      </c>
      <c r="H116" s="122"/>
      <c r="I116" s="113">
        <v>0</v>
      </c>
      <c r="J116" s="113"/>
      <c r="K116" s="122">
        <v>0</v>
      </c>
      <c r="L116" s="122"/>
      <c r="M116" s="113">
        <v>0</v>
      </c>
      <c r="N116" s="113"/>
      <c r="O116" s="113">
        <v>0</v>
      </c>
      <c r="P116" s="122">
        <v>427716</v>
      </c>
    </row>
    <row r="117" spans="1:16" s="109" customFormat="1" ht="9.6" customHeight="1">
      <c r="A117" s="112" t="s">
        <v>36</v>
      </c>
      <c r="B117" s="107">
        <v>1233.5</v>
      </c>
      <c r="C117" s="107">
        <v>58521</v>
      </c>
      <c r="D117" s="122"/>
      <c r="E117" s="122">
        <v>2258</v>
      </c>
      <c r="F117" s="122">
        <v>458</v>
      </c>
      <c r="G117" s="122">
        <v>1090</v>
      </c>
      <c r="H117" s="122"/>
      <c r="I117" s="113">
        <v>0</v>
      </c>
      <c r="J117" s="113"/>
      <c r="K117" s="113">
        <v>0</v>
      </c>
      <c r="L117" s="122"/>
      <c r="M117" s="113">
        <v>0</v>
      </c>
      <c r="N117" s="113"/>
      <c r="O117" s="113">
        <v>0</v>
      </c>
      <c r="P117" s="113">
        <v>0</v>
      </c>
    </row>
    <row r="118" spans="1:16" s="109" customFormat="1" ht="9.6" customHeight="1">
      <c r="A118" s="112" t="s">
        <v>37</v>
      </c>
      <c r="B118" s="107">
        <v>7246.4</v>
      </c>
      <c r="C118" s="107">
        <v>110043</v>
      </c>
      <c r="D118" s="122"/>
      <c r="E118" s="122">
        <v>0</v>
      </c>
      <c r="F118" s="122">
        <v>327604</v>
      </c>
      <c r="G118" s="123">
        <v>0</v>
      </c>
      <c r="H118" s="122"/>
      <c r="I118" s="113">
        <v>0</v>
      </c>
      <c r="J118" s="113"/>
      <c r="K118" s="122">
        <v>54726</v>
      </c>
      <c r="L118" s="123"/>
      <c r="M118" s="113">
        <v>0</v>
      </c>
      <c r="N118" s="113"/>
      <c r="O118" s="122">
        <v>0</v>
      </c>
      <c r="P118" s="113">
        <v>0</v>
      </c>
    </row>
    <row r="119" spans="1:16" s="109" customFormat="1" ht="9.6" customHeight="1">
      <c r="A119" s="115" t="s">
        <v>38</v>
      </c>
      <c r="B119" s="119">
        <v>0</v>
      </c>
      <c r="C119" s="119">
        <v>0</v>
      </c>
      <c r="D119" s="124"/>
      <c r="E119" s="118">
        <v>0</v>
      </c>
      <c r="F119" s="118">
        <v>0</v>
      </c>
      <c r="G119" s="118">
        <v>0</v>
      </c>
      <c r="H119" s="124"/>
      <c r="I119" s="118">
        <v>0</v>
      </c>
      <c r="J119" s="118"/>
      <c r="K119" s="118">
        <v>0</v>
      </c>
      <c r="L119" s="125"/>
      <c r="M119" s="124">
        <v>406357</v>
      </c>
      <c r="N119" s="124"/>
      <c r="O119" s="118">
        <v>0</v>
      </c>
      <c r="P119" s="118">
        <v>0</v>
      </c>
    </row>
    <row r="120" spans="1:16" s="109" customFormat="1" ht="9.6" customHeight="1">
      <c r="A120" s="112" t="s">
        <v>39</v>
      </c>
      <c r="B120" s="107">
        <v>0</v>
      </c>
      <c r="C120" s="107">
        <v>25</v>
      </c>
      <c r="D120" s="122"/>
      <c r="E120" s="122">
        <v>2</v>
      </c>
      <c r="F120" s="122">
        <v>0</v>
      </c>
      <c r="G120" s="113">
        <v>0</v>
      </c>
      <c r="H120" s="122"/>
      <c r="I120" s="113">
        <v>0</v>
      </c>
      <c r="J120" s="113"/>
      <c r="K120" s="113">
        <v>0</v>
      </c>
      <c r="L120" s="123"/>
      <c r="M120" s="122">
        <v>13460</v>
      </c>
      <c r="N120" s="122"/>
      <c r="O120" s="113">
        <v>0</v>
      </c>
      <c r="P120" s="113">
        <v>0</v>
      </c>
    </row>
    <row r="121" spans="1:16" s="109" customFormat="1" ht="9.6" customHeight="1">
      <c r="A121" s="112" t="s">
        <v>41</v>
      </c>
      <c r="B121" s="114">
        <v>0</v>
      </c>
      <c r="C121" s="114">
        <v>0</v>
      </c>
      <c r="D121" s="123"/>
      <c r="E121" s="113">
        <v>0</v>
      </c>
      <c r="F121" s="113">
        <v>0</v>
      </c>
      <c r="G121" s="113">
        <v>0</v>
      </c>
      <c r="H121" s="123"/>
      <c r="I121" s="113">
        <v>0</v>
      </c>
      <c r="J121" s="113"/>
      <c r="K121" s="113">
        <v>0</v>
      </c>
      <c r="L121" s="123"/>
      <c r="M121" s="122">
        <v>47623</v>
      </c>
      <c r="N121" s="122"/>
      <c r="O121" s="113">
        <v>0</v>
      </c>
      <c r="P121" s="113">
        <v>0</v>
      </c>
    </row>
    <row r="122" spans="1:16" s="109" customFormat="1" ht="9.6" customHeight="1">
      <c r="A122" s="112" t="s">
        <v>43</v>
      </c>
      <c r="B122" s="114">
        <v>1219.9000000000001</v>
      </c>
      <c r="C122" s="114">
        <v>1088406</v>
      </c>
      <c r="D122" s="122"/>
      <c r="E122" s="122">
        <v>50619</v>
      </c>
      <c r="F122" s="122">
        <v>23847</v>
      </c>
      <c r="G122" s="122">
        <v>107523</v>
      </c>
      <c r="H122" s="122"/>
      <c r="I122" s="113">
        <v>0</v>
      </c>
      <c r="J122" s="113"/>
      <c r="K122" s="122">
        <v>7232</v>
      </c>
      <c r="L122" s="122"/>
      <c r="M122" s="113">
        <v>0</v>
      </c>
      <c r="N122" s="113"/>
      <c r="O122" s="113">
        <v>0</v>
      </c>
      <c r="P122" s="113">
        <v>0</v>
      </c>
    </row>
    <row r="123" spans="1:16" s="109" customFormat="1" ht="9.6" customHeight="1">
      <c r="A123" s="115" t="s">
        <v>97</v>
      </c>
      <c r="B123" s="116">
        <v>9.9999999998544808E-2</v>
      </c>
      <c r="C123" s="116">
        <v>390</v>
      </c>
      <c r="D123" s="117"/>
      <c r="E123" s="124">
        <v>6</v>
      </c>
      <c r="F123" s="124">
        <v>1</v>
      </c>
      <c r="G123" s="124">
        <v>1</v>
      </c>
      <c r="H123" s="117"/>
      <c r="I123" s="118">
        <v>0</v>
      </c>
      <c r="J123" s="118"/>
      <c r="K123" s="117">
        <v>0</v>
      </c>
      <c r="L123" s="117"/>
      <c r="M123" s="118">
        <v>0</v>
      </c>
      <c r="N123" s="118"/>
      <c r="O123" s="118">
        <v>0</v>
      </c>
      <c r="P123" s="118">
        <v>0</v>
      </c>
    </row>
    <row r="124" spans="1:16" s="109" customFormat="1" ht="9.6" customHeight="1">
      <c r="A124" s="112"/>
      <c r="B124" s="114"/>
      <c r="C124" s="114"/>
      <c r="D124" s="122"/>
      <c r="E124" s="122"/>
      <c r="F124" s="122"/>
      <c r="G124" s="122"/>
      <c r="H124" s="122"/>
      <c r="I124" s="113"/>
      <c r="J124" s="113"/>
      <c r="K124" s="122"/>
      <c r="L124" s="122"/>
      <c r="M124" s="113"/>
      <c r="N124" s="113"/>
      <c r="O124" s="113"/>
      <c r="P124" s="113"/>
    </row>
    <row r="125" spans="1:16" s="109" customFormat="1" ht="9.6" customHeight="1">
      <c r="A125" s="106">
        <v>1999</v>
      </c>
      <c r="B125" s="107"/>
      <c r="C125" s="107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</row>
    <row r="126" spans="1:16" s="109" customFormat="1" ht="9.6" customHeight="1">
      <c r="A126" s="106" t="s">
        <v>69</v>
      </c>
      <c r="B126" s="110">
        <f>SUM(B128:B151)</f>
        <v>23830.9</v>
      </c>
      <c r="C126" s="110">
        <f>SUM(C128:C151)</f>
        <v>2483440</v>
      </c>
      <c r="D126" s="121"/>
      <c r="E126" s="121">
        <f>SUM(E128:E151)</f>
        <v>128484</v>
      </c>
      <c r="F126" s="121">
        <f>SUM(F128:F151)</f>
        <v>382297</v>
      </c>
      <c r="G126" s="121">
        <f>SUM(G128:G151)</f>
        <v>369288</v>
      </c>
      <c r="H126" s="121"/>
      <c r="I126" s="121">
        <f>SUM(I128:I151)</f>
        <v>2227531</v>
      </c>
      <c r="J126" s="121"/>
      <c r="K126" s="121">
        <f>SUM(K128:K151)</f>
        <v>6885217</v>
      </c>
      <c r="L126" s="121"/>
      <c r="M126" s="121">
        <f>SUM(M128:M151)</f>
        <v>855453</v>
      </c>
      <c r="N126" s="121"/>
      <c r="O126" s="121">
        <f>SUM(O128:O151)</f>
        <v>157953</v>
      </c>
      <c r="P126" s="121">
        <f>SUM(P128:P151)</f>
        <v>557106</v>
      </c>
    </row>
    <row r="127" spans="1:16" s="109" customFormat="1" ht="3.95" customHeight="1">
      <c r="A127" s="106"/>
      <c r="B127" s="110"/>
      <c r="C127" s="110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</row>
    <row r="128" spans="1:16" s="109" customFormat="1" ht="9.6" customHeight="1">
      <c r="A128" s="112" t="s">
        <v>13</v>
      </c>
      <c r="B128" s="114">
        <v>1674.8000000000002</v>
      </c>
      <c r="C128" s="114">
        <v>33747</v>
      </c>
      <c r="D128" s="123"/>
      <c r="E128" s="123">
        <v>2</v>
      </c>
      <c r="F128" s="123">
        <v>0</v>
      </c>
      <c r="G128" s="113">
        <v>0</v>
      </c>
      <c r="H128" s="123"/>
      <c r="I128" s="113">
        <v>0</v>
      </c>
      <c r="J128" s="113"/>
      <c r="K128" s="113">
        <v>0</v>
      </c>
      <c r="L128" s="123"/>
      <c r="M128" s="113">
        <v>0</v>
      </c>
      <c r="N128" s="113"/>
      <c r="O128" s="113">
        <v>0</v>
      </c>
      <c r="P128" s="113">
        <v>0</v>
      </c>
    </row>
    <row r="129" spans="1:16" s="109" customFormat="1" ht="9.6" customHeight="1">
      <c r="A129" s="112" t="s">
        <v>16</v>
      </c>
      <c r="B129" s="114">
        <v>0</v>
      </c>
      <c r="C129" s="114">
        <v>77583</v>
      </c>
      <c r="D129" s="123"/>
      <c r="E129" s="123">
        <v>256</v>
      </c>
      <c r="F129" s="123">
        <v>0</v>
      </c>
      <c r="G129" s="113">
        <v>0</v>
      </c>
      <c r="H129" s="123"/>
      <c r="I129" s="123">
        <v>1703232</v>
      </c>
      <c r="J129" s="123"/>
      <c r="K129" s="123">
        <v>2362256</v>
      </c>
      <c r="L129" s="123"/>
      <c r="M129" s="113">
        <v>0</v>
      </c>
      <c r="N129" s="113"/>
      <c r="O129" s="123">
        <v>26415</v>
      </c>
      <c r="P129" s="123">
        <v>135319</v>
      </c>
    </row>
    <row r="130" spans="1:16" s="109" customFormat="1" ht="9.6" customHeight="1">
      <c r="A130" s="112" t="s">
        <v>17</v>
      </c>
      <c r="B130" s="114">
        <v>0</v>
      </c>
      <c r="C130" s="114">
        <v>0</v>
      </c>
      <c r="D130" s="123"/>
      <c r="E130" s="113">
        <v>0</v>
      </c>
      <c r="F130" s="113">
        <v>0</v>
      </c>
      <c r="G130" s="113">
        <v>0</v>
      </c>
      <c r="H130" s="123"/>
      <c r="I130" s="113">
        <v>0</v>
      </c>
      <c r="J130" s="113"/>
      <c r="K130" s="123">
        <v>2297688</v>
      </c>
      <c r="L130" s="123"/>
      <c r="M130" s="113">
        <v>0</v>
      </c>
      <c r="N130" s="113"/>
      <c r="O130" s="113">
        <v>0</v>
      </c>
      <c r="P130" s="113">
        <v>0</v>
      </c>
    </row>
    <row r="131" spans="1:16" s="109" customFormat="1" ht="9.6" customHeight="1">
      <c r="A131" s="115" t="s">
        <v>18</v>
      </c>
      <c r="B131" s="119">
        <v>0</v>
      </c>
      <c r="C131" s="119">
        <v>0</v>
      </c>
      <c r="D131" s="125"/>
      <c r="E131" s="118">
        <v>0</v>
      </c>
      <c r="F131" s="118">
        <v>0</v>
      </c>
      <c r="G131" s="118">
        <v>0</v>
      </c>
      <c r="H131" s="125"/>
      <c r="I131" s="118">
        <v>0</v>
      </c>
      <c r="J131" s="118"/>
      <c r="K131" s="118">
        <v>0</v>
      </c>
      <c r="L131" s="125"/>
      <c r="M131" s="125">
        <v>293829</v>
      </c>
      <c r="N131" s="125"/>
      <c r="O131" s="118">
        <v>0</v>
      </c>
      <c r="P131" s="118">
        <v>0</v>
      </c>
    </row>
    <row r="132" spans="1:16" s="109" customFormat="1" ht="9.6" customHeight="1">
      <c r="A132" s="112" t="s">
        <v>19</v>
      </c>
      <c r="B132" s="114">
        <v>832.59999999999991</v>
      </c>
      <c r="C132" s="114">
        <v>340103</v>
      </c>
      <c r="D132" s="123"/>
      <c r="E132" s="123">
        <v>69692</v>
      </c>
      <c r="F132" s="123">
        <v>13081</v>
      </c>
      <c r="G132" s="123">
        <v>137228</v>
      </c>
      <c r="H132" s="123"/>
      <c r="I132" s="113">
        <v>0</v>
      </c>
      <c r="J132" s="113"/>
      <c r="K132" s="123">
        <v>6</v>
      </c>
      <c r="L132" s="123"/>
      <c r="M132" s="113">
        <v>0</v>
      </c>
      <c r="N132" s="113"/>
      <c r="O132" s="113">
        <v>0</v>
      </c>
      <c r="P132" s="113">
        <v>0</v>
      </c>
    </row>
    <row r="133" spans="1:16" s="109" customFormat="1" ht="9.6" customHeight="1">
      <c r="A133" s="112" t="s">
        <v>21</v>
      </c>
      <c r="B133" s="114">
        <v>4740</v>
      </c>
      <c r="C133" s="114">
        <v>337410</v>
      </c>
      <c r="D133" s="123"/>
      <c r="E133" s="123">
        <v>10503</v>
      </c>
      <c r="F133" s="123">
        <v>2589</v>
      </c>
      <c r="G133" s="123">
        <v>12542</v>
      </c>
      <c r="H133" s="123"/>
      <c r="I133" s="113">
        <v>0</v>
      </c>
      <c r="J133" s="113"/>
      <c r="K133" s="113">
        <v>0</v>
      </c>
      <c r="L133" s="123"/>
      <c r="M133" s="123">
        <v>0</v>
      </c>
      <c r="N133" s="123"/>
      <c r="O133" s="113">
        <v>0</v>
      </c>
      <c r="P133" s="123">
        <v>12775</v>
      </c>
    </row>
    <row r="134" spans="1:16" s="109" customFormat="1" ht="9.6" customHeight="1">
      <c r="A134" s="112" t="s">
        <v>22</v>
      </c>
      <c r="B134" s="114">
        <v>2800.8</v>
      </c>
      <c r="C134" s="114">
        <v>184688</v>
      </c>
      <c r="D134" s="123"/>
      <c r="E134" s="123">
        <v>141</v>
      </c>
      <c r="F134" s="123">
        <v>204</v>
      </c>
      <c r="G134" s="123">
        <v>76</v>
      </c>
      <c r="H134" s="123"/>
      <c r="I134" s="113">
        <v>0</v>
      </c>
      <c r="J134" s="113"/>
      <c r="K134" s="113">
        <v>0</v>
      </c>
      <c r="L134" s="123"/>
      <c r="M134" s="123">
        <v>25398</v>
      </c>
      <c r="N134" s="123"/>
      <c r="O134" s="113">
        <v>0</v>
      </c>
      <c r="P134" s="113">
        <v>0</v>
      </c>
    </row>
    <row r="135" spans="1:16" s="109" customFormat="1" ht="9.6" customHeight="1">
      <c r="A135" s="115" t="s">
        <v>23</v>
      </c>
      <c r="B135" s="119">
        <v>608.29999999999995</v>
      </c>
      <c r="C135" s="119">
        <v>26816</v>
      </c>
      <c r="D135" s="125"/>
      <c r="E135" s="125">
        <v>3250</v>
      </c>
      <c r="F135" s="125">
        <v>256</v>
      </c>
      <c r="G135" s="125">
        <v>12191</v>
      </c>
      <c r="H135" s="125"/>
      <c r="I135" s="118">
        <v>0</v>
      </c>
      <c r="J135" s="118"/>
      <c r="K135" s="118">
        <v>0</v>
      </c>
      <c r="L135" s="125"/>
      <c r="M135" s="118">
        <v>0</v>
      </c>
      <c r="N135" s="118"/>
      <c r="O135" s="118">
        <v>0</v>
      </c>
      <c r="P135" s="118">
        <v>0</v>
      </c>
    </row>
    <row r="136" spans="1:16" s="109" customFormat="1" ht="9.6" customHeight="1">
      <c r="A136" s="112" t="s">
        <v>24</v>
      </c>
      <c r="B136" s="114">
        <v>220.20000000000002</v>
      </c>
      <c r="C136" s="114">
        <v>95988</v>
      </c>
      <c r="D136" s="123"/>
      <c r="E136" s="123">
        <v>10493</v>
      </c>
      <c r="F136" s="123">
        <v>562</v>
      </c>
      <c r="G136" s="123">
        <v>33152</v>
      </c>
      <c r="H136" s="123"/>
      <c r="I136" s="113">
        <v>0</v>
      </c>
      <c r="J136" s="113"/>
      <c r="K136" s="113">
        <v>0</v>
      </c>
      <c r="L136" s="123"/>
      <c r="M136" s="123">
        <v>61837</v>
      </c>
      <c r="N136" s="123"/>
      <c r="O136" s="113">
        <v>0</v>
      </c>
      <c r="P136" s="113">
        <v>0</v>
      </c>
    </row>
    <row r="137" spans="1:16" s="109" customFormat="1" ht="9.6" customHeight="1">
      <c r="A137" s="112" t="s">
        <v>25</v>
      </c>
      <c r="B137" s="114">
        <v>90.000000000000014</v>
      </c>
      <c r="C137" s="114">
        <v>69958</v>
      </c>
      <c r="D137" s="123"/>
      <c r="E137" s="123">
        <v>54</v>
      </c>
      <c r="F137" s="123">
        <v>4</v>
      </c>
      <c r="G137" s="123">
        <v>0</v>
      </c>
      <c r="H137" s="123"/>
      <c r="I137" s="113">
        <v>0</v>
      </c>
      <c r="J137" s="113"/>
      <c r="K137" s="123">
        <v>994065</v>
      </c>
      <c r="L137" s="123"/>
      <c r="M137" s="113">
        <v>0</v>
      </c>
      <c r="N137" s="113"/>
      <c r="O137" s="113">
        <v>0</v>
      </c>
      <c r="P137" s="113">
        <v>0</v>
      </c>
    </row>
    <row r="138" spans="1:16" s="109" customFormat="1" ht="9.6" customHeight="1">
      <c r="A138" s="112" t="s">
        <v>26</v>
      </c>
      <c r="B138" s="114">
        <v>719.19999999999993</v>
      </c>
      <c r="C138" s="114">
        <v>103390</v>
      </c>
      <c r="D138" s="123"/>
      <c r="E138" s="123">
        <v>3706</v>
      </c>
      <c r="F138" s="123">
        <v>1260</v>
      </c>
      <c r="G138" s="123">
        <v>19254</v>
      </c>
      <c r="H138" s="123"/>
      <c r="I138" s="113">
        <v>0</v>
      </c>
      <c r="J138" s="113"/>
      <c r="K138" s="113">
        <v>0</v>
      </c>
      <c r="L138" s="123"/>
      <c r="M138" s="113">
        <v>0</v>
      </c>
      <c r="N138" s="113"/>
      <c r="O138" s="113">
        <v>0</v>
      </c>
      <c r="P138" s="113">
        <v>0</v>
      </c>
    </row>
    <row r="139" spans="1:16" s="109" customFormat="1" ht="9.6" customHeight="1">
      <c r="A139" s="115" t="s">
        <v>27</v>
      </c>
      <c r="B139" s="119">
        <v>1.2</v>
      </c>
      <c r="C139" s="119">
        <v>79</v>
      </c>
      <c r="D139" s="125"/>
      <c r="E139" s="125">
        <v>0</v>
      </c>
      <c r="F139" s="125">
        <v>10206</v>
      </c>
      <c r="G139" s="125">
        <v>0</v>
      </c>
      <c r="H139" s="125"/>
      <c r="I139" s="125">
        <v>524299</v>
      </c>
      <c r="J139" s="125"/>
      <c r="K139" s="125">
        <v>1149123</v>
      </c>
      <c r="L139" s="125"/>
      <c r="M139" s="118">
        <v>0</v>
      </c>
      <c r="N139" s="118"/>
      <c r="O139" s="118">
        <v>0</v>
      </c>
      <c r="P139" s="118">
        <v>0</v>
      </c>
    </row>
    <row r="140" spans="1:16" s="126" customFormat="1" ht="9.6" customHeight="1">
      <c r="A140" s="112" t="s">
        <v>29</v>
      </c>
      <c r="B140" s="114">
        <v>46.300000000000004</v>
      </c>
      <c r="C140" s="114">
        <v>673</v>
      </c>
      <c r="D140" s="123"/>
      <c r="E140" s="123">
        <v>0</v>
      </c>
      <c r="F140" s="123">
        <v>0</v>
      </c>
      <c r="G140" s="123">
        <v>0</v>
      </c>
      <c r="H140" s="123"/>
      <c r="I140" s="113">
        <v>0</v>
      </c>
      <c r="J140" s="113"/>
      <c r="K140" s="113">
        <v>0</v>
      </c>
      <c r="L140" s="123"/>
      <c r="M140" s="113">
        <v>0</v>
      </c>
      <c r="N140" s="113"/>
      <c r="O140" s="113">
        <v>0</v>
      </c>
      <c r="P140" s="113">
        <v>0</v>
      </c>
    </row>
    <row r="141" spans="1:16" s="126" customFormat="1" ht="9.6" customHeight="1">
      <c r="A141" s="112" t="s">
        <v>30</v>
      </c>
      <c r="B141" s="114">
        <v>0</v>
      </c>
      <c r="C141" s="114">
        <v>0</v>
      </c>
      <c r="D141" s="123"/>
      <c r="E141" s="123">
        <v>0</v>
      </c>
      <c r="F141" s="123">
        <v>0</v>
      </c>
      <c r="G141" s="123">
        <v>0</v>
      </c>
      <c r="H141" s="123"/>
      <c r="I141" s="113">
        <v>0</v>
      </c>
      <c r="J141" s="113"/>
      <c r="K141" s="113">
        <v>0</v>
      </c>
      <c r="L141" s="123"/>
      <c r="M141" s="123">
        <v>12898</v>
      </c>
      <c r="N141" s="123"/>
      <c r="O141" s="123">
        <v>108078</v>
      </c>
      <c r="P141" s="113">
        <v>0</v>
      </c>
    </row>
    <row r="142" spans="1:16" s="109" customFormat="1" ht="9.6" customHeight="1">
      <c r="A142" s="112" t="s">
        <v>31</v>
      </c>
      <c r="B142" s="114">
        <v>152.89999999999998</v>
      </c>
      <c r="C142" s="114">
        <v>6998</v>
      </c>
      <c r="D142" s="123"/>
      <c r="E142" s="123">
        <v>51</v>
      </c>
      <c r="F142" s="123">
        <v>4</v>
      </c>
      <c r="G142" s="123">
        <v>0</v>
      </c>
      <c r="H142" s="123"/>
      <c r="I142" s="113">
        <v>0</v>
      </c>
      <c r="J142" s="113"/>
      <c r="K142" s="113">
        <v>0</v>
      </c>
      <c r="L142" s="123"/>
      <c r="M142" s="123">
        <v>38484</v>
      </c>
      <c r="N142" s="123"/>
      <c r="O142" s="113">
        <v>0</v>
      </c>
      <c r="P142" s="113">
        <v>0</v>
      </c>
    </row>
    <row r="143" spans="1:16" s="109" customFormat="1" ht="9.6" customHeight="1">
      <c r="A143" s="115" t="s">
        <v>33</v>
      </c>
      <c r="B143" s="119">
        <v>820.09999999999991</v>
      </c>
      <c r="C143" s="119">
        <v>39932</v>
      </c>
      <c r="D143" s="125"/>
      <c r="E143" s="125">
        <v>2206</v>
      </c>
      <c r="F143" s="125">
        <v>543</v>
      </c>
      <c r="G143" s="125">
        <v>4901</v>
      </c>
      <c r="H143" s="125"/>
      <c r="I143" s="118">
        <v>0</v>
      </c>
      <c r="J143" s="118"/>
      <c r="K143" s="118">
        <v>0</v>
      </c>
      <c r="L143" s="125"/>
      <c r="M143" s="118">
        <v>0</v>
      </c>
      <c r="N143" s="118"/>
      <c r="O143" s="118">
        <v>0</v>
      </c>
      <c r="P143" s="118">
        <v>0</v>
      </c>
    </row>
    <row r="144" spans="1:16" s="109" customFormat="1" ht="9.6" customHeight="1">
      <c r="A144" s="112" t="s">
        <v>35</v>
      </c>
      <c r="B144" s="114">
        <v>1099.8</v>
      </c>
      <c r="C144" s="114">
        <v>73157</v>
      </c>
      <c r="D144" s="123"/>
      <c r="E144" s="123">
        <v>2066</v>
      </c>
      <c r="F144" s="123">
        <v>12419</v>
      </c>
      <c r="G144" s="123">
        <v>47765</v>
      </c>
      <c r="H144" s="123"/>
      <c r="I144" s="113">
        <v>0</v>
      </c>
      <c r="J144" s="113"/>
      <c r="K144" s="123">
        <v>41</v>
      </c>
      <c r="L144" s="123"/>
      <c r="M144" s="113">
        <v>0</v>
      </c>
      <c r="N144" s="113"/>
      <c r="O144" s="113">
        <v>0</v>
      </c>
      <c r="P144" s="123">
        <v>409012</v>
      </c>
    </row>
    <row r="145" spans="1:16" s="109" customFormat="1" ht="9.6" customHeight="1">
      <c r="A145" s="112" t="s">
        <v>36</v>
      </c>
      <c r="B145" s="114">
        <v>666.10000000000014</v>
      </c>
      <c r="C145" s="114">
        <v>52648</v>
      </c>
      <c r="D145" s="123"/>
      <c r="E145" s="123">
        <v>2623</v>
      </c>
      <c r="F145" s="123">
        <v>233</v>
      </c>
      <c r="G145" s="123">
        <v>1997</v>
      </c>
      <c r="H145" s="123"/>
      <c r="I145" s="113">
        <v>0</v>
      </c>
      <c r="J145" s="113"/>
      <c r="K145" s="113">
        <v>0</v>
      </c>
      <c r="L145" s="123"/>
      <c r="M145" s="113">
        <v>0</v>
      </c>
      <c r="N145" s="113"/>
      <c r="O145" s="113">
        <v>0</v>
      </c>
      <c r="P145" s="113">
        <v>0</v>
      </c>
    </row>
    <row r="146" spans="1:16" s="109" customFormat="1" ht="9.6" customHeight="1">
      <c r="A146" s="112" t="s">
        <v>37</v>
      </c>
      <c r="B146" s="114">
        <v>8150.4</v>
      </c>
      <c r="C146" s="114">
        <v>113339</v>
      </c>
      <c r="D146" s="123"/>
      <c r="E146" s="123">
        <v>2</v>
      </c>
      <c r="F146" s="123">
        <v>318381</v>
      </c>
      <c r="G146" s="123">
        <v>0</v>
      </c>
      <c r="H146" s="123"/>
      <c r="I146" s="113">
        <v>0</v>
      </c>
      <c r="J146" s="113"/>
      <c r="K146" s="123">
        <v>73444</v>
      </c>
      <c r="L146" s="123"/>
      <c r="M146" s="113">
        <v>0</v>
      </c>
      <c r="N146" s="113"/>
      <c r="O146" s="123">
        <v>23460</v>
      </c>
      <c r="P146" s="113">
        <v>0</v>
      </c>
    </row>
    <row r="147" spans="1:16" s="109" customFormat="1" ht="9.6" customHeight="1">
      <c r="A147" s="115" t="s">
        <v>38</v>
      </c>
      <c r="B147" s="119">
        <v>0</v>
      </c>
      <c r="C147" s="119">
        <v>0</v>
      </c>
      <c r="D147" s="125"/>
      <c r="E147" s="118">
        <v>0</v>
      </c>
      <c r="F147" s="118">
        <v>0</v>
      </c>
      <c r="G147" s="118">
        <v>0</v>
      </c>
      <c r="H147" s="125"/>
      <c r="I147" s="118">
        <v>0</v>
      </c>
      <c r="J147" s="118"/>
      <c r="K147" s="118">
        <v>0</v>
      </c>
      <c r="L147" s="125"/>
      <c r="M147" s="125">
        <v>370745</v>
      </c>
      <c r="N147" s="125"/>
      <c r="O147" s="118">
        <v>0</v>
      </c>
      <c r="P147" s="118">
        <v>0</v>
      </c>
    </row>
    <row r="148" spans="1:16" s="109" customFormat="1" ht="9.6" customHeight="1">
      <c r="A148" s="112" t="s">
        <v>39</v>
      </c>
      <c r="B148" s="114">
        <v>0</v>
      </c>
      <c r="C148" s="114">
        <v>0</v>
      </c>
      <c r="D148" s="123"/>
      <c r="E148" s="123">
        <v>0</v>
      </c>
      <c r="F148" s="123">
        <v>0</v>
      </c>
      <c r="G148" s="113">
        <v>0</v>
      </c>
      <c r="H148" s="123"/>
      <c r="I148" s="113">
        <v>0</v>
      </c>
      <c r="J148" s="113"/>
      <c r="K148" s="113">
        <v>0</v>
      </c>
      <c r="L148" s="123"/>
      <c r="M148" s="123">
        <v>15356</v>
      </c>
      <c r="N148" s="123"/>
      <c r="O148" s="113">
        <v>0</v>
      </c>
      <c r="P148" s="113">
        <v>0</v>
      </c>
    </row>
    <row r="149" spans="1:16" s="109" customFormat="1" ht="9.6" customHeight="1">
      <c r="A149" s="112" t="s">
        <v>41</v>
      </c>
      <c r="B149" s="114">
        <v>0</v>
      </c>
      <c r="C149" s="114">
        <v>0</v>
      </c>
      <c r="D149" s="123"/>
      <c r="E149" s="113">
        <v>0</v>
      </c>
      <c r="F149" s="113">
        <v>0</v>
      </c>
      <c r="G149" s="113">
        <v>0</v>
      </c>
      <c r="H149" s="123"/>
      <c r="I149" s="113">
        <v>0</v>
      </c>
      <c r="J149" s="113"/>
      <c r="K149" s="113">
        <v>0</v>
      </c>
      <c r="L149" s="123"/>
      <c r="M149" s="123">
        <v>36906</v>
      </c>
      <c r="N149" s="123"/>
      <c r="O149" s="113">
        <v>0</v>
      </c>
      <c r="P149" s="113">
        <v>0</v>
      </c>
    </row>
    <row r="150" spans="1:16" s="109" customFormat="1" ht="9.6" customHeight="1">
      <c r="A150" s="112" t="s">
        <v>43</v>
      </c>
      <c r="B150" s="114">
        <v>1208.1999999999998</v>
      </c>
      <c r="C150" s="114">
        <v>926401</v>
      </c>
      <c r="D150" s="123"/>
      <c r="E150" s="123">
        <v>23438</v>
      </c>
      <c r="F150" s="123">
        <v>22555</v>
      </c>
      <c r="G150" s="123">
        <v>100182</v>
      </c>
      <c r="H150" s="123"/>
      <c r="I150" s="113">
        <v>0</v>
      </c>
      <c r="J150" s="113"/>
      <c r="K150" s="123">
        <v>8594</v>
      </c>
      <c r="L150" s="123"/>
      <c r="M150" s="113">
        <v>0</v>
      </c>
      <c r="N150" s="113"/>
      <c r="O150" s="113">
        <v>0</v>
      </c>
      <c r="P150" s="113">
        <v>0</v>
      </c>
    </row>
    <row r="151" spans="1:16" s="109" customFormat="1" ht="9.6" customHeight="1">
      <c r="A151" s="115" t="s">
        <v>97</v>
      </c>
      <c r="B151" s="119">
        <v>0</v>
      </c>
      <c r="C151" s="119">
        <v>530</v>
      </c>
      <c r="D151" s="117"/>
      <c r="E151" s="125">
        <v>1</v>
      </c>
      <c r="F151" s="125">
        <v>0</v>
      </c>
      <c r="G151" s="125">
        <v>0</v>
      </c>
      <c r="H151" s="117"/>
      <c r="I151" s="118">
        <v>0</v>
      </c>
      <c r="J151" s="118"/>
      <c r="K151" s="117">
        <v>0</v>
      </c>
      <c r="L151" s="117"/>
      <c r="M151" s="118">
        <v>0</v>
      </c>
      <c r="N151" s="118"/>
      <c r="O151" s="118">
        <v>0</v>
      </c>
      <c r="P151" s="118">
        <v>0</v>
      </c>
    </row>
    <row r="152" spans="1:16" s="109" customFormat="1" ht="9.6" customHeight="1">
      <c r="A152" s="112"/>
      <c r="B152" s="114"/>
      <c r="C152" s="114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</row>
    <row r="153" spans="1:16" s="109" customFormat="1" ht="9.6" customHeight="1">
      <c r="A153" s="106">
        <v>2000</v>
      </c>
      <c r="B153" s="107"/>
      <c r="C153" s="107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</row>
    <row r="154" spans="1:16" s="109" customFormat="1" ht="9.6" customHeight="1">
      <c r="A154" s="106" t="s">
        <v>69</v>
      </c>
      <c r="B154" s="110">
        <f>SUM(B156:B179)</f>
        <v>26374.600000000006</v>
      </c>
      <c r="C154" s="110">
        <f>SUM(C156:C179)</f>
        <v>2620495</v>
      </c>
      <c r="D154" s="121"/>
      <c r="E154" s="121">
        <f>SUM(E156:E179)</f>
        <v>137975</v>
      </c>
      <c r="F154" s="121">
        <f>SUM(F156:F179)</f>
        <v>364566</v>
      </c>
      <c r="G154" s="121">
        <f>SUM(G156:G179)</f>
        <v>400500</v>
      </c>
      <c r="H154" s="121"/>
      <c r="I154" s="121">
        <f>SUM(I156:I179)</f>
        <v>2235032</v>
      </c>
      <c r="J154" s="121"/>
      <c r="K154" s="121">
        <f>SUM(K156:K179)</f>
        <v>6795406</v>
      </c>
      <c r="L154" s="121"/>
      <c r="M154" s="121">
        <f>SUM(M156:M179)</f>
        <v>851427</v>
      </c>
      <c r="N154" s="121"/>
      <c r="O154" s="121">
        <f>SUM(O156:O179)</f>
        <v>127668</v>
      </c>
      <c r="P154" s="121">
        <f>SUM(P156:P179)</f>
        <v>635230</v>
      </c>
    </row>
    <row r="155" spans="1:16" s="109" customFormat="1" ht="3.95" customHeight="1">
      <c r="A155" s="106"/>
      <c r="B155" s="110"/>
      <c r="C155" s="110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</row>
    <row r="156" spans="1:16" s="109" customFormat="1" ht="9.6" customHeight="1">
      <c r="A156" s="127" t="s">
        <v>13</v>
      </c>
      <c r="B156" s="114">
        <v>2776.6</v>
      </c>
      <c r="C156" s="114">
        <v>28119</v>
      </c>
      <c r="D156" s="123"/>
      <c r="E156" s="123">
        <v>33</v>
      </c>
      <c r="F156" s="123">
        <v>7</v>
      </c>
      <c r="G156" s="113">
        <v>0</v>
      </c>
      <c r="H156" s="123"/>
      <c r="I156" s="113">
        <v>0</v>
      </c>
      <c r="J156" s="113"/>
      <c r="K156" s="113">
        <v>0</v>
      </c>
      <c r="L156" s="123"/>
      <c r="M156" s="113">
        <v>0</v>
      </c>
      <c r="N156" s="113"/>
      <c r="O156" s="113">
        <v>0</v>
      </c>
      <c r="P156" s="113">
        <v>0</v>
      </c>
    </row>
    <row r="157" spans="1:16" s="109" customFormat="1" ht="9.6" customHeight="1">
      <c r="A157" s="128" t="s">
        <v>16</v>
      </c>
      <c r="B157" s="114">
        <v>0.2</v>
      </c>
      <c r="C157" s="114">
        <v>66005</v>
      </c>
      <c r="D157" s="123"/>
      <c r="E157" s="123">
        <v>248</v>
      </c>
      <c r="F157" s="123">
        <v>0</v>
      </c>
      <c r="G157" s="113">
        <v>0</v>
      </c>
      <c r="H157" s="123"/>
      <c r="I157" s="123">
        <v>1708954</v>
      </c>
      <c r="J157" s="123"/>
      <c r="K157" s="123">
        <v>2236653</v>
      </c>
      <c r="L157" s="123"/>
      <c r="M157" s="113">
        <v>0</v>
      </c>
      <c r="N157" s="113"/>
      <c r="O157" s="123">
        <v>23113</v>
      </c>
      <c r="P157" s="123">
        <v>134935</v>
      </c>
    </row>
    <row r="158" spans="1:16" s="109" customFormat="1" ht="9.6" customHeight="1">
      <c r="A158" s="128" t="s">
        <v>17</v>
      </c>
      <c r="B158" s="114">
        <v>0</v>
      </c>
      <c r="C158" s="114">
        <v>0</v>
      </c>
      <c r="D158" s="123"/>
      <c r="E158" s="113">
        <v>0</v>
      </c>
      <c r="F158" s="113">
        <v>0</v>
      </c>
      <c r="G158" s="113">
        <v>0</v>
      </c>
      <c r="H158" s="123"/>
      <c r="I158" s="113">
        <v>0</v>
      </c>
      <c r="J158" s="113"/>
      <c r="K158" s="123">
        <v>2356703</v>
      </c>
      <c r="L158" s="123"/>
      <c r="M158" s="113">
        <v>0</v>
      </c>
      <c r="N158" s="113"/>
      <c r="O158" s="113">
        <v>0</v>
      </c>
      <c r="P158" s="113">
        <v>0</v>
      </c>
    </row>
    <row r="159" spans="1:16" s="109" customFormat="1" ht="9.6" customHeight="1">
      <c r="A159" s="129" t="s">
        <v>18</v>
      </c>
      <c r="B159" s="119">
        <v>0</v>
      </c>
      <c r="C159" s="119">
        <v>0</v>
      </c>
      <c r="D159" s="125"/>
      <c r="E159" s="118">
        <v>0</v>
      </c>
      <c r="F159" s="118">
        <v>0</v>
      </c>
      <c r="G159" s="118">
        <v>0</v>
      </c>
      <c r="H159" s="125"/>
      <c r="I159" s="118">
        <v>0</v>
      </c>
      <c r="J159" s="118"/>
      <c r="K159" s="118">
        <v>0</v>
      </c>
      <c r="L159" s="125"/>
      <c r="M159" s="125">
        <v>254801</v>
      </c>
      <c r="N159" s="125"/>
      <c r="O159" s="118">
        <v>0</v>
      </c>
      <c r="P159" s="118">
        <v>0</v>
      </c>
    </row>
    <row r="160" spans="1:16" s="109" customFormat="1" ht="9.6" customHeight="1">
      <c r="A160" s="127" t="s">
        <v>19</v>
      </c>
      <c r="B160" s="114">
        <v>365.9</v>
      </c>
      <c r="C160" s="114">
        <v>391488</v>
      </c>
      <c r="D160" s="123"/>
      <c r="E160" s="123">
        <v>82573</v>
      </c>
      <c r="F160" s="123">
        <v>13787</v>
      </c>
      <c r="G160" s="123">
        <v>155163</v>
      </c>
      <c r="H160" s="123"/>
      <c r="I160" s="113">
        <v>0</v>
      </c>
      <c r="J160" s="113"/>
      <c r="K160" s="123">
        <v>0</v>
      </c>
      <c r="L160" s="123"/>
      <c r="M160" s="113">
        <v>0</v>
      </c>
      <c r="N160" s="113"/>
      <c r="O160" s="113">
        <v>0</v>
      </c>
      <c r="P160" s="113">
        <v>0</v>
      </c>
    </row>
    <row r="161" spans="1:16" s="109" customFormat="1" ht="9.6" customHeight="1">
      <c r="A161" s="127" t="s">
        <v>21</v>
      </c>
      <c r="B161" s="114">
        <v>6343.1</v>
      </c>
      <c r="C161" s="114">
        <v>384061</v>
      </c>
      <c r="D161" s="123"/>
      <c r="E161" s="123">
        <v>9998</v>
      </c>
      <c r="F161" s="123">
        <v>2730</v>
      </c>
      <c r="G161" s="123">
        <v>15455</v>
      </c>
      <c r="H161" s="123"/>
      <c r="I161" s="113">
        <v>0</v>
      </c>
      <c r="J161" s="113"/>
      <c r="K161" s="113">
        <v>0</v>
      </c>
      <c r="L161" s="123"/>
      <c r="M161" s="123">
        <v>0</v>
      </c>
      <c r="N161" s="123"/>
      <c r="O161" s="113">
        <v>0</v>
      </c>
      <c r="P161" s="123">
        <v>21578</v>
      </c>
    </row>
    <row r="162" spans="1:16" s="109" customFormat="1" ht="9.6" customHeight="1">
      <c r="A162" s="127" t="s">
        <v>22</v>
      </c>
      <c r="B162" s="114">
        <v>2892.2</v>
      </c>
      <c r="C162" s="114">
        <v>182620</v>
      </c>
      <c r="D162" s="123"/>
      <c r="E162" s="123">
        <v>183</v>
      </c>
      <c r="F162" s="123">
        <v>245</v>
      </c>
      <c r="G162" s="123">
        <v>75</v>
      </c>
      <c r="H162" s="123"/>
      <c r="I162" s="113">
        <v>0</v>
      </c>
      <c r="J162" s="113"/>
      <c r="K162" s="113">
        <v>0</v>
      </c>
      <c r="L162" s="123"/>
      <c r="M162" s="123">
        <v>29615</v>
      </c>
      <c r="N162" s="123"/>
      <c r="O162" s="113">
        <v>0</v>
      </c>
      <c r="P162" s="113">
        <v>0</v>
      </c>
    </row>
    <row r="163" spans="1:16" s="109" customFormat="1" ht="9.6" customHeight="1">
      <c r="A163" s="130" t="s">
        <v>23</v>
      </c>
      <c r="B163" s="119">
        <v>653.70000000000005</v>
      </c>
      <c r="C163" s="119">
        <v>58203</v>
      </c>
      <c r="D163" s="125"/>
      <c r="E163" s="125">
        <v>4265</v>
      </c>
      <c r="F163" s="125">
        <v>271</v>
      </c>
      <c r="G163" s="125">
        <v>17420</v>
      </c>
      <c r="H163" s="125"/>
      <c r="I163" s="118">
        <v>0</v>
      </c>
      <c r="J163" s="118"/>
      <c r="K163" s="118">
        <v>0</v>
      </c>
      <c r="L163" s="125"/>
      <c r="M163" s="118">
        <v>0</v>
      </c>
      <c r="N163" s="118"/>
      <c r="O163" s="118">
        <v>0</v>
      </c>
      <c r="P163" s="118">
        <v>0</v>
      </c>
    </row>
    <row r="164" spans="1:16" s="109" customFormat="1" ht="9.6" customHeight="1">
      <c r="A164" s="127" t="s">
        <v>24</v>
      </c>
      <c r="B164" s="114">
        <v>241.7</v>
      </c>
      <c r="C164" s="114">
        <v>97873</v>
      </c>
      <c r="D164" s="123"/>
      <c r="E164" s="123">
        <v>10015</v>
      </c>
      <c r="F164" s="123">
        <v>497</v>
      </c>
      <c r="G164" s="123">
        <v>30979</v>
      </c>
      <c r="H164" s="123"/>
      <c r="I164" s="113">
        <v>0</v>
      </c>
      <c r="J164" s="113"/>
      <c r="K164" s="113">
        <v>0</v>
      </c>
      <c r="L164" s="123"/>
      <c r="M164" s="123">
        <v>70749</v>
      </c>
      <c r="N164" s="123"/>
      <c r="O164" s="113">
        <v>0</v>
      </c>
      <c r="P164" s="113">
        <v>0</v>
      </c>
    </row>
    <row r="165" spans="1:16" s="109" customFormat="1" ht="9.6" customHeight="1">
      <c r="A165" s="127" t="s">
        <v>25</v>
      </c>
      <c r="B165" s="114">
        <v>108.19999999999999</v>
      </c>
      <c r="C165" s="114">
        <v>74453</v>
      </c>
      <c r="D165" s="123"/>
      <c r="E165" s="123">
        <v>42</v>
      </c>
      <c r="F165" s="123">
        <v>6</v>
      </c>
      <c r="G165" s="123">
        <v>1</v>
      </c>
      <c r="H165" s="123"/>
      <c r="I165" s="113">
        <v>0</v>
      </c>
      <c r="J165" s="113"/>
      <c r="K165" s="123">
        <v>828522</v>
      </c>
      <c r="L165" s="123"/>
      <c r="M165" s="113">
        <v>0</v>
      </c>
      <c r="N165" s="113"/>
      <c r="O165" s="113">
        <v>0</v>
      </c>
      <c r="P165" s="113">
        <v>0</v>
      </c>
    </row>
    <row r="166" spans="1:16" s="109" customFormat="1" ht="9.6" customHeight="1">
      <c r="A166" s="127" t="s">
        <v>26</v>
      </c>
      <c r="B166" s="114">
        <v>833.9</v>
      </c>
      <c r="C166" s="114">
        <v>137942</v>
      </c>
      <c r="D166" s="123"/>
      <c r="E166" s="123">
        <v>6333</v>
      </c>
      <c r="F166" s="123">
        <v>2524</v>
      </c>
      <c r="G166" s="123">
        <v>27635</v>
      </c>
      <c r="H166" s="123"/>
      <c r="I166" s="113">
        <v>0</v>
      </c>
      <c r="J166" s="113"/>
      <c r="K166" s="113">
        <v>0</v>
      </c>
      <c r="L166" s="123"/>
      <c r="M166" s="113">
        <v>0</v>
      </c>
      <c r="N166" s="113"/>
      <c r="O166" s="113">
        <v>0</v>
      </c>
      <c r="P166" s="113">
        <v>0</v>
      </c>
    </row>
    <row r="167" spans="1:16" s="109" customFormat="1" ht="9.6" customHeight="1">
      <c r="A167" s="130" t="s">
        <v>27</v>
      </c>
      <c r="B167" s="119">
        <v>0.5</v>
      </c>
      <c r="C167" s="119">
        <v>33</v>
      </c>
      <c r="D167" s="125"/>
      <c r="E167" s="125">
        <v>0</v>
      </c>
      <c r="F167" s="125">
        <v>9296</v>
      </c>
      <c r="G167" s="125">
        <v>0</v>
      </c>
      <c r="H167" s="125"/>
      <c r="I167" s="125">
        <v>526078</v>
      </c>
      <c r="J167" s="125"/>
      <c r="K167" s="125">
        <v>1291041</v>
      </c>
      <c r="L167" s="125"/>
      <c r="M167" s="118">
        <v>0</v>
      </c>
      <c r="N167" s="118"/>
      <c r="O167" s="118">
        <v>0</v>
      </c>
      <c r="P167" s="118">
        <v>0</v>
      </c>
    </row>
    <row r="168" spans="1:16" s="126" customFormat="1" ht="9.6" customHeight="1">
      <c r="A168" s="127" t="s">
        <v>30</v>
      </c>
      <c r="B168" s="114">
        <v>0</v>
      </c>
      <c r="C168" s="114">
        <v>30</v>
      </c>
      <c r="D168" s="123"/>
      <c r="E168" s="123">
        <v>6</v>
      </c>
      <c r="F168" s="123">
        <v>0</v>
      </c>
      <c r="G168" s="123">
        <v>0</v>
      </c>
      <c r="H168" s="123"/>
      <c r="I168" s="113">
        <v>0</v>
      </c>
      <c r="J168" s="113"/>
      <c r="K168" s="113">
        <v>0</v>
      </c>
      <c r="L168" s="123"/>
      <c r="M168" s="113">
        <v>13015</v>
      </c>
      <c r="N168" s="113"/>
      <c r="O168" s="123">
        <v>87923</v>
      </c>
      <c r="P168" s="113">
        <v>0</v>
      </c>
    </row>
    <row r="169" spans="1:16" s="126" customFormat="1" ht="9.6" customHeight="1">
      <c r="A169" s="127" t="s">
        <v>29</v>
      </c>
      <c r="B169" s="114">
        <v>0</v>
      </c>
      <c r="C169" s="114">
        <v>0</v>
      </c>
      <c r="D169" s="123"/>
      <c r="E169" s="123">
        <v>0</v>
      </c>
      <c r="F169" s="123">
        <v>0</v>
      </c>
      <c r="G169" s="123">
        <v>0</v>
      </c>
      <c r="H169" s="123"/>
      <c r="I169" s="113">
        <v>0</v>
      </c>
      <c r="J169" s="113"/>
      <c r="K169" s="113">
        <v>0</v>
      </c>
      <c r="L169" s="123"/>
      <c r="M169" s="113">
        <v>0</v>
      </c>
      <c r="N169" s="113"/>
      <c r="O169" s="113">
        <v>0</v>
      </c>
      <c r="P169" s="113">
        <v>0</v>
      </c>
    </row>
    <row r="170" spans="1:16" s="109" customFormat="1" ht="9.6" customHeight="1">
      <c r="A170" s="127" t="s">
        <v>31</v>
      </c>
      <c r="B170" s="114">
        <v>110.2</v>
      </c>
      <c r="C170" s="114">
        <v>5572</v>
      </c>
      <c r="D170" s="123"/>
      <c r="E170" s="123">
        <v>36</v>
      </c>
      <c r="F170" s="123">
        <v>4</v>
      </c>
      <c r="G170" s="123">
        <v>0</v>
      </c>
      <c r="H170" s="123"/>
      <c r="I170" s="113">
        <v>0</v>
      </c>
      <c r="J170" s="113"/>
      <c r="K170" s="113">
        <v>0</v>
      </c>
      <c r="L170" s="123"/>
      <c r="M170" s="123">
        <v>40361</v>
      </c>
      <c r="N170" s="123"/>
      <c r="O170" s="123">
        <v>0</v>
      </c>
      <c r="P170" s="113">
        <v>0</v>
      </c>
    </row>
    <row r="171" spans="1:16" s="109" customFormat="1" ht="9.6" customHeight="1">
      <c r="A171" s="130" t="s">
        <v>33</v>
      </c>
      <c r="B171" s="119">
        <v>969.4</v>
      </c>
      <c r="C171" s="119">
        <v>9141</v>
      </c>
      <c r="D171" s="125"/>
      <c r="E171" s="125">
        <v>90</v>
      </c>
      <c r="F171" s="125">
        <v>25</v>
      </c>
      <c r="G171" s="125">
        <v>28</v>
      </c>
      <c r="H171" s="125"/>
      <c r="I171" s="118">
        <v>0</v>
      </c>
      <c r="J171" s="118"/>
      <c r="K171" s="118">
        <v>0</v>
      </c>
      <c r="L171" s="125"/>
      <c r="M171" s="125">
        <v>0</v>
      </c>
      <c r="N171" s="125"/>
      <c r="O171" s="125">
        <v>0</v>
      </c>
      <c r="P171" s="118">
        <v>0</v>
      </c>
    </row>
    <row r="172" spans="1:16" s="109" customFormat="1" ht="9.6" customHeight="1">
      <c r="A172" s="127" t="s">
        <v>35</v>
      </c>
      <c r="B172" s="114">
        <v>1048.5</v>
      </c>
      <c r="C172" s="114">
        <v>87588</v>
      </c>
      <c r="D172" s="123"/>
      <c r="E172" s="123">
        <v>2929</v>
      </c>
      <c r="F172" s="123">
        <v>14675</v>
      </c>
      <c r="G172" s="123">
        <v>59179</v>
      </c>
      <c r="H172" s="123"/>
      <c r="I172" s="123">
        <v>0</v>
      </c>
      <c r="J172" s="123"/>
      <c r="K172" s="123">
        <v>6718</v>
      </c>
      <c r="L172" s="123"/>
      <c r="M172" s="113">
        <v>0</v>
      </c>
      <c r="N172" s="113"/>
      <c r="O172" s="113">
        <v>0</v>
      </c>
      <c r="P172" s="113">
        <v>478717</v>
      </c>
    </row>
    <row r="173" spans="1:16" s="109" customFormat="1" ht="9.6" customHeight="1">
      <c r="A173" s="127" t="s">
        <v>36</v>
      </c>
      <c r="B173" s="114">
        <v>646.4</v>
      </c>
      <c r="C173" s="114">
        <v>50191</v>
      </c>
      <c r="D173" s="123"/>
      <c r="E173" s="123">
        <v>1783</v>
      </c>
      <c r="F173" s="123">
        <v>262</v>
      </c>
      <c r="G173" s="123">
        <v>2136</v>
      </c>
      <c r="H173" s="123"/>
      <c r="I173" s="113">
        <v>0</v>
      </c>
      <c r="J173" s="113"/>
      <c r="K173" s="113">
        <v>0</v>
      </c>
      <c r="L173" s="123"/>
      <c r="M173" s="123">
        <v>0</v>
      </c>
      <c r="N173" s="123"/>
      <c r="O173" s="123">
        <v>0</v>
      </c>
      <c r="P173" s="113">
        <v>0</v>
      </c>
    </row>
    <row r="174" spans="1:16" s="109" customFormat="1" ht="9.6" customHeight="1">
      <c r="A174" s="127" t="s">
        <v>37</v>
      </c>
      <c r="B174" s="114">
        <v>8360.1</v>
      </c>
      <c r="C174" s="114">
        <v>117533</v>
      </c>
      <c r="D174" s="123"/>
      <c r="E174" s="123">
        <v>26</v>
      </c>
      <c r="F174" s="123">
        <v>301212</v>
      </c>
      <c r="G174" s="123">
        <v>16</v>
      </c>
      <c r="H174" s="123"/>
      <c r="I174" s="113">
        <v>0</v>
      </c>
      <c r="J174" s="113"/>
      <c r="K174" s="123">
        <v>39064</v>
      </c>
      <c r="L174" s="123"/>
      <c r="M174" s="123">
        <v>0</v>
      </c>
      <c r="N174" s="123"/>
      <c r="O174" s="123">
        <v>16632</v>
      </c>
      <c r="P174" s="113">
        <v>0</v>
      </c>
    </row>
    <row r="175" spans="1:16" s="109" customFormat="1" ht="9.6" customHeight="1">
      <c r="A175" s="130" t="s">
        <v>38</v>
      </c>
      <c r="B175" s="119">
        <v>0</v>
      </c>
      <c r="C175" s="119">
        <v>0</v>
      </c>
      <c r="D175" s="125"/>
      <c r="E175" s="125">
        <v>0</v>
      </c>
      <c r="F175" s="125">
        <v>0</v>
      </c>
      <c r="G175" s="125">
        <v>0</v>
      </c>
      <c r="H175" s="125"/>
      <c r="I175" s="118">
        <v>0</v>
      </c>
      <c r="J175" s="118"/>
      <c r="K175" s="118">
        <v>0</v>
      </c>
      <c r="L175" s="125"/>
      <c r="M175" s="125">
        <v>381634</v>
      </c>
      <c r="N175" s="125"/>
      <c r="O175" s="125">
        <v>0</v>
      </c>
      <c r="P175" s="118">
        <v>0</v>
      </c>
    </row>
    <row r="176" spans="1:16" s="109" customFormat="1" ht="9.6" customHeight="1">
      <c r="A176" s="127" t="s">
        <v>39</v>
      </c>
      <c r="B176" s="114">
        <v>0</v>
      </c>
      <c r="C176" s="114">
        <v>1099</v>
      </c>
      <c r="D176" s="123"/>
      <c r="E176" s="123">
        <v>61</v>
      </c>
      <c r="F176" s="123">
        <v>61</v>
      </c>
      <c r="G176" s="123">
        <v>2753</v>
      </c>
      <c r="H176" s="123"/>
      <c r="I176" s="123">
        <v>0</v>
      </c>
      <c r="J176" s="123"/>
      <c r="K176" s="123">
        <v>0</v>
      </c>
      <c r="L176" s="123"/>
      <c r="M176" s="113">
        <v>21984</v>
      </c>
      <c r="N176" s="113"/>
      <c r="O176" s="113">
        <v>0</v>
      </c>
      <c r="P176" s="113">
        <v>0</v>
      </c>
    </row>
    <row r="177" spans="1:16" s="109" customFormat="1" ht="9.6" customHeight="1">
      <c r="A177" s="127" t="s">
        <v>41</v>
      </c>
      <c r="B177" s="114">
        <v>0</v>
      </c>
      <c r="C177" s="114">
        <v>0</v>
      </c>
      <c r="D177" s="123"/>
      <c r="E177" s="123">
        <v>0</v>
      </c>
      <c r="F177" s="123">
        <v>0</v>
      </c>
      <c r="G177" s="123">
        <v>0</v>
      </c>
      <c r="H177" s="123"/>
      <c r="I177" s="113">
        <v>0</v>
      </c>
      <c r="J177" s="113"/>
      <c r="K177" s="113">
        <v>0</v>
      </c>
      <c r="L177" s="123"/>
      <c r="M177" s="123">
        <v>39268</v>
      </c>
      <c r="N177" s="123"/>
      <c r="O177" s="123">
        <v>0</v>
      </c>
      <c r="P177" s="113">
        <v>0</v>
      </c>
    </row>
    <row r="178" spans="1:16" s="109" customFormat="1" ht="9.6" customHeight="1">
      <c r="A178" s="127" t="s">
        <v>43</v>
      </c>
      <c r="B178" s="114">
        <v>1024</v>
      </c>
      <c r="C178" s="114">
        <v>928378</v>
      </c>
      <c r="D178" s="123"/>
      <c r="E178" s="123">
        <v>19352</v>
      </c>
      <c r="F178" s="123">
        <v>18964</v>
      </c>
      <c r="G178" s="123">
        <v>89660</v>
      </c>
      <c r="H178" s="123"/>
      <c r="I178" s="113">
        <v>0</v>
      </c>
      <c r="J178" s="113"/>
      <c r="K178" s="123">
        <v>36705</v>
      </c>
      <c r="L178" s="123"/>
      <c r="M178" s="123">
        <v>0</v>
      </c>
      <c r="N178" s="123"/>
      <c r="O178" s="123">
        <v>0</v>
      </c>
      <c r="P178" s="113">
        <v>0</v>
      </c>
    </row>
    <row r="179" spans="1:16" s="109" customFormat="1" ht="9.6" customHeight="1">
      <c r="A179" s="115" t="s">
        <v>97</v>
      </c>
      <c r="B179" s="119">
        <v>0</v>
      </c>
      <c r="C179" s="119">
        <v>166</v>
      </c>
      <c r="D179" s="125"/>
      <c r="E179" s="125">
        <v>2</v>
      </c>
      <c r="F179" s="125">
        <v>0</v>
      </c>
      <c r="G179" s="125">
        <v>0</v>
      </c>
      <c r="H179" s="125"/>
      <c r="I179" s="118">
        <v>0</v>
      </c>
      <c r="J179" s="118"/>
      <c r="K179" s="118">
        <v>0</v>
      </c>
      <c r="L179" s="125"/>
      <c r="M179" s="125">
        <v>0</v>
      </c>
      <c r="N179" s="125"/>
      <c r="O179" s="118">
        <v>0</v>
      </c>
      <c r="P179" s="118">
        <v>0</v>
      </c>
    </row>
    <row r="180" spans="1:16" s="109" customFormat="1" ht="9.6" customHeight="1">
      <c r="B180" s="107"/>
      <c r="C180" s="107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</row>
    <row r="181" spans="1:16" s="109" customFormat="1" ht="9.6" customHeight="1">
      <c r="A181" s="106">
        <v>2001</v>
      </c>
      <c r="B181" s="107"/>
      <c r="C181" s="107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</row>
    <row r="182" spans="1:16" s="109" customFormat="1" ht="9.6" customHeight="1">
      <c r="A182" s="106" t="s">
        <v>69</v>
      </c>
      <c r="B182" s="110">
        <f>SUM(B184:B207)</f>
        <v>23542.799999999999</v>
      </c>
      <c r="C182" s="110">
        <f>SUM(C184:C207)</f>
        <v>2759985</v>
      </c>
      <c r="D182" s="121"/>
      <c r="E182" s="121">
        <f>SUM(E184:E207)</f>
        <v>136413</v>
      </c>
      <c r="F182" s="121">
        <f>SUM(F184:F207)</f>
        <v>351103</v>
      </c>
      <c r="G182" s="121">
        <f>SUM(G184:G207)</f>
        <v>428828</v>
      </c>
      <c r="H182" s="121"/>
      <c r="I182" s="121">
        <f>SUM(I184:I207)</f>
        <v>2065483</v>
      </c>
      <c r="J182" s="121"/>
      <c r="K182" s="121">
        <f>SUM(K184:K207)</f>
        <v>5261787</v>
      </c>
      <c r="L182" s="121"/>
      <c r="M182" s="121">
        <f>SUM(M184:M207)</f>
        <v>878177</v>
      </c>
      <c r="N182" s="121"/>
      <c r="O182" s="121">
        <f>SUM(O184:O207)</f>
        <v>142018</v>
      </c>
      <c r="P182" s="121">
        <f>SUM(P184:P207)</f>
        <v>619468</v>
      </c>
    </row>
    <row r="183" spans="1:16" s="109" customFormat="1" ht="3.95" customHeight="1">
      <c r="A183" s="106"/>
      <c r="B183" s="110"/>
      <c r="C183" s="110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</row>
    <row r="184" spans="1:16" s="109" customFormat="1" ht="9.6" customHeight="1">
      <c r="A184" s="112" t="s">
        <v>13</v>
      </c>
      <c r="B184" s="114">
        <v>1781.8000000000002</v>
      </c>
      <c r="C184" s="114">
        <v>13020</v>
      </c>
      <c r="D184" s="123"/>
      <c r="E184" s="123">
        <v>1</v>
      </c>
      <c r="F184" s="123">
        <v>1</v>
      </c>
      <c r="G184" s="113">
        <v>0</v>
      </c>
      <c r="H184" s="123"/>
      <c r="I184" s="113">
        <v>0</v>
      </c>
      <c r="J184" s="113"/>
      <c r="K184" s="113">
        <v>0</v>
      </c>
      <c r="L184" s="123"/>
      <c r="M184" s="113">
        <v>0</v>
      </c>
      <c r="N184" s="113"/>
      <c r="O184" s="113">
        <v>0</v>
      </c>
      <c r="P184" s="113">
        <v>0</v>
      </c>
    </row>
    <row r="185" spans="1:16" s="109" customFormat="1" ht="9.6" customHeight="1">
      <c r="A185" s="112" t="s">
        <v>16</v>
      </c>
      <c r="B185" s="114">
        <v>0</v>
      </c>
      <c r="C185" s="114">
        <v>50531</v>
      </c>
      <c r="D185" s="123"/>
      <c r="E185" s="123">
        <v>207</v>
      </c>
      <c r="F185" s="123">
        <v>0</v>
      </c>
      <c r="G185" s="123">
        <v>415</v>
      </c>
      <c r="H185" s="123"/>
      <c r="I185" s="123">
        <v>1558211</v>
      </c>
      <c r="J185" s="123"/>
      <c r="K185" s="123">
        <v>1977984</v>
      </c>
      <c r="L185" s="123"/>
      <c r="M185" s="113">
        <v>0</v>
      </c>
      <c r="N185" s="113"/>
      <c r="O185" s="123">
        <v>21775</v>
      </c>
      <c r="P185" s="123">
        <v>143113</v>
      </c>
    </row>
    <row r="186" spans="1:16" s="109" customFormat="1" ht="9.6" customHeight="1">
      <c r="A186" s="112" t="s">
        <v>17</v>
      </c>
      <c r="B186" s="114">
        <v>0</v>
      </c>
      <c r="C186" s="114">
        <v>0</v>
      </c>
      <c r="D186" s="123"/>
      <c r="E186" s="113">
        <v>0</v>
      </c>
      <c r="F186" s="113">
        <v>0</v>
      </c>
      <c r="G186" s="113">
        <v>0</v>
      </c>
      <c r="H186" s="123"/>
      <c r="I186" s="113">
        <v>0</v>
      </c>
      <c r="J186" s="113"/>
      <c r="K186" s="123">
        <v>2081994</v>
      </c>
      <c r="L186" s="123"/>
      <c r="M186" s="113">
        <v>0</v>
      </c>
      <c r="N186" s="113"/>
      <c r="O186" s="113">
        <v>0</v>
      </c>
      <c r="P186" s="113">
        <v>0</v>
      </c>
    </row>
    <row r="187" spans="1:16" s="109" customFormat="1" ht="9.6" customHeight="1">
      <c r="A187" s="115" t="s">
        <v>18</v>
      </c>
      <c r="B187" s="119">
        <v>0</v>
      </c>
      <c r="C187" s="119">
        <v>0</v>
      </c>
      <c r="D187" s="125"/>
      <c r="E187" s="118">
        <v>0</v>
      </c>
      <c r="F187" s="118">
        <v>0</v>
      </c>
      <c r="G187" s="118">
        <v>0</v>
      </c>
      <c r="H187" s="125"/>
      <c r="I187" s="118">
        <v>0</v>
      </c>
      <c r="J187" s="118"/>
      <c r="K187" s="118">
        <v>0</v>
      </c>
      <c r="L187" s="125"/>
      <c r="M187" s="125">
        <v>312624</v>
      </c>
      <c r="N187" s="125"/>
      <c r="O187" s="118">
        <v>0</v>
      </c>
      <c r="P187" s="118">
        <v>0</v>
      </c>
    </row>
    <row r="188" spans="1:16" s="109" customFormat="1" ht="9.6" customHeight="1">
      <c r="A188" s="112" t="s">
        <v>19</v>
      </c>
      <c r="B188" s="114">
        <v>304.40000000000003</v>
      </c>
      <c r="C188" s="114">
        <v>343032</v>
      </c>
      <c r="D188" s="123"/>
      <c r="E188" s="123">
        <v>68256</v>
      </c>
      <c r="F188" s="123">
        <v>13989</v>
      </c>
      <c r="G188" s="123">
        <v>130907</v>
      </c>
      <c r="H188" s="123"/>
      <c r="I188" s="113">
        <v>0</v>
      </c>
      <c r="J188" s="113"/>
      <c r="K188" s="123">
        <v>0</v>
      </c>
      <c r="L188" s="123"/>
      <c r="M188" s="113">
        <v>0</v>
      </c>
      <c r="N188" s="113"/>
      <c r="O188" s="113">
        <v>0</v>
      </c>
      <c r="P188" s="123">
        <v>21</v>
      </c>
    </row>
    <row r="189" spans="1:16" s="109" customFormat="1" ht="9.6" customHeight="1">
      <c r="A189" s="112" t="s">
        <v>21</v>
      </c>
      <c r="B189" s="114">
        <v>5805.6</v>
      </c>
      <c r="C189" s="114">
        <v>319347</v>
      </c>
      <c r="D189" s="123"/>
      <c r="E189" s="123">
        <v>9991</v>
      </c>
      <c r="F189" s="123">
        <v>2297</v>
      </c>
      <c r="G189" s="123">
        <v>10982</v>
      </c>
      <c r="H189" s="123"/>
      <c r="I189" s="113">
        <v>0</v>
      </c>
      <c r="J189" s="113"/>
      <c r="K189" s="113">
        <v>0</v>
      </c>
      <c r="L189" s="123"/>
      <c r="M189" s="123">
        <v>0</v>
      </c>
      <c r="N189" s="123"/>
      <c r="O189" s="113">
        <v>0</v>
      </c>
      <c r="P189" s="123">
        <v>21120</v>
      </c>
    </row>
    <row r="190" spans="1:16" s="109" customFormat="1" ht="9.6" customHeight="1">
      <c r="A190" s="112" t="s">
        <v>22</v>
      </c>
      <c r="B190" s="114">
        <v>3104.2</v>
      </c>
      <c r="C190" s="114">
        <v>165967</v>
      </c>
      <c r="D190" s="123"/>
      <c r="E190" s="123">
        <v>138</v>
      </c>
      <c r="F190" s="123">
        <v>187</v>
      </c>
      <c r="G190" s="123">
        <v>57</v>
      </c>
      <c r="H190" s="123"/>
      <c r="I190" s="113">
        <v>0</v>
      </c>
      <c r="J190" s="113"/>
      <c r="K190" s="113">
        <v>0</v>
      </c>
      <c r="L190" s="123"/>
      <c r="M190" s="123">
        <v>29139</v>
      </c>
      <c r="N190" s="123"/>
      <c r="O190" s="113">
        <v>0</v>
      </c>
      <c r="P190" s="113">
        <v>0</v>
      </c>
    </row>
    <row r="191" spans="1:16" s="109" customFormat="1" ht="9.6" customHeight="1">
      <c r="A191" s="115" t="s">
        <v>23</v>
      </c>
      <c r="B191" s="119">
        <v>787.80000000000007</v>
      </c>
      <c r="C191" s="119">
        <v>106714</v>
      </c>
      <c r="D191" s="125"/>
      <c r="E191" s="125">
        <v>10178</v>
      </c>
      <c r="F191" s="125">
        <v>879</v>
      </c>
      <c r="G191" s="125">
        <v>42701</v>
      </c>
      <c r="H191" s="125"/>
      <c r="I191" s="118">
        <v>0</v>
      </c>
      <c r="J191" s="118"/>
      <c r="K191" s="118">
        <v>0</v>
      </c>
      <c r="L191" s="125"/>
      <c r="M191" s="118">
        <v>0</v>
      </c>
      <c r="N191" s="118"/>
      <c r="O191" s="118">
        <v>0</v>
      </c>
      <c r="P191" s="118">
        <v>0</v>
      </c>
    </row>
    <row r="192" spans="1:16" s="109" customFormat="1" ht="9.6" customHeight="1">
      <c r="A192" s="112" t="s">
        <v>24</v>
      </c>
      <c r="B192" s="114">
        <v>193.40000000000003</v>
      </c>
      <c r="C192" s="114">
        <v>77558</v>
      </c>
      <c r="D192" s="123"/>
      <c r="E192" s="123">
        <v>7120</v>
      </c>
      <c r="F192" s="123">
        <v>562</v>
      </c>
      <c r="G192" s="123">
        <v>26697</v>
      </c>
      <c r="H192" s="123"/>
      <c r="I192" s="113">
        <v>0</v>
      </c>
      <c r="J192" s="113"/>
      <c r="K192" s="113">
        <v>0</v>
      </c>
      <c r="L192" s="123"/>
      <c r="M192" s="123">
        <v>60191</v>
      </c>
      <c r="N192" s="123"/>
      <c r="O192" s="113">
        <v>0</v>
      </c>
      <c r="P192" s="113">
        <v>0</v>
      </c>
    </row>
    <row r="193" spans="1:16" s="109" customFormat="1" ht="9.6" customHeight="1">
      <c r="A193" s="112" t="s">
        <v>25</v>
      </c>
      <c r="B193" s="114">
        <v>162.6</v>
      </c>
      <c r="C193" s="114">
        <v>83312</v>
      </c>
      <c r="D193" s="123"/>
      <c r="E193" s="123">
        <v>59</v>
      </c>
      <c r="F193" s="123">
        <v>12</v>
      </c>
      <c r="G193" s="123">
        <v>8</v>
      </c>
      <c r="H193" s="123"/>
      <c r="I193" s="113">
        <v>0</v>
      </c>
      <c r="J193" s="113"/>
      <c r="K193" s="123">
        <v>0</v>
      </c>
      <c r="L193" s="123"/>
      <c r="M193" s="113">
        <v>0</v>
      </c>
      <c r="N193" s="113"/>
      <c r="O193" s="113">
        <v>0</v>
      </c>
      <c r="P193" s="113">
        <v>0</v>
      </c>
    </row>
    <row r="194" spans="1:16" s="109" customFormat="1" ht="9.6" customHeight="1">
      <c r="A194" s="112" t="s">
        <v>26</v>
      </c>
      <c r="B194" s="114">
        <v>909.9</v>
      </c>
      <c r="C194" s="114">
        <v>137560</v>
      </c>
      <c r="D194" s="123"/>
      <c r="E194" s="123">
        <v>8174</v>
      </c>
      <c r="F194" s="123">
        <v>1888</v>
      </c>
      <c r="G194" s="123">
        <v>29122</v>
      </c>
      <c r="H194" s="123"/>
      <c r="I194" s="113">
        <v>0</v>
      </c>
      <c r="J194" s="113"/>
      <c r="K194" s="113">
        <v>0</v>
      </c>
      <c r="L194" s="123"/>
      <c r="M194" s="113">
        <v>0</v>
      </c>
      <c r="N194" s="113"/>
      <c r="O194" s="113">
        <v>0</v>
      </c>
      <c r="P194" s="113">
        <v>0</v>
      </c>
    </row>
    <row r="195" spans="1:16" s="109" customFormat="1" ht="9.6" customHeight="1">
      <c r="A195" s="115" t="s">
        <v>27</v>
      </c>
      <c r="B195" s="119">
        <v>0.1</v>
      </c>
      <c r="C195" s="119">
        <v>6</v>
      </c>
      <c r="D195" s="125"/>
      <c r="E195" s="125">
        <v>0</v>
      </c>
      <c r="F195" s="125">
        <v>9399</v>
      </c>
      <c r="G195" s="125">
        <v>0</v>
      </c>
      <c r="H195" s="125"/>
      <c r="I195" s="125">
        <v>507272</v>
      </c>
      <c r="J195" s="125"/>
      <c r="K195" s="125">
        <v>1201809</v>
      </c>
      <c r="L195" s="125"/>
      <c r="M195" s="118">
        <v>0</v>
      </c>
      <c r="N195" s="118"/>
      <c r="O195" s="118">
        <v>0</v>
      </c>
      <c r="P195" s="118">
        <v>0</v>
      </c>
    </row>
    <row r="196" spans="1:16" s="126" customFormat="1" ht="9.6" customHeight="1">
      <c r="A196" s="112" t="s">
        <v>29</v>
      </c>
      <c r="B196" s="114">
        <v>13.7</v>
      </c>
      <c r="C196" s="114">
        <v>1077</v>
      </c>
      <c r="D196" s="123"/>
      <c r="E196" s="123">
        <v>3</v>
      </c>
      <c r="F196" s="123">
        <v>7</v>
      </c>
      <c r="G196" s="123">
        <v>3</v>
      </c>
      <c r="H196" s="123"/>
      <c r="I196" s="113">
        <v>0</v>
      </c>
      <c r="J196" s="113"/>
      <c r="K196" s="113">
        <v>0</v>
      </c>
      <c r="L196" s="123"/>
      <c r="M196" s="113">
        <v>0</v>
      </c>
      <c r="N196" s="113"/>
      <c r="O196" s="113">
        <v>0</v>
      </c>
      <c r="P196" s="113">
        <v>0</v>
      </c>
    </row>
    <row r="197" spans="1:16" s="126" customFormat="1" ht="9.6" customHeight="1">
      <c r="A197" s="112" t="s">
        <v>30</v>
      </c>
      <c r="B197" s="114">
        <v>0</v>
      </c>
      <c r="C197" s="114">
        <v>1</v>
      </c>
      <c r="D197" s="123"/>
      <c r="E197" s="123">
        <v>1</v>
      </c>
      <c r="F197" s="123">
        <v>0</v>
      </c>
      <c r="G197" s="123">
        <v>11</v>
      </c>
      <c r="H197" s="123"/>
      <c r="I197" s="113">
        <v>0</v>
      </c>
      <c r="J197" s="113"/>
      <c r="K197" s="113">
        <v>0</v>
      </c>
      <c r="L197" s="123"/>
      <c r="M197" s="123">
        <v>41603</v>
      </c>
      <c r="N197" s="123"/>
      <c r="O197" s="123">
        <v>105729</v>
      </c>
      <c r="P197" s="113">
        <v>0</v>
      </c>
    </row>
    <row r="198" spans="1:16" s="109" customFormat="1" ht="9.6" customHeight="1">
      <c r="A198" s="112" t="s">
        <v>31</v>
      </c>
      <c r="B198" s="114">
        <v>76.900000000000006</v>
      </c>
      <c r="C198" s="114">
        <v>4153</v>
      </c>
      <c r="D198" s="123"/>
      <c r="E198" s="123">
        <v>18</v>
      </c>
      <c r="F198" s="123">
        <v>2</v>
      </c>
      <c r="G198" s="123">
        <v>0</v>
      </c>
      <c r="H198" s="123"/>
      <c r="I198" s="113">
        <v>0</v>
      </c>
      <c r="J198" s="113"/>
      <c r="K198" s="113">
        <v>0</v>
      </c>
      <c r="L198" s="123"/>
      <c r="M198" s="123">
        <v>38616</v>
      </c>
      <c r="N198" s="123"/>
      <c r="O198" s="113">
        <v>0</v>
      </c>
      <c r="P198" s="113">
        <v>0</v>
      </c>
    </row>
    <row r="199" spans="1:16" s="109" customFormat="1" ht="9.6" customHeight="1">
      <c r="A199" s="115" t="s">
        <v>33</v>
      </c>
      <c r="B199" s="119">
        <v>1019.5</v>
      </c>
      <c r="C199" s="119">
        <v>13483</v>
      </c>
      <c r="D199" s="125"/>
      <c r="E199" s="125">
        <v>167</v>
      </c>
      <c r="F199" s="125">
        <v>306</v>
      </c>
      <c r="G199" s="125">
        <v>1413</v>
      </c>
      <c r="H199" s="125"/>
      <c r="I199" s="118">
        <v>0</v>
      </c>
      <c r="J199" s="118"/>
      <c r="K199" s="118">
        <v>0</v>
      </c>
      <c r="L199" s="125"/>
      <c r="M199" s="118">
        <v>0</v>
      </c>
      <c r="N199" s="118"/>
      <c r="O199" s="118">
        <v>0</v>
      </c>
      <c r="P199" s="118">
        <v>0</v>
      </c>
    </row>
    <row r="200" spans="1:16" s="109" customFormat="1" ht="9.6" customHeight="1">
      <c r="A200" s="112" t="s">
        <v>35</v>
      </c>
      <c r="B200" s="114">
        <v>1196.5</v>
      </c>
      <c r="C200" s="114">
        <v>101610</v>
      </c>
      <c r="D200" s="123"/>
      <c r="E200" s="123">
        <v>4979</v>
      </c>
      <c r="F200" s="123">
        <v>15873</v>
      </c>
      <c r="G200" s="123">
        <v>64132</v>
      </c>
      <c r="H200" s="123"/>
      <c r="I200" s="113">
        <v>0</v>
      </c>
      <c r="J200" s="113"/>
      <c r="K200" s="113">
        <v>0</v>
      </c>
      <c r="L200" s="123"/>
      <c r="M200" s="113">
        <v>0</v>
      </c>
      <c r="N200" s="113"/>
      <c r="O200" s="113">
        <v>0</v>
      </c>
      <c r="P200" s="123">
        <v>455214</v>
      </c>
    </row>
    <row r="201" spans="1:16" s="109" customFormat="1" ht="9.6" customHeight="1">
      <c r="A201" s="112" t="s">
        <v>36</v>
      </c>
      <c r="B201" s="114">
        <v>766</v>
      </c>
      <c r="C201" s="114">
        <v>59424</v>
      </c>
      <c r="D201" s="123"/>
      <c r="E201" s="123">
        <v>41</v>
      </c>
      <c r="F201" s="123">
        <v>444</v>
      </c>
      <c r="G201" s="123">
        <v>140</v>
      </c>
      <c r="H201" s="123"/>
      <c r="I201" s="113">
        <v>0</v>
      </c>
      <c r="J201" s="113"/>
      <c r="K201" s="123">
        <v>0</v>
      </c>
      <c r="L201" s="123"/>
      <c r="M201" s="113">
        <v>0</v>
      </c>
      <c r="N201" s="113"/>
      <c r="O201" s="113">
        <v>0</v>
      </c>
      <c r="P201" s="113">
        <v>0</v>
      </c>
    </row>
    <row r="202" spans="1:16" s="109" customFormat="1" ht="9.6" customHeight="1">
      <c r="A202" s="112" t="s">
        <v>37</v>
      </c>
      <c r="B202" s="114">
        <v>6341.5999999999995</v>
      </c>
      <c r="C202" s="114">
        <v>124533</v>
      </c>
      <c r="D202" s="123"/>
      <c r="E202" s="123">
        <v>1</v>
      </c>
      <c r="F202" s="123">
        <v>284154</v>
      </c>
      <c r="G202" s="123">
        <v>0</v>
      </c>
      <c r="H202" s="123"/>
      <c r="I202" s="113">
        <v>0</v>
      </c>
      <c r="J202" s="113"/>
      <c r="K202" s="123">
        <v>0</v>
      </c>
      <c r="L202" s="123"/>
      <c r="M202" s="113">
        <v>0</v>
      </c>
      <c r="N202" s="113"/>
      <c r="O202" s="123">
        <v>14514</v>
      </c>
      <c r="P202" s="113">
        <v>0</v>
      </c>
    </row>
    <row r="203" spans="1:16" s="109" customFormat="1" ht="9.6" customHeight="1">
      <c r="A203" s="115" t="s">
        <v>38</v>
      </c>
      <c r="B203" s="119">
        <v>0</v>
      </c>
      <c r="C203" s="119">
        <v>0</v>
      </c>
      <c r="D203" s="125"/>
      <c r="E203" s="118">
        <v>0</v>
      </c>
      <c r="F203" s="118">
        <v>0</v>
      </c>
      <c r="G203" s="118">
        <v>0</v>
      </c>
      <c r="H203" s="125"/>
      <c r="I203" s="118">
        <v>0</v>
      </c>
      <c r="J203" s="118"/>
      <c r="K203" s="118">
        <v>0</v>
      </c>
      <c r="L203" s="125"/>
      <c r="M203" s="125">
        <v>349462</v>
      </c>
      <c r="N203" s="125"/>
      <c r="O203" s="118">
        <v>0</v>
      </c>
      <c r="P203" s="118">
        <v>0</v>
      </c>
    </row>
    <row r="204" spans="1:16" s="109" customFormat="1" ht="9.6" customHeight="1">
      <c r="A204" s="112" t="s">
        <v>39</v>
      </c>
      <c r="B204" s="114">
        <v>0</v>
      </c>
      <c r="C204" s="114">
        <v>0</v>
      </c>
      <c r="D204" s="123"/>
      <c r="E204" s="123">
        <v>0</v>
      </c>
      <c r="F204" s="123">
        <v>0</v>
      </c>
      <c r="G204" s="113">
        <v>0</v>
      </c>
      <c r="H204" s="123"/>
      <c r="I204" s="113">
        <v>0</v>
      </c>
      <c r="J204" s="113"/>
      <c r="K204" s="113">
        <v>0</v>
      </c>
      <c r="L204" s="123"/>
      <c r="M204" s="123">
        <v>5559</v>
      </c>
      <c r="N204" s="123"/>
      <c r="O204" s="113">
        <v>0</v>
      </c>
      <c r="P204" s="113">
        <v>0</v>
      </c>
    </row>
    <row r="205" spans="1:16" s="109" customFormat="1" ht="9.6" customHeight="1">
      <c r="A205" s="112" t="s">
        <v>41</v>
      </c>
      <c r="B205" s="114">
        <v>0</v>
      </c>
      <c r="C205" s="114">
        <v>0</v>
      </c>
      <c r="D205" s="123"/>
      <c r="E205" s="113">
        <v>0</v>
      </c>
      <c r="F205" s="113">
        <v>0</v>
      </c>
      <c r="G205" s="113">
        <v>0</v>
      </c>
      <c r="H205" s="123"/>
      <c r="I205" s="113">
        <v>0</v>
      </c>
      <c r="J205" s="113"/>
      <c r="K205" s="113">
        <v>0</v>
      </c>
      <c r="L205" s="123"/>
      <c r="M205" s="123">
        <v>40983</v>
      </c>
      <c r="N205" s="123"/>
      <c r="O205" s="113">
        <v>0</v>
      </c>
      <c r="P205" s="113">
        <v>0</v>
      </c>
    </row>
    <row r="206" spans="1:16" s="109" customFormat="1" ht="9.6" customHeight="1">
      <c r="A206" s="112" t="s">
        <v>43</v>
      </c>
      <c r="B206" s="114">
        <v>1078.8</v>
      </c>
      <c r="C206" s="114">
        <v>1158578</v>
      </c>
      <c r="D206" s="123"/>
      <c r="E206" s="123">
        <v>27077</v>
      </c>
      <c r="F206" s="123">
        <v>21103</v>
      </c>
      <c r="G206" s="123">
        <v>122239</v>
      </c>
      <c r="H206" s="123"/>
      <c r="I206" s="113">
        <v>0</v>
      </c>
      <c r="J206" s="113"/>
      <c r="K206" s="123">
        <v>0</v>
      </c>
      <c r="L206" s="123"/>
      <c r="M206" s="113">
        <v>0</v>
      </c>
      <c r="N206" s="113"/>
      <c r="O206" s="113">
        <v>0</v>
      </c>
      <c r="P206" s="113">
        <v>0</v>
      </c>
    </row>
    <row r="207" spans="1:16" s="109" customFormat="1" ht="9.6" customHeight="1">
      <c r="A207" s="115" t="s">
        <v>97</v>
      </c>
      <c r="B207" s="119">
        <v>0</v>
      </c>
      <c r="C207" s="119">
        <v>79</v>
      </c>
      <c r="D207" s="125"/>
      <c r="E207" s="125">
        <v>2</v>
      </c>
      <c r="F207" s="125">
        <v>0</v>
      </c>
      <c r="G207" s="125">
        <v>1</v>
      </c>
      <c r="H207" s="125"/>
      <c r="I207" s="118">
        <v>0</v>
      </c>
      <c r="J207" s="118"/>
      <c r="K207" s="118">
        <v>0</v>
      </c>
      <c r="L207" s="125"/>
      <c r="M207" s="125">
        <v>0</v>
      </c>
      <c r="N207" s="125"/>
      <c r="O207" s="118">
        <v>0</v>
      </c>
      <c r="P207" s="125">
        <v>0</v>
      </c>
    </row>
    <row r="208" spans="1:16" s="109" customFormat="1" ht="9.6" customHeight="1">
      <c r="B208" s="107"/>
      <c r="C208" s="107"/>
      <c r="D208" s="108"/>
      <c r="E208" s="108"/>
      <c r="F208" s="108"/>
      <c r="G208" s="108"/>
      <c r="H208" s="108"/>
      <c r="I208" s="108"/>
      <c r="J208" s="108"/>
      <c r="K208" s="121"/>
      <c r="L208" s="108"/>
      <c r="M208" s="108"/>
      <c r="N208" s="108"/>
      <c r="O208" s="108"/>
      <c r="P208" s="108"/>
    </row>
    <row r="209" spans="1:16" s="109" customFormat="1" ht="9.6" customHeight="1">
      <c r="A209" s="106">
        <v>2002</v>
      </c>
      <c r="B209" s="107"/>
      <c r="C209" s="107"/>
      <c r="D209" s="108"/>
      <c r="E209" s="108"/>
      <c r="F209" s="108"/>
      <c r="G209" s="108"/>
      <c r="H209" s="108"/>
      <c r="I209" s="108"/>
      <c r="J209" s="108"/>
      <c r="K209" s="121"/>
      <c r="L209" s="108"/>
      <c r="M209" s="108"/>
      <c r="N209" s="108"/>
      <c r="O209" s="108"/>
      <c r="P209" s="108"/>
    </row>
    <row r="210" spans="1:16" s="109" customFormat="1" ht="9" customHeight="1">
      <c r="A210" s="106" t="s">
        <v>69</v>
      </c>
      <c r="B210" s="110">
        <f>SUM(B212:B234)</f>
        <v>21324.399999999994</v>
      </c>
      <c r="C210" s="110">
        <f>SUM(C212:C234)</f>
        <v>2746989</v>
      </c>
      <c r="D210" s="121"/>
      <c r="E210" s="121">
        <f>SUM(E212:E234)</f>
        <v>138707</v>
      </c>
      <c r="F210" s="121">
        <f>SUM(F212:F234)</f>
        <v>309047</v>
      </c>
      <c r="G210" s="121">
        <f>SUM(G212:G234)</f>
        <v>446104</v>
      </c>
      <c r="H210" s="121"/>
      <c r="I210" s="121">
        <f>SUM(I212:I234)</f>
        <v>1451094</v>
      </c>
      <c r="J210" s="121"/>
      <c r="K210" s="121">
        <f>SUM(K212:K234)</f>
        <v>5943206</v>
      </c>
      <c r="L210" s="121"/>
      <c r="M210" s="121">
        <f>SUM(M212:M234)</f>
        <v>887035</v>
      </c>
      <c r="N210" s="121"/>
      <c r="O210" s="121">
        <f>SUM(O212:O234)</f>
        <v>163621</v>
      </c>
      <c r="P210" s="121">
        <f>SUM(P212:P234)</f>
        <v>622478</v>
      </c>
    </row>
    <row r="211" spans="1:16" s="109" customFormat="1" ht="3.95" customHeight="1">
      <c r="A211" s="106"/>
      <c r="B211" s="110"/>
      <c r="C211" s="110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</row>
    <row r="212" spans="1:16" s="109" customFormat="1" ht="9" customHeight="1">
      <c r="A212" s="112" t="s">
        <v>16</v>
      </c>
      <c r="B212" s="114">
        <v>0</v>
      </c>
      <c r="C212" s="114">
        <v>17668</v>
      </c>
      <c r="D212" s="123"/>
      <c r="E212" s="123">
        <v>89</v>
      </c>
      <c r="F212" s="123">
        <v>0</v>
      </c>
      <c r="G212" s="113">
        <v>0</v>
      </c>
      <c r="H212" s="123"/>
      <c r="I212" s="123">
        <v>1451094</v>
      </c>
      <c r="J212" s="123"/>
      <c r="K212" s="123">
        <v>1821054</v>
      </c>
      <c r="L212" s="123"/>
      <c r="M212" s="113">
        <v>0</v>
      </c>
      <c r="N212" s="113"/>
      <c r="O212" s="123">
        <v>18730</v>
      </c>
      <c r="P212" s="123">
        <v>141275</v>
      </c>
    </row>
    <row r="213" spans="1:16" s="109" customFormat="1" ht="9" customHeight="1">
      <c r="A213" s="112" t="s">
        <v>17</v>
      </c>
      <c r="B213" s="114">
        <v>0</v>
      </c>
      <c r="C213" s="114">
        <v>0</v>
      </c>
      <c r="D213" s="123"/>
      <c r="E213" s="113">
        <v>0</v>
      </c>
      <c r="F213" s="113">
        <v>0</v>
      </c>
      <c r="G213" s="113">
        <v>0</v>
      </c>
      <c r="H213" s="123"/>
      <c r="I213" s="113">
        <v>0</v>
      </c>
      <c r="J213" s="113"/>
      <c r="K213" s="123">
        <v>3174749</v>
      </c>
      <c r="L213" s="123"/>
      <c r="M213" s="113">
        <v>0</v>
      </c>
      <c r="N213" s="113"/>
      <c r="O213" s="113">
        <v>0</v>
      </c>
      <c r="P213" s="113">
        <v>0</v>
      </c>
    </row>
    <row r="214" spans="1:16" s="109" customFormat="1" ht="9" customHeight="1">
      <c r="A214" s="112" t="s">
        <v>18</v>
      </c>
      <c r="B214" s="114">
        <v>0</v>
      </c>
      <c r="C214" s="114">
        <v>0</v>
      </c>
      <c r="D214" s="123"/>
      <c r="E214" s="113">
        <v>0</v>
      </c>
      <c r="F214" s="113">
        <v>0</v>
      </c>
      <c r="G214" s="113">
        <v>0</v>
      </c>
      <c r="H214" s="123"/>
      <c r="I214" s="113">
        <v>0</v>
      </c>
      <c r="J214" s="113"/>
      <c r="K214" s="113">
        <v>0</v>
      </c>
      <c r="L214" s="123"/>
      <c r="M214" s="123">
        <v>311965</v>
      </c>
      <c r="N214" s="123"/>
      <c r="O214" s="113">
        <v>0</v>
      </c>
      <c r="P214" s="113">
        <v>0</v>
      </c>
    </row>
    <row r="215" spans="1:16" s="109" customFormat="1" ht="9" customHeight="1">
      <c r="A215" s="115" t="s">
        <v>19</v>
      </c>
      <c r="B215" s="119">
        <v>276.2</v>
      </c>
      <c r="C215" s="119">
        <v>311555</v>
      </c>
      <c r="D215" s="125"/>
      <c r="E215" s="125">
        <v>67227</v>
      </c>
      <c r="F215" s="125">
        <v>10954</v>
      </c>
      <c r="G215" s="125">
        <v>117092</v>
      </c>
      <c r="H215" s="125"/>
      <c r="I215" s="118">
        <v>0</v>
      </c>
      <c r="J215" s="118"/>
      <c r="K215" s="125">
        <v>0</v>
      </c>
      <c r="L215" s="125"/>
      <c r="M215" s="118">
        <v>0</v>
      </c>
      <c r="N215" s="118"/>
      <c r="O215" s="118">
        <v>0</v>
      </c>
      <c r="P215" s="118">
        <v>0</v>
      </c>
    </row>
    <row r="216" spans="1:16" s="109" customFormat="1" ht="9" customHeight="1">
      <c r="A216" s="112" t="s">
        <v>21</v>
      </c>
      <c r="B216" s="114">
        <v>6327.7</v>
      </c>
      <c r="C216" s="114">
        <v>273726</v>
      </c>
      <c r="D216" s="123"/>
      <c r="E216" s="123">
        <v>9029</v>
      </c>
      <c r="F216" s="123">
        <v>692</v>
      </c>
      <c r="G216" s="123">
        <v>9639</v>
      </c>
      <c r="H216" s="123"/>
      <c r="I216" s="113">
        <v>0</v>
      </c>
      <c r="J216" s="113"/>
      <c r="K216" s="113">
        <v>0</v>
      </c>
      <c r="L216" s="123"/>
      <c r="M216" s="123">
        <v>0</v>
      </c>
      <c r="N216" s="123"/>
      <c r="O216" s="113">
        <v>0</v>
      </c>
      <c r="P216" s="123">
        <v>8374</v>
      </c>
    </row>
    <row r="217" spans="1:16" s="109" customFormat="1" ht="9" customHeight="1">
      <c r="A217" s="112" t="s">
        <v>22</v>
      </c>
      <c r="B217" s="114">
        <v>2412.9</v>
      </c>
      <c r="C217" s="114">
        <v>154286</v>
      </c>
      <c r="D217" s="123"/>
      <c r="E217" s="123">
        <v>71</v>
      </c>
      <c r="F217" s="123">
        <v>92</v>
      </c>
      <c r="G217" s="123">
        <v>0</v>
      </c>
      <c r="H217" s="123"/>
      <c r="I217" s="113">
        <v>0</v>
      </c>
      <c r="J217" s="113"/>
      <c r="K217" s="113">
        <v>0</v>
      </c>
      <c r="L217" s="123"/>
      <c r="M217" s="123">
        <v>26864</v>
      </c>
      <c r="N217" s="123"/>
      <c r="O217" s="113">
        <v>0</v>
      </c>
      <c r="P217" s="113">
        <v>0</v>
      </c>
    </row>
    <row r="218" spans="1:16" s="109" customFormat="1" ht="9" customHeight="1">
      <c r="A218" s="112" t="s">
        <v>23</v>
      </c>
      <c r="B218" s="114">
        <v>442.7</v>
      </c>
      <c r="C218" s="114">
        <v>64426</v>
      </c>
      <c r="D218" s="123"/>
      <c r="E218" s="123">
        <v>3542</v>
      </c>
      <c r="F218" s="123">
        <v>138</v>
      </c>
      <c r="G218" s="123">
        <v>11198</v>
      </c>
      <c r="H218" s="123"/>
      <c r="I218" s="113">
        <v>0</v>
      </c>
      <c r="J218" s="113"/>
      <c r="K218" s="113">
        <v>0</v>
      </c>
      <c r="L218" s="123"/>
      <c r="M218" s="113">
        <v>0</v>
      </c>
      <c r="N218" s="113"/>
      <c r="O218" s="113">
        <v>0</v>
      </c>
      <c r="P218" s="113">
        <v>0</v>
      </c>
    </row>
    <row r="219" spans="1:16" s="109" customFormat="1" ht="9" customHeight="1">
      <c r="A219" s="115" t="s">
        <v>24</v>
      </c>
      <c r="B219" s="119">
        <v>142.4</v>
      </c>
      <c r="C219" s="119">
        <v>67517</v>
      </c>
      <c r="D219" s="125"/>
      <c r="E219" s="125">
        <v>5145</v>
      </c>
      <c r="F219" s="125">
        <v>1598</v>
      </c>
      <c r="G219" s="125">
        <v>29901</v>
      </c>
      <c r="H219" s="125"/>
      <c r="I219" s="118">
        <v>0</v>
      </c>
      <c r="J219" s="118"/>
      <c r="K219" s="118">
        <v>0</v>
      </c>
      <c r="L219" s="125"/>
      <c r="M219" s="125">
        <v>33817</v>
      </c>
      <c r="N219" s="125"/>
      <c r="O219" s="118">
        <v>0</v>
      </c>
      <c r="P219" s="118">
        <v>0</v>
      </c>
    </row>
    <row r="220" spans="1:16" s="109" customFormat="1" ht="9" customHeight="1">
      <c r="A220" s="112" t="s">
        <v>25</v>
      </c>
      <c r="B220" s="114">
        <v>97.8</v>
      </c>
      <c r="C220" s="114">
        <v>74029</v>
      </c>
      <c r="D220" s="123"/>
      <c r="E220" s="123">
        <v>42</v>
      </c>
      <c r="F220" s="123">
        <v>2</v>
      </c>
      <c r="G220" s="123">
        <v>0</v>
      </c>
      <c r="H220" s="123"/>
      <c r="I220" s="113">
        <v>0</v>
      </c>
      <c r="J220" s="113"/>
      <c r="K220" s="123">
        <v>0</v>
      </c>
      <c r="L220" s="123"/>
      <c r="M220" s="113">
        <v>0</v>
      </c>
      <c r="N220" s="113"/>
      <c r="O220" s="113">
        <v>0</v>
      </c>
      <c r="P220" s="113">
        <v>0</v>
      </c>
    </row>
    <row r="221" spans="1:16" s="109" customFormat="1" ht="9" customHeight="1">
      <c r="A221" s="112" t="s">
        <v>26</v>
      </c>
      <c r="B221" s="114">
        <v>921</v>
      </c>
      <c r="C221" s="114">
        <v>147769</v>
      </c>
      <c r="D221" s="123"/>
      <c r="E221" s="123">
        <v>8009</v>
      </c>
      <c r="F221" s="123">
        <v>1395</v>
      </c>
      <c r="G221" s="123">
        <v>26377</v>
      </c>
      <c r="H221" s="123"/>
      <c r="I221" s="113">
        <v>0</v>
      </c>
      <c r="J221" s="113"/>
      <c r="K221" s="113">
        <v>0</v>
      </c>
      <c r="L221" s="123"/>
      <c r="M221" s="113">
        <v>0</v>
      </c>
      <c r="N221" s="113"/>
      <c r="O221" s="113">
        <v>0</v>
      </c>
      <c r="P221" s="113">
        <v>0</v>
      </c>
    </row>
    <row r="222" spans="1:16" s="109" customFormat="1" ht="9" customHeight="1">
      <c r="A222" s="112" t="s">
        <v>27</v>
      </c>
      <c r="B222" s="114">
        <v>74.8</v>
      </c>
      <c r="C222" s="114">
        <v>652</v>
      </c>
      <c r="D222" s="123"/>
      <c r="E222" s="123">
        <v>0</v>
      </c>
      <c r="F222" s="123">
        <v>3835</v>
      </c>
      <c r="G222" s="123">
        <v>0</v>
      </c>
      <c r="H222" s="123"/>
      <c r="I222" s="123">
        <v>0</v>
      </c>
      <c r="J222" s="123"/>
      <c r="K222" s="123">
        <v>947403</v>
      </c>
      <c r="L222" s="123"/>
      <c r="M222" s="113">
        <v>0</v>
      </c>
      <c r="N222" s="113"/>
      <c r="O222" s="113">
        <v>0</v>
      </c>
      <c r="P222" s="113">
        <v>0</v>
      </c>
    </row>
    <row r="223" spans="1:16" s="109" customFormat="1" ht="9" customHeight="1">
      <c r="A223" s="115" t="s">
        <v>28</v>
      </c>
      <c r="B223" s="119">
        <v>0</v>
      </c>
      <c r="C223" s="119">
        <v>83</v>
      </c>
      <c r="D223" s="125"/>
      <c r="E223" s="125">
        <v>4</v>
      </c>
      <c r="F223" s="125">
        <v>0</v>
      </c>
      <c r="G223" s="125">
        <v>0</v>
      </c>
      <c r="H223" s="125"/>
      <c r="I223" s="118">
        <v>0</v>
      </c>
      <c r="J223" s="118"/>
      <c r="K223" s="125">
        <v>0</v>
      </c>
      <c r="L223" s="125"/>
      <c r="M223" s="118">
        <v>0</v>
      </c>
      <c r="N223" s="118"/>
      <c r="O223" s="118">
        <v>0</v>
      </c>
      <c r="P223" s="118">
        <v>0</v>
      </c>
    </row>
    <row r="224" spans="1:16" s="126" customFormat="1" ht="9" customHeight="1">
      <c r="A224" s="112" t="s">
        <v>29</v>
      </c>
      <c r="B224" s="114">
        <v>17.600000000000001</v>
      </c>
      <c r="C224" s="114">
        <v>1687</v>
      </c>
      <c r="D224" s="123"/>
      <c r="E224" s="123">
        <v>1</v>
      </c>
      <c r="F224" s="123">
        <v>6</v>
      </c>
      <c r="G224" s="123">
        <v>0</v>
      </c>
      <c r="H224" s="123"/>
      <c r="I224" s="113">
        <v>0</v>
      </c>
      <c r="J224" s="113"/>
      <c r="K224" s="113">
        <v>0</v>
      </c>
      <c r="L224" s="123"/>
      <c r="M224" s="113">
        <v>0</v>
      </c>
      <c r="N224" s="113"/>
      <c r="O224" s="113">
        <v>0</v>
      </c>
      <c r="P224" s="113">
        <v>0</v>
      </c>
    </row>
    <row r="225" spans="1:16" s="126" customFormat="1" ht="9" customHeight="1">
      <c r="A225" s="112" t="s">
        <v>30</v>
      </c>
      <c r="B225" s="114">
        <v>0</v>
      </c>
      <c r="C225" s="114">
        <v>0</v>
      </c>
      <c r="D225" s="123"/>
      <c r="E225" s="123">
        <v>0</v>
      </c>
      <c r="F225" s="123">
        <v>0</v>
      </c>
      <c r="G225" s="123">
        <v>0</v>
      </c>
      <c r="H225" s="123"/>
      <c r="I225" s="113">
        <v>0</v>
      </c>
      <c r="J225" s="113"/>
      <c r="K225" s="113">
        <v>0</v>
      </c>
      <c r="L225" s="123"/>
      <c r="M225" s="123">
        <v>59650</v>
      </c>
      <c r="N225" s="123"/>
      <c r="O225" s="123">
        <v>137715</v>
      </c>
      <c r="P225" s="113">
        <v>0</v>
      </c>
    </row>
    <row r="226" spans="1:16" s="109" customFormat="1" ht="9" customHeight="1">
      <c r="A226" s="112" t="s">
        <v>31</v>
      </c>
      <c r="B226" s="114">
        <v>58.8</v>
      </c>
      <c r="C226" s="114">
        <v>2587</v>
      </c>
      <c r="D226" s="123"/>
      <c r="E226" s="123">
        <v>11</v>
      </c>
      <c r="F226" s="123">
        <v>1</v>
      </c>
      <c r="G226" s="123">
        <v>0</v>
      </c>
      <c r="H226" s="123"/>
      <c r="I226" s="113">
        <v>0</v>
      </c>
      <c r="J226" s="113"/>
      <c r="K226" s="113">
        <v>0</v>
      </c>
      <c r="L226" s="123"/>
      <c r="M226" s="123">
        <v>41353</v>
      </c>
      <c r="N226" s="123"/>
      <c r="O226" s="113">
        <v>0</v>
      </c>
      <c r="P226" s="113">
        <v>0</v>
      </c>
    </row>
    <row r="227" spans="1:16" s="109" customFormat="1" ht="9" customHeight="1">
      <c r="A227" s="115" t="s">
        <v>33</v>
      </c>
      <c r="B227" s="119">
        <v>1108.3</v>
      </c>
      <c r="C227" s="119">
        <v>11521</v>
      </c>
      <c r="D227" s="125"/>
      <c r="E227" s="125">
        <v>0</v>
      </c>
      <c r="F227" s="125">
        <v>0</v>
      </c>
      <c r="G227" s="125">
        <v>0</v>
      </c>
      <c r="H227" s="125"/>
      <c r="I227" s="118">
        <v>0</v>
      </c>
      <c r="J227" s="118"/>
      <c r="K227" s="118">
        <v>0</v>
      </c>
      <c r="L227" s="125"/>
      <c r="M227" s="118">
        <v>0</v>
      </c>
      <c r="N227" s="118"/>
      <c r="O227" s="118">
        <v>0</v>
      </c>
      <c r="P227" s="118">
        <v>0</v>
      </c>
    </row>
    <row r="228" spans="1:16" s="109" customFormat="1" ht="9" customHeight="1">
      <c r="A228" s="112" t="s">
        <v>35</v>
      </c>
      <c r="B228" s="114">
        <v>883</v>
      </c>
      <c r="C228" s="114">
        <v>94263</v>
      </c>
      <c r="D228" s="123"/>
      <c r="E228" s="123">
        <v>4225</v>
      </c>
      <c r="F228" s="123">
        <v>16490</v>
      </c>
      <c r="G228" s="123">
        <v>66454</v>
      </c>
      <c r="H228" s="123"/>
      <c r="I228" s="113">
        <v>0</v>
      </c>
      <c r="J228" s="113"/>
      <c r="K228" s="113">
        <v>0</v>
      </c>
      <c r="L228" s="123"/>
      <c r="M228" s="113">
        <v>0</v>
      </c>
      <c r="N228" s="113"/>
      <c r="O228" s="113">
        <v>0</v>
      </c>
      <c r="P228" s="123">
        <v>472829</v>
      </c>
    </row>
    <row r="229" spans="1:16" s="109" customFormat="1" ht="9" customHeight="1">
      <c r="A229" s="112" t="s">
        <v>36</v>
      </c>
      <c r="B229" s="114">
        <v>906.1</v>
      </c>
      <c r="C229" s="114">
        <v>52961</v>
      </c>
      <c r="D229" s="123"/>
      <c r="E229" s="123">
        <v>112</v>
      </c>
      <c r="F229" s="123">
        <v>36</v>
      </c>
      <c r="G229" s="123">
        <v>88</v>
      </c>
      <c r="H229" s="123"/>
      <c r="I229" s="113">
        <v>0</v>
      </c>
      <c r="J229" s="113"/>
      <c r="K229" s="123">
        <v>0</v>
      </c>
      <c r="L229" s="123"/>
      <c r="M229" s="113">
        <v>0</v>
      </c>
      <c r="N229" s="113"/>
      <c r="O229" s="113">
        <v>0</v>
      </c>
      <c r="P229" s="113">
        <v>0</v>
      </c>
    </row>
    <row r="230" spans="1:16" s="109" customFormat="1" ht="9" customHeight="1">
      <c r="A230" s="112" t="s">
        <v>37</v>
      </c>
      <c r="B230" s="114">
        <v>6634.5</v>
      </c>
      <c r="C230" s="114">
        <v>153834</v>
      </c>
      <c r="D230" s="123"/>
      <c r="E230" s="123">
        <v>5</v>
      </c>
      <c r="F230" s="123">
        <v>246644</v>
      </c>
      <c r="G230" s="123">
        <v>3</v>
      </c>
      <c r="H230" s="123"/>
      <c r="I230" s="113">
        <v>0</v>
      </c>
      <c r="J230" s="113"/>
      <c r="K230" s="123">
        <v>0</v>
      </c>
      <c r="L230" s="123"/>
      <c r="M230" s="113">
        <v>0</v>
      </c>
      <c r="N230" s="113"/>
      <c r="O230" s="123">
        <v>7176</v>
      </c>
      <c r="P230" s="113">
        <v>0</v>
      </c>
    </row>
    <row r="231" spans="1:16" s="109" customFormat="1" ht="9" customHeight="1">
      <c r="A231" s="115" t="s">
        <v>38</v>
      </c>
      <c r="B231" s="119">
        <v>0</v>
      </c>
      <c r="C231" s="119">
        <v>0</v>
      </c>
      <c r="D231" s="125"/>
      <c r="E231" s="118">
        <v>0</v>
      </c>
      <c r="F231" s="118">
        <v>0</v>
      </c>
      <c r="G231" s="118">
        <v>0</v>
      </c>
      <c r="H231" s="125"/>
      <c r="I231" s="118">
        <v>0</v>
      </c>
      <c r="J231" s="118"/>
      <c r="K231" s="118">
        <v>0</v>
      </c>
      <c r="L231" s="125"/>
      <c r="M231" s="125">
        <v>369064</v>
      </c>
      <c r="N231" s="125"/>
      <c r="O231" s="118">
        <v>0</v>
      </c>
      <c r="P231" s="118">
        <v>0</v>
      </c>
    </row>
    <row r="232" spans="1:16" s="109" customFormat="1" ht="9" customHeight="1">
      <c r="A232" s="112" t="s">
        <v>39</v>
      </c>
      <c r="B232" s="114">
        <v>0</v>
      </c>
      <c r="C232" s="114">
        <v>0</v>
      </c>
      <c r="D232" s="123"/>
      <c r="E232" s="123">
        <v>0</v>
      </c>
      <c r="F232" s="123">
        <v>0</v>
      </c>
      <c r="G232" s="113">
        <v>0</v>
      </c>
      <c r="H232" s="123"/>
      <c r="I232" s="113">
        <v>0</v>
      </c>
      <c r="J232" s="113"/>
      <c r="K232" s="113">
        <v>0</v>
      </c>
      <c r="L232" s="123"/>
      <c r="M232" s="123">
        <v>3341</v>
      </c>
      <c r="N232" s="123"/>
      <c r="O232" s="113">
        <v>0</v>
      </c>
      <c r="P232" s="113">
        <v>0</v>
      </c>
    </row>
    <row r="233" spans="1:16" s="109" customFormat="1" ht="9" customHeight="1">
      <c r="A233" s="112" t="s">
        <v>41</v>
      </c>
      <c r="B233" s="114">
        <v>0</v>
      </c>
      <c r="C233" s="114">
        <v>0</v>
      </c>
      <c r="D233" s="123"/>
      <c r="E233" s="113">
        <v>0</v>
      </c>
      <c r="F233" s="113">
        <v>0</v>
      </c>
      <c r="G233" s="113">
        <v>0</v>
      </c>
      <c r="H233" s="123"/>
      <c r="I233" s="113">
        <v>0</v>
      </c>
      <c r="J233" s="113"/>
      <c r="K233" s="113">
        <v>0</v>
      </c>
      <c r="L233" s="123"/>
      <c r="M233" s="123">
        <v>40981</v>
      </c>
      <c r="N233" s="123"/>
      <c r="O233" s="113">
        <v>0</v>
      </c>
      <c r="P233" s="113">
        <v>0</v>
      </c>
    </row>
    <row r="234" spans="1:16" s="109" customFormat="1" ht="9" customHeight="1">
      <c r="A234" s="112" t="s">
        <v>43</v>
      </c>
      <c r="B234" s="114">
        <v>1020.6</v>
      </c>
      <c r="C234" s="114">
        <v>1318425</v>
      </c>
      <c r="D234" s="123"/>
      <c r="E234" s="123">
        <v>41195</v>
      </c>
      <c r="F234" s="123">
        <v>27164</v>
      </c>
      <c r="G234" s="123">
        <v>185352</v>
      </c>
      <c r="H234" s="123"/>
      <c r="I234" s="113">
        <v>0</v>
      </c>
      <c r="J234" s="113"/>
      <c r="K234" s="123">
        <v>0</v>
      </c>
      <c r="L234" s="123"/>
      <c r="M234" s="113">
        <v>0</v>
      </c>
      <c r="N234" s="113"/>
      <c r="O234" s="113">
        <v>0</v>
      </c>
      <c r="P234" s="113">
        <v>0</v>
      </c>
    </row>
    <row r="235" spans="1:16" s="109" customFormat="1" ht="9.6" customHeight="1">
      <c r="A235" s="106"/>
      <c r="B235" s="107"/>
      <c r="C235" s="107"/>
      <c r="D235" s="108"/>
      <c r="E235" s="108"/>
      <c r="F235" s="108"/>
      <c r="G235" s="108"/>
      <c r="H235" s="108"/>
      <c r="I235" s="108"/>
      <c r="J235" s="108"/>
      <c r="K235" s="121"/>
      <c r="L235" s="108"/>
      <c r="M235" s="108"/>
      <c r="N235" s="108"/>
      <c r="O235" s="108"/>
      <c r="P235" s="108"/>
    </row>
    <row r="236" spans="1:16" s="109" customFormat="1" ht="9.6" customHeight="1">
      <c r="A236" s="131">
        <v>2003</v>
      </c>
      <c r="B236" s="107"/>
      <c r="C236" s="107"/>
      <c r="D236" s="108"/>
      <c r="E236" s="108"/>
      <c r="F236" s="108"/>
      <c r="G236" s="108"/>
      <c r="H236" s="108"/>
      <c r="I236" s="108"/>
      <c r="J236" s="108"/>
      <c r="K236" s="111"/>
      <c r="L236" s="108"/>
      <c r="M236" s="108"/>
      <c r="N236" s="108"/>
      <c r="O236" s="108"/>
      <c r="P236" s="108"/>
    </row>
    <row r="237" spans="1:16" s="109" customFormat="1" ht="9" customHeight="1">
      <c r="A237" s="106" t="s">
        <v>69</v>
      </c>
      <c r="B237" s="110">
        <f>SUM(B239:B260)</f>
        <v>20406.100000000002</v>
      </c>
      <c r="C237" s="110">
        <f>SUM(C239:C260)</f>
        <v>2568876</v>
      </c>
      <c r="D237" s="121"/>
      <c r="E237" s="121">
        <f>SUM(E239:E260)</f>
        <v>139348</v>
      </c>
      <c r="F237" s="121">
        <f>SUM(F239:F260)</f>
        <v>323664</v>
      </c>
      <c r="G237" s="121">
        <f>SUM(G239:G260)</f>
        <v>413991</v>
      </c>
      <c r="H237" s="121"/>
      <c r="I237" s="121">
        <f>SUM(I239:I260)</f>
        <v>1462106</v>
      </c>
      <c r="J237" s="121"/>
      <c r="K237" s="121">
        <f>SUM(K239:K260)</f>
        <v>6746595</v>
      </c>
      <c r="L237" s="121"/>
      <c r="M237" s="121">
        <f>SUM(M239:M260)</f>
        <v>1055412</v>
      </c>
      <c r="N237" s="121"/>
      <c r="O237" s="121">
        <f>SUM(O239:O260)</f>
        <v>287452</v>
      </c>
      <c r="P237" s="121">
        <f>SUM(P239:P260)</f>
        <v>756258</v>
      </c>
    </row>
    <row r="238" spans="1:16" s="109" customFormat="1" ht="3.95" customHeight="1">
      <c r="A238" s="106"/>
      <c r="B238" s="110"/>
      <c r="C238" s="110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</row>
    <row r="239" spans="1:16" s="109" customFormat="1" ht="9" customHeight="1">
      <c r="A239" s="112" t="s">
        <v>16</v>
      </c>
      <c r="B239" s="114">
        <v>0</v>
      </c>
      <c r="C239" s="114">
        <v>5150</v>
      </c>
      <c r="D239" s="123"/>
      <c r="E239" s="123">
        <v>34</v>
      </c>
      <c r="F239" s="123">
        <v>0</v>
      </c>
      <c r="G239" s="113">
        <v>0</v>
      </c>
      <c r="H239" s="123"/>
      <c r="I239" s="123">
        <v>1462106</v>
      </c>
      <c r="J239" s="123"/>
      <c r="K239" s="123">
        <v>2253795</v>
      </c>
      <c r="L239" s="123"/>
      <c r="M239" s="113">
        <v>0</v>
      </c>
      <c r="N239" s="113"/>
      <c r="O239" s="123">
        <v>29726</v>
      </c>
      <c r="P239" s="123">
        <v>131679</v>
      </c>
    </row>
    <row r="240" spans="1:16" s="109" customFormat="1" ht="9" customHeight="1">
      <c r="A240" s="112" t="s">
        <v>17</v>
      </c>
      <c r="B240" s="114">
        <v>0</v>
      </c>
      <c r="C240" s="114">
        <v>0</v>
      </c>
      <c r="D240" s="123"/>
      <c r="E240" s="113">
        <v>0</v>
      </c>
      <c r="F240" s="113">
        <v>0</v>
      </c>
      <c r="G240" s="113">
        <v>0</v>
      </c>
      <c r="H240" s="123"/>
      <c r="I240" s="113">
        <v>0</v>
      </c>
      <c r="J240" s="113"/>
      <c r="K240" s="123">
        <v>3257503</v>
      </c>
      <c r="L240" s="123"/>
      <c r="M240" s="113">
        <v>0</v>
      </c>
      <c r="N240" s="113"/>
      <c r="O240" s="113">
        <v>0</v>
      </c>
      <c r="P240" s="113">
        <v>0</v>
      </c>
    </row>
    <row r="241" spans="1:16" s="109" customFormat="1" ht="9" customHeight="1">
      <c r="A241" s="112" t="s">
        <v>18</v>
      </c>
      <c r="B241" s="114">
        <v>0</v>
      </c>
      <c r="C241" s="114">
        <v>0</v>
      </c>
      <c r="D241" s="123"/>
      <c r="E241" s="113">
        <v>0</v>
      </c>
      <c r="F241" s="113">
        <v>0</v>
      </c>
      <c r="G241" s="113">
        <v>0</v>
      </c>
      <c r="H241" s="123"/>
      <c r="I241" s="113">
        <v>0</v>
      </c>
      <c r="J241" s="113"/>
      <c r="K241" s="113">
        <v>0</v>
      </c>
      <c r="L241" s="123"/>
      <c r="M241" s="123">
        <v>307226</v>
      </c>
      <c r="N241" s="123"/>
      <c r="O241" s="113">
        <v>0</v>
      </c>
      <c r="P241" s="113">
        <v>0</v>
      </c>
    </row>
    <row r="242" spans="1:16" s="109" customFormat="1" ht="9" customHeight="1">
      <c r="A242" s="115" t="s">
        <v>19</v>
      </c>
      <c r="B242" s="119">
        <v>256.89999999999998</v>
      </c>
      <c r="C242" s="119">
        <v>300770</v>
      </c>
      <c r="D242" s="125"/>
      <c r="E242" s="125">
        <v>64796</v>
      </c>
      <c r="F242" s="125">
        <v>9687</v>
      </c>
      <c r="G242" s="125">
        <v>110022</v>
      </c>
      <c r="H242" s="125"/>
      <c r="I242" s="118">
        <v>0</v>
      </c>
      <c r="J242" s="118"/>
      <c r="K242" s="125">
        <v>0</v>
      </c>
      <c r="L242" s="125"/>
      <c r="M242" s="118">
        <v>0</v>
      </c>
      <c r="N242" s="118"/>
      <c r="O242" s="118">
        <v>14779</v>
      </c>
      <c r="P242" s="118">
        <v>0</v>
      </c>
    </row>
    <row r="243" spans="1:16" s="109" customFormat="1" ht="9" customHeight="1">
      <c r="A243" s="112" t="s">
        <v>21</v>
      </c>
      <c r="B243" s="114">
        <v>7757.1</v>
      </c>
      <c r="C243" s="114">
        <v>362946</v>
      </c>
      <c r="D243" s="123"/>
      <c r="E243" s="123">
        <v>8238</v>
      </c>
      <c r="F243" s="123">
        <v>804</v>
      </c>
      <c r="G243" s="123">
        <v>10657</v>
      </c>
      <c r="H243" s="123"/>
      <c r="I243" s="113">
        <v>0</v>
      </c>
      <c r="J243" s="113"/>
      <c r="K243" s="113">
        <v>0</v>
      </c>
      <c r="L243" s="123"/>
      <c r="M243" s="123">
        <v>0</v>
      </c>
      <c r="N243" s="123"/>
      <c r="O243" s="113">
        <v>0</v>
      </c>
      <c r="P243" s="123">
        <v>14622</v>
      </c>
    </row>
    <row r="244" spans="1:16" s="109" customFormat="1" ht="9" customHeight="1">
      <c r="A244" s="112" t="s">
        <v>22</v>
      </c>
      <c r="B244" s="114">
        <v>1456.1</v>
      </c>
      <c r="C244" s="114">
        <v>110172</v>
      </c>
      <c r="D244" s="123"/>
      <c r="E244" s="123">
        <v>27</v>
      </c>
      <c r="F244" s="123">
        <v>35</v>
      </c>
      <c r="G244" s="123">
        <v>0</v>
      </c>
      <c r="H244" s="123"/>
      <c r="I244" s="113">
        <v>0</v>
      </c>
      <c r="J244" s="113"/>
      <c r="K244" s="113">
        <v>0</v>
      </c>
      <c r="L244" s="123"/>
      <c r="M244" s="123">
        <v>27478</v>
      </c>
      <c r="N244" s="123"/>
      <c r="O244" s="113">
        <v>0</v>
      </c>
      <c r="P244" s="113">
        <v>0</v>
      </c>
    </row>
    <row r="245" spans="1:16" s="109" customFormat="1" ht="9" customHeight="1">
      <c r="A245" s="112" t="s">
        <v>23</v>
      </c>
      <c r="B245" s="114">
        <v>505</v>
      </c>
      <c r="C245" s="114">
        <v>39082</v>
      </c>
      <c r="D245" s="123"/>
      <c r="E245" s="123">
        <v>3529</v>
      </c>
      <c r="F245" s="123">
        <v>165</v>
      </c>
      <c r="G245" s="123">
        <v>9385</v>
      </c>
      <c r="H245" s="123"/>
      <c r="I245" s="113">
        <v>0</v>
      </c>
      <c r="J245" s="113"/>
      <c r="K245" s="113">
        <v>0</v>
      </c>
      <c r="L245" s="123"/>
      <c r="M245" s="113">
        <v>0</v>
      </c>
      <c r="N245" s="113"/>
      <c r="O245" s="113">
        <v>0</v>
      </c>
      <c r="P245" s="113">
        <v>0</v>
      </c>
    </row>
    <row r="246" spans="1:16" s="109" customFormat="1" ht="9" customHeight="1">
      <c r="A246" s="115" t="s">
        <v>24</v>
      </c>
      <c r="B246" s="119">
        <v>79.099999999999994</v>
      </c>
      <c r="C246" s="119">
        <v>25360</v>
      </c>
      <c r="D246" s="125"/>
      <c r="E246" s="125">
        <v>1057</v>
      </c>
      <c r="F246" s="125">
        <v>118</v>
      </c>
      <c r="G246" s="125">
        <v>4775</v>
      </c>
      <c r="H246" s="125"/>
      <c r="I246" s="118">
        <v>0</v>
      </c>
      <c r="J246" s="118"/>
      <c r="K246" s="118">
        <v>0</v>
      </c>
      <c r="L246" s="125"/>
      <c r="M246" s="125">
        <v>40767</v>
      </c>
      <c r="N246" s="125"/>
      <c r="O246" s="118">
        <v>0</v>
      </c>
      <c r="P246" s="118">
        <v>0</v>
      </c>
    </row>
    <row r="247" spans="1:16" s="109" customFormat="1" ht="9" customHeight="1">
      <c r="A247" s="112" t="s">
        <v>25</v>
      </c>
      <c r="B247" s="114">
        <v>111.4</v>
      </c>
      <c r="C247" s="114">
        <v>61972</v>
      </c>
      <c r="D247" s="123"/>
      <c r="E247" s="123">
        <v>27</v>
      </c>
      <c r="F247" s="123">
        <v>3</v>
      </c>
      <c r="G247" s="123">
        <v>0</v>
      </c>
      <c r="H247" s="123"/>
      <c r="I247" s="113">
        <v>0</v>
      </c>
      <c r="J247" s="113"/>
      <c r="K247" s="123">
        <v>0</v>
      </c>
      <c r="L247" s="123"/>
      <c r="M247" s="113">
        <v>0</v>
      </c>
      <c r="N247" s="113"/>
      <c r="O247" s="113">
        <v>28</v>
      </c>
      <c r="P247" s="113">
        <v>0</v>
      </c>
    </row>
    <row r="248" spans="1:16" s="109" customFormat="1" ht="9" customHeight="1">
      <c r="A248" s="112" t="s">
        <v>26</v>
      </c>
      <c r="B248" s="114">
        <v>660.4</v>
      </c>
      <c r="C248" s="114">
        <v>125033</v>
      </c>
      <c r="D248" s="123"/>
      <c r="E248" s="123">
        <v>7404</v>
      </c>
      <c r="F248" s="123">
        <v>1259</v>
      </c>
      <c r="G248" s="123">
        <v>21616</v>
      </c>
      <c r="H248" s="123"/>
      <c r="I248" s="113">
        <v>0</v>
      </c>
      <c r="J248" s="113"/>
      <c r="K248" s="113">
        <v>0</v>
      </c>
      <c r="L248" s="123"/>
      <c r="M248" s="113">
        <v>0</v>
      </c>
      <c r="N248" s="113"/>
      <c r="O248" s="113">
        <v>0</v>
      </c>
      <c r="P248" s="113">
        <v>0</v>
      </c>
    </row>
    <row r="249" spans="1:16" s="109" customFormat="1" ht="9" customHeight="1">
      <c r="A249" s="112" t="s">
        <v>27</v>
      </c>
      <c r="B249" s="114">
        <v>44.5</v>
      </c>
      <c r="C249" s="114">
        <v>365</v>
      </c>
      <c r="D249" s="123"/>
      <c r="E249" s="123">
        <v>0</v>
      </c>
      <c r="F249" s="123">
        <v>1159</v>
      </c>
      <c r="G249" s="123">
        <v>0</v>
      </c>
      <c r="H249" s="123"/>
      <c r="I249" s="123">
        <v>0</v>
      </c>
      <c r="J249" s="123"/>
      <c r="K249" s="123">
        <v>1235297</v>
      </c>
      <c r="L249" s="123"/>
      <c r="M249" s="113">
        <v>0</v>
      </c>
      <c r="N249" s="113"/>
      <c r="O249" s="113">
        <v>0</v>
      </c>
      <c r="P249" s="113">
        <v>0</v>
      </c>
    </row>
    <row r="250" spans="1:16" s="126" customFormat="1" ht="9" customHeight="1">
      <c r="A250" s="115" t="s">
        <v>29</v>
      </c>
      <c r="B250" s="119">
        <v>40.4</v>
      </c>
      <c r="C250" s="119">
        <v>1373</v>
      </c>
      <c r="D250" s="125"/>
      <c r="E250" s="125">
        <v>3</v>
      </c>
      <c r="F250" s="125">
        <v>5</v>
      </c>
      <c r="G250" s="125">
        <v>1</v>
      </c>
      <c r="H250" s="125"/>
      <c r="I250" s="118">
        <v>0</v>
      </c>
      <c r="J250" s="118"/>
      <c r="K250" s="118">
        <v>0</v>
      </c>
      <c r="L250" s="125"/>
      <c r="M250" s="118">
        <v>0</v>
      </c>
      <c r="N250" s="118"/>
      <c r="O250" s="118">
        <v>0</v>
      </c>
      <c r="P250" s="118">
        <v>0</v>
      </c>
    </row>
    <row r="251" spans="1:16" s="126" customFormat="1" ht="9" customHeight="1">
      <c r="A251" s="112" t="s">
        <v>30</v>
      </c>
      <c r="B251" s="114">
        <v>0</v>
      </c>
      <c r="C251" s="114">
        <v>0</v>
      </c>
      <c r="D251" s="123"/>
      <c r="E251" s="123">
        <v>0</v>
      </c>
      <c r="F251" s="123">
        <v>0</v>
      </c>
      <c r="G251" s="123">
        <v>0</v>
      </c>
      <c r="H251" s="123"/>
      <c r="I251" s="113">
        <v>0</v>
      </c>
      <c r="J251" s="113"/>
      <c r="K251" s="113">
        <v>0</v>
      </c>
      <c r="L251" s="123"/>
      <c r="M251" s="123">
        <v>101739</v>
      </c>
      <c r="N251" s="123"/>
      <c r="O251" s="123">
        <v>222424</v>
      </c>
      <c r="P251" s="113">
        <v>0</v>
      </c>
    </row>
    <row r="252" spans="1:16" s="109" customFormat="1" ht="9" customHeight="1">
      <c r="A252" s="112" t="s">
        <v>31</v>
      </c>
      <c r="B252" s="114">
        <v>62.7</v>
      </c>
      <c r="C252" s="114">
        <v>2510</v>
      </c>
      <c r="D252" s="123"/>
      <c r="E252" s="123">
        <v>18</v>
      </c>
      <c r="F252" s="123">
        <v>2</v>
      </c>
      <c r="G252" s="123">
        <v>0</v>
      </c>
      <c r="H252" s="123"/>
      <c r="I252" s="113">
        <v>0</v>
      </c>
      <c r="J252" s="113"/>
      <c r="K252" s="113">
        <v>0</v>
      </c>
      <c r="L252" s="123"/>
      <c r="M252" s="123">
        <v>53818</v>
      </c>
      <c r="N252" s="123"/>
      <c r="O252" s="113">
        <v>0</v>
      </c>
      <c r="P252" s="113">
        <v>0</v>
      </c>
    </row>
    <row r="253" spans="1:16" s="109" customFormat="1" ht="9" customHeight="1">
      <c r="A253" s="112" t="s">
        <v>33</v>
      </c>
      <c r="B253" s="114">
        <v>1136.7</v>
      </c>
      <c r="C253" s="114">
        <v>14509</v>
      </c>
      <c r="D253" s="123"/>
      <c r="E253" s="123">
        <v>0</v>
      </c>
      <c r="F253" s="123">
        <v>0</v>
      </c>
      <c r="G253" s="123">
        <v>0</v>
      </c>
      <c r="H253" s="123"/>
      <c r="I253" s="113">
        <v>0</v>
      </c>
      <c r="J253" s="113"/>
      <c r="K253" s="113">
        <v>0</v>
      </c>
      <c r="L253" s="123"/>
      <c r="M253" s="113">
        <v>0</v>
      </c>
      <c r="N253" s="113"/>
      <c r="O253" s="113">
        <v>0</v>
      </c>
      <c r="P253" s="113">
        <v>0</v>
      </c>
    </row>
    <row r="254" spans="1:16" s="109" customFormat="1" ht="9" customHeight="1">
      <c r="A254" s="115" t="s">
        <v>35</v>
      </c>
      <c r="B254" s="119">
        <v>857.7</v>
      </c>
      <c r="C254" s="119">
        <v>89971</v>
      </c>
      <c r="D254" s="125"/>
      <c r="E254" s="125">
        <v>3912</v>
      </c>
      <c r="F254" s="125">
        <v>15667</v>
      </c>
      <c r="G254" s="125">
        <v>66810</v>
      </c>
      <c r="H254" s="125"/>
      <c r="I254" s="118">
        <v>0</v>
      </c>
      <c r="J254" s="118"/>
      <c r="K254" s="118">
        <v>0</v>
      </c>
      <c r="L254" s="125"/>
      <c r="M254" s="118">
        <v>0</v>
      </c>
      <c r="N254" s="118"/>
      <c r="O254" s="118">
        <v>0</v>
      </c>
      <c r="P254" s="125">
        <v>609957</v>
      </c>
    </row>
    <row r="255" spans="1:16" s="109" customFormat="1" ht="9" customHeight="1">
      <c r="A255" s="112" t="s">
        <v>36</v>
      </c>
      <c r="B255" s="114">
        <v>772.3</v>
      </c>
      <c r="C255" s="114">
        <v>9267</v>
      </c>
      <c r="D255" s="123"/>
      <c r="E255" s="123">
        <v>26</v>
      </c>
      <c r="F255" s="123">
        <v>9</v>
      </c>
      <c r="G255" s="123">
        <v>2</v>
      </c>
      <c r="H255" s="123"/>
      <c r="I255" s="113">
        <v>0</v>
      </c>
      <c r="J255" s="113"/>
      <c r="K255" s="123">
        <v>0</v>
      </c>
      <c r="L255" s="123"/>
      <c r="M255" s="113">
        <v>0</v>
      </c>
      <c r="N255" s="113"/>
      <c r="O255" s="113">
        <v>0</v>
      </c>
      <c r="P255" s="113">
        <v>0</v>
      </c>
    </row>
    <row r="256" spans="1:16" s="109" customFormat="1" ht="9" customHeight="1">
      <c r="A256" s="112" t="s">
        <v>37</v>
      </c>
      <c r="B256" s="114">
        <v>5663.3</v>
      </c>
      <c r="C256" s="114">
        <v>86897</v>
      </c>
      <c r="D256" s="123"/>
      <c r="E256" s="123">
        <v>3</v>
      </c>
      <c r="F256" s="123">
        <v>268853</v>
      </c>
      <c r="G256" s="123">
        <v>0</v>
      </c>
      <c r="H256" s="123"/>
      <c r="I256" s="113">
        <v>0</v>
      </c>
      <c r="J256" s="113"/>
      <c r="K256" s="123">
        <v>0</v>
      </c>
      <c r="L256" s="123"/>
      <c r="M256" s="113">
        <v>0</v>
      </c>
      <c r="N256" s="113"/>
      <c r="O256" s="123">
        <v>20363</v>
      </c>
      <c r="P256" s="113">
        <v>0</v>
      </c>
    </row>
    <row r="257" spans="1:16" s="109" customFormat="1" ht="9" customHeight="1">
      <c r="A257" s="112" t="s">
        <v>38</v>
      </c>
      <c r="B257" s="114">
        <v>0</v>
      </c>
      <c r="C257" s="114">
        <v>0</v>
      </c>
      <c r="D257" s="123"/>
      <c r="E257" s="113">
        <v>0</v>
      </c>
      <c r="F257" s="113">
        <v>0</v>
      </c>
      <c r="G257" s="113">
        <v>0</v>
      </c>
      <c r="H257" s="123"/>
      <c r="I257" s="113">
        <v>0</v>
      </c>
      <c r="J257" s="113"/>
      <c r="K257" s="113">
        <v>0</v>
      </c>
      <c r="L257" s="123"/>
      <c r="M257" s="123">
        <v>426063</v>
      </c>
      <c r="N257" s="123"/>
      <c r="O257" s="113">
        <v>0</v>
      </c>
      <c r="P257" s="113">
        <v>0</v>
      </c>
    </row>
    <row r="258" spans="1:16" s="109" customFormat="1" ht="9" customHeight="1">
      <c r="A258" s="115" t="s">
        <v>39</v>
      </c>
      <c r="B258" s="119">
        <v>0</v>
      </c>
      <c r="C258" s="119">
        <v>0</v>
      </c>
      <c r="D258" s="125"/>
      <c r="E258" s="125">
        <v>0</v>
      </c>
      <c r="F258" s="125">
        <v>0</v>
      </c>
      <c r="G258" s="118">
        <v>0</v>
      </c>
      <c r="H258" s="125"/>
      <c r="I258" s="118">
        <v>0</v>
      </c>
      <c r="J258" s="118"/>
      <c r="K258" s="118">
        <v>0</v>
      </c>
      <c r="L258" s="125"/>
      <c r="M258" s="125">
        <v>58983</v>
      </c>
      <c r="N258" s="125"/>
      <c r="O258" s="118">
        <v>0</v>
      </c>
      <c r="P258" s="118">
        <v>0</v>
      </c>
    </row>
    <row r="259" spans="1:16" s="109" customFormat="1" ht="9" customHeight="1">
      <c r="A259" s="112" t="s">
        <v>41</v>
      </c>
      <c r="B259" s="114">
        <v>0</v>
      </c>
      <c r="C259" s="114">
        <v>0</v>
      </c>
      <c r="D259" s="123"/>
      <c r="E259" s="113">
        <v>0</v>
      </c>
      <c r="F259" s="113">
        <v>0</v>
      </c>
      <c r="G259" s="113">
        <v>0</v>
      </c>
      <c r="H259" s="123"/>
      <c r="I259" s="113">
        <v>0</v>
      </c>
      <c r="J259" s="113"/>
      <c r="K259" s="113">
        <v>0</v>
      </c>
      <c r="L259" s="123"/>
      <c r="M259" s="123">
        <v>39338</v>
      </c>
      <c r="N259" s="123"/>
      <c r="O259" s="113">
        <v>0</v>
      </c>
      <c r="P259" s="113">
        <v>0</v>
      </c>
    </row>
    <row r="260" spans="1:16" s="109" customFormat="1" ht="9" customHeight="1">
      <c r="A260" s="112" t="s">
        <v>43</v>
      </c>
      <c r="B260" s="114">
        <v>1002.5</v>
      </c>
      <c r="C260" s="114">
        <v>1333499</v>
      </c>
      <c r="D260" s="123"/>
      <c r="E260" s="123">
        <v>50274</v>
      </c>
      <c r="F260" s="123">
        <v>25898</v>
      </c>
      <c r="G260" s="123">
        <v>190723</v>
      </c>
      <c r="H260" s="123"/>
      <c r="I260" s="113">
        <v>0</v>
      </c>
      <c r="J260" s="113"/>
      <c r="K260" s="123">
        <v>0</v>
      </c>
      <c r="L260" s="123"/>
      <c r="M260" s="113">
        <v>0</v>
      </c>
      <c r="N260" s="113"/>
      <c r="O260" s="113">
        <v>132</v>
      </c>
      <c r="P260" s="113">
        <v>0</v>
      </c>
    </row>
    <row r="261" spans="1:16" s="109" customFormat="1" ht="9" customHeight="1">
      <c r="A261" s="112"/>
      <c r="B261" s="114"/>
      <c r="C261" s="114"/>
      <c r="D261" s="123"/>
      <c r="E261" s="123"/>
      <c r="F261" s="123"/>
      <c r="G261" s="123"/>
      <c r="H261" s="123"/>
      <c r="I261" s="113"/>
      <c r="J261" s="113"/>
      <c r="K261" s="123"/>
      <c r="L261" s="123"/>
      <c r="M261" s="113"/>
      <c r="N261" s="113"/>
      <c r="O261" s="113"/>
      <c r="P261" s="113"/>
    </row>
    <row r="262" spans="1:16" s="109" customFormat="1" ht="9.6" customHeight="1">
      <c r="A262" s="131">
        <v>2004</v>
      </c>
      <c r="B262" s="107"/>
      <c r="C262" s="107"/>
      <c r="D262" s="108"/>
      <c r="E262" s="108"/>
      <c r="F262" s="108"/>
      <c r="G262" s="108"/>
      <c r="H262" s="108"/>
      <c r="I262" s="108"/>
      <c r="J262" s="108"/>
      <c r="K262" s="111"/>
      <c r="L262" s="108"/>
      <c r="M262" s="108"/>
      <c r="N262" s="108"/>
      <c r="O262" s="108"/>
      <c r="P262" s="108"/>
    </row>
    <row r="263" spans="1:16" s="109" customFormat="1" ht="9" customHeight="1">
      <c r="A263" s="106" t="s">
        <v>69</v>
      </c>
      <c r="B263" s="110">
        <f>SUM(B265:B286)</f>
        <v>21824.7</v>
      </c>
      <c r="C263" s="110">
        <f>SUM(C265:C286)</f>
        <v>2569478</v>
      </c>
      <c r="D263" s="121"/>
      <c r="E263" s="121">
        <f>SUM(E265:E286)</f>
        <v>118482</v>
      </c>
      <c r="F263" s="121">
        <f>SUM(F265:F286)</f>
        <v>368647</v>
      </c>
      <c r="G263" s="121">
        <f>SUM(G265:G286)</f>
        <v>426361</v>
      </c>
      <c r="H263" s="121"/>
      <c r="I263" s="121">
        <f>SUM(I265:I286)</f>
        <v>1445052</v>
      </c>
      <c r="J263" s="121"/>
      <c r="K263" s="121">
        <f>SUM(K265:K286)</f>
        <v>6887069</v>
      </c>
      <c r="L263" s="121"/>
      <c r="M263" s="121">
        <f>SUM(M265:M286)</f>
        <v>1125591</v>
      </c>
      <c r="N263" s="121"/>
      <c r="O263" s="121">
        <f>SUM(O265:O286)</f>
        <v>306668</v>
      </c>
      <c r="P263" s="121">
        <f>SUM(P265:P286)</f>
        <v>842698</v>
      </c>
    </row>
    <row r="264" spans="1:16" s="109" customFormat="1" ht="3.95" customHeight="1">
      <c r="A264" s="106"/>
      <c r="B264" s="110"/>
      <c r="C264" s="110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</row>
    <row r="265" spans="1:16" s="109" customFormat="1" ht="9" customHeight="1">
      <c r="A265" s="112" t="s">
        <v>16</v>
      </c>
      <c r="B265" s="114">
        <v>0.30000000000000004</v>
      </c>
      <c r="C265" s="114">
        <v>23789</v>
      </c>
      <c r="D265" s="123"/>
      <c r="E265" s="123">
        <v>121</v>
      </c>
      <c r="F265" s="123">
        <v>1</v>
      </c>
      <c r="G265" s="113">
        <v>0</v>
      </c>
      <c r="H265" s="123"/>
      <c r="I265" s="123">
        <v>1445052</v>
      </c>
      <c r="J265" s="123"/>
      <c r="K265" s="123">
        <v>2263194</v>
      </c>
      <c r="L265" s="123"/>
      <c r="M265" s="113">
        <v>0</v>
      </c>
      <c r="N265" s="113"/>
      <c r="O265" s="123">
        <v>36354</v>
      </c>
      <c r="P265" s="123">
        <v>141663</v>
      </c>
    </row>
    <row r="266" spans="1:16" s="109" customFormat="1" ht="9" customHeight="1">
      <c r="A266" s="112" t="s">
        <v>17</v>
      </c>
      <c r="B266" s="114">
        <v>0</v>
      </c>
      <c r="C266" s="114">
        <v>0</v>
      </c>
      <c r="D266" s="123"/>
      <c r="E266" s="113">
        <v>0</v>
      </c>
      <c r="F266" s="113">
        <v>0</v>
      </c>
      <c r="G266" s="113">
        <v>0</v>
      </c>
      <c r="H266" s="123"/>
      <c r="I266" s="113">
        <v>0</v>
      </c>
      <c r="J266" s="113"/>
      <c r="K266" s="123">
        <v>3355637</v>
      </c>
      <c r="L266" s="123"/>
      <c r="M266" s="113">
        <v>0</v>
      </c>
      <c r="N266" s="113"/>
      <c r="O266" s="113">
        <v>0</v>
      </c>
      <c r="P266" s="113">
        <v>0</v>
      </c>
    </row>
    <row r="267" spans="1:16" s="109" customFormat="1" ht="9" customHeight="1">
      <c r="A267" s="112" t="s">
        <v>18</v>
      </c>
      <c r="B267" s="114">
        <v>0</v>
      </c>
      <c r="C267" s="114">
        <v>0</v>
      </c>
      <c r="D267" s="123"/>
      <c r="E267" s="113">
        <v>0</v>
      </c>
      <c r="F267" s="113">
        <v>0</v>
      </c>
      <c r="G267" s="113">
        <v>0</v>
      </c>
      <c r="H267" s="123"/>
      <c r="I267" s="113">
        <v>0</v>
      </c>
      <c r="J267" s="113"/>
      <c r="K267" s="113">
        <v>0</v>
      </c>
      <c r="L267" s="123"/>
      <c r="M267" s="123">
        <v>293920</v>
      </c>
      <c r="N267" s="123"/>
      <c r="O267" s="113">
        <v>0</v>
      </c>
      <c r="P267" s="113">
        <v>0</v>
      </c>
    </row>
    <row r="268" spans="1:16" s="109" customFormat="1" ht="9" customHeight="1">
      <c r="A268" s="115" t="s">
        <v>19</v>
      </c>
      <c r="B268" s="119">
        <v>908</v>
      </c>
      <c r="C268" s="119">
        <v>264440</v>
      </c>
      <c r="D268" s="125"/>
      <c r="E268" s="125">
        <v>43379</v>
      </c>
      <c r="F268" s="125">
        <v>9367</v>
      </c>
      <c r="G268" s="125">
        <v>108500</v>
      </c>
      <c r="H268" s="125"/>
      <c r="I268" s="118">
        <v>0</v>
      </c>
      <c r="J268" s="118"/>
      <c r="K268" s="125">
        <v>0</v>
      </c>
      <c r="L268" s="125"/>
      <c r="M268" s="118">
        <v>0</v>
      </c>
      <c r="N268" s="118"/>
      <c r="O268" s="118">
        <v>6335</v>
      </c>
      <c r="P268" s="118">
        <v>0</v>
      </c>
    </row>
    <row r="269" spans="1:16" s="109" customFormat="1" ht="9" customHeight="1">
      <c r="A269" s="112" t="s">
        <v>21</v>
      </c>
      <c r="B269" s="114">
        <v>8566.7999999999993</v>
      </c>
      <c r="C269" s="114">
        <v>411568</v>
      </c>
      <c r="D269" s="123"/>
      <c r="E269" s="123">
        <v>8590</v>
      </c>
      <c r="F269" s="123">
        <v>799</v>
      </c>
      <c r="G269" s="123">
        <v>11430</v>
      </c>
      <c r="H269" s="123"/>
      <c r="I269" s="113">
        <v>0</v>
      </c>
      <c r="J269" s="113"/>
      <c r="K269" s="113">
        <v>0</v>
      </c>
      <c r="L269" s="123"/>
      <c r="M269" s="113">
        <v>0</v>
      </c>
      <c r="N269" s="113"/>
      <c r="O269" s="113">
        <v>0</v>
      </c>
      <c r="P269" s="123">
        <v>16532</v>
      </c>
    </row>
    <row r="270" spans="1:16" s="109" customFormat="1" ht="9" customHeight="1">
      <c r="A270" s="112" t="s">
        <v>22</v>
      </c>
      <c r="B270" s="114">
        <v>1054.3</v>
      </c>
      <c r="C270" s="114">
        <v>55550</v>
      </c>
      <c r="D270" s="123"/>
      <c r="E270" s="123">
        <v>19</v>
      </c>
      <c r="F270" s="123">
        <v>18</v>
      </c>
      <c r="G270" s="123">
        <v>3</v>
      </c>
      <c r="H270" s="123"/>
      <c r="I270" s="113">
        <v>0</v>
      </c>
      <c r="J270" s="113"/>
      <c r="K270" s="113">
        <v>0</v>
      </c>
      <c r="L270" s="123"/>
      <c r="M270" s="123">
        <v>36199</v>
      </c>
      <c r="N270" s="123"/>
      <c r="O270" s="113">
        <v>0</v>
      </c>
      <c r="P270" s="113">
        <v>0</v>
      </c>
    </row>
    <row r="271" spans="1:16" s="109" customFormat="1" ht="9" customHeight="1">
      <c r="A271" s="112" t="s">
        <v>23</v>
      </c>
      <c r="B271" s="114">
        <v>400.3</v>
      </c>
      <c r="C271" s="114">
        <v>35176</v>
      </c>
      <c r="D271" s="123"/>
      <c r="E271" s="123">
        <v>3313</v>
      </c>
      <c r="F271" s="123">
        <v>175</v>
      </c>
      <c r="G271" s="123">
        <v>10596</v>
      </c>
      <c r="H271" s="123"/>
      <c r="I271" s="113">
        <v>0</v>
      </c>
      <c r="J271" s="113"/>
      <c r="K271" s="113">
        <v>0</v>
      </c>
      <c r="L271" s="123"/>
      <c r="M271" s="113">
        <v>0</v>
      </c>
      <c r="N271" s="113"/>
      <c r="O271" s="113">
        <v>0</v>
      </c>
      <c r="P271" s="113">
        <v>0</v>
      </c>
    </row>
    <row r="272" spans="1:16" s="109" customFormat="1" ht="9" customHeight="1">
      <c r="A272" s="115" t="s">
        <v>24</v>
      </c>
      <c r="B272" s="119">
        <v>43.800000000000011</v>
      </c>
      <c r="C272" s="119">
        <v>17448</v>
      </c>
      <c r="D272" s="125"/>
      <c r="E272" s="125">
        <v>1331</v>
      </c>
      <c r="F272" s="125">
        <v>254</v>
      </c>
      <c r="G272" s="125">
        <v>6616</v>
      </c>
      <c r="H272" s="125"/>
      <c r="I272" s="118">
        <v>0</v>
      </c>
      <c r="J272" s="118"/>
      <c r="K272" s="118">
        <v>0</v>
      </c>
      <c r="L272" s="125"/>
      <c r="M272" s="125">
        <v>61026</v>
      </c>
      <c r="N272" s="125"/>
      <c r="O272" s="118">
        <v>0</v>
      </c>
      <c r="P272" s="118">
        <v>0</v>
      </c>
    </row>
    <row r="273" spans="1:16" s="109" customFormat="1" ht="9" customHeight="1">
      <c r="A273" s="112" t="s">
        <v>25</v>
      </c>
      <c r="B273" s="114">
        <v>153.1</v>
      </c>
      <c r="C273" s="114">
        <v>67330</v>
      </c>
      <c r="D273" s="123"/>
      <c r="E273" s="123">
        <v>47</v>
      </c>
      <c r="F273" s="123">
        <v>6</v>
      </c>
      <c r="G273" s="123">
        <v>0</v>
      </c>
      <c r="H273" s="123"/>
      <c r="I273" s="113">
        <v>0</v>
      </c>
      <c r="J273" s="113"/>
      <c r="K273" s="123">
        <v>0</v>
      </c>
      <c r="L273" s="123"/>
      <c r="M273" s="113">
        <v>0</v>
      </c>
      <c r="N273" s="113"/>
      <c r="O273" s="113">
        <v>0</v>
      </c>
      <c r="P273" s="113">
        <v>0</v>
      </c>
    </row>
    <row r="274" spans="1:16" s="109" customFormat="1" ht="9" customHeight="1">
      <c r="A274" s="112" t="s">
        <v>26</v>
      </c>
      <c r="B274" s="114">
        <v>718.3</v>
      </c>
      <c r="C274" s="114">
        <v>110804</v>
      </c>
      <c r="D274" s="123"/>
      <c r="E274" s="123">
        <v>5947</v>
      </c>
      <c r="F274" s="123">
        <v>1384</v>
      </c>
      <c r="G274" s="123">
        <v>25947</v>
      </c>
      <c r="H274" s="123"/>
      <c r="I274" s="113">
        <v>0</v>
      </c>
      <c r="J274" s="113"/>
      <c r="K274" s="113">
        <v>0</v>
      </c>
      <c r="L274" s="123"/>
      <c r="M274" s="113">
        <v>0</v>
      </c>
      <c r="N274" s="113"/>
      <c r="O274" s="113">
        <v>0</v>
      </c>
      <c r="P274" s="113">
        <v>0</v>
      </c>
    </row>
    <row r="275" spans="1:16" s="109" customFormat="1" ht="9" customHeight="1">
      <c r="A275" s="112" t="s">
        <v>27</v>
      </c>
      <c r="B275" s="114">
        <v>57.999999999999993</v>
      </c>
      <c r="C275" s="114">
        <v>608</v>
      </c>
      <c r="D275" s="123"/>
      <c r="E275" s="123">
        <v>0</v>
      </c>
      <c r="F275" s="123">
        <v>1290</v>
      </c>
      <c r="G275" s="123">
        <v>0</v>
      </c>
      <c r="H275" s="123"/>
      <c r="I275" s="123">
        <v>0</v>
      </c>
      <c r="J275" s="123"/>
      <c r="K275" s="123">
        <v>1268238</v>
      </c>
      <c r="L275" s="123"/>
      <c r="M275" s="113">
        <v>0</v>
      </c>
      <c r="N275" s="113"/>
      <c r="O275" s="113">
        <v>0</v>
      </c>
      <c r="P275" s="113">
        <v>0</v>
      </c>
    </row>
    <row r="276" spans="1:16" s="126" customFormat="1" ht="9" customHeight="1">
      <c r="A276" s="115" t="s">
        <v>30</v>
      </c>
      <c r="B276" s="119">
        <v>0</v>
      </c>
      <c r="C276" s="119">
        <v>16</v>
      </c>
      <c r="D276" s="125"/>
      <c r="E276" s="125">
        <v>10</v>
      </c>
      <c r="F276" s="125">
        <v>0</v>
      </c>
      <c r="G276" s="125">
        <v>0</v>
      </c>
      <c r="H276" s="125"/>
      <c r="I276" s="118">
        <v>0</v>
      </c>
      <c r="J276" s="118"/>
      <c r="K276" s="118">
        <v>0</v>
      </c>
      <c r="L276" s="125"/>
      <c r="M276" s="125">
        <v>127220</v>
      </c>
      <c r="N276" s="125"/>
      <c r="O276" s="125">
        <v>263153</v>
      </c>
      <c r="P276" s="118">
        <v>0</v>
      </c>
    </row>
    <row r="277" spans="1:16" s="109" customFormat="1" ht="9" customHeight="1">
      <c r="A277" s="112" t="s">
        <v>31</v>
      </c>
      <c r="B277" s="114">
        <v>46.400000000000006</v>
      </c>
      <c r="C277" s="114">
        <v>2023</v>
      </c>
      <c r="D277" s="123"/>
      <c r="E277" s="123">
        <v>13</v>
      </c>
      <c r="F277" s="123">
        <v>1</v>
      </c>
      <c r="G277" s="123">
        <v>0</v>
      </c>
      <c r="H277" s="123"/>
      <c r="I277" s="113">
        <v>0</v>
      </c>
      <c r="J277" s="113"/>
      <c r="K277" s="113">
        <v>0</v>
      </c>
      <c r="L277" s="123"/>
      <c r="M277" s="123">
        <v>49407</v>
      </c>
      <c r="N277" s="123"/>
      <c r="O277" s="113">
        <v>0</v>
      </c>
      <c r="P277" s="113">
        <v>0</v>
      </c>
    </row>
    <row r="278" spans="1:16" s="109" customFormat="1" ht="9" customHeight="1">
      <c r="A278" s="112" t="s">
        <v>33</v>
      </c>
      <c r="B278" s="114">
        <v>1362.9</v>
      </c>
      <c r="C278" s="114">
        <v>24147</v>
      </c>
      <c r="D278" s="123"/>
      <c r="E278" s="123">
        <v>0</v>
      </c>
      <c r="F278" s="123">
        <v>0</v>
      </c>
      <c r="G278" s="123">
        <v>0</v>
      </c>
      <c r="H278" s="123"/>
      <c r="I278" s="113">
        <v>0</v>
      </c>
      <c r="J278" s="113"/>
      <c r="K278" s="113">
        <v>0</v>
      </c>
      <c r="L278" s="123"/>
      <c r="M278" s="113">
        <v>0</v>
      </c>
      <c r="N278" s="113"/>
      <c r="O278" s="113">
        <v>0</v>
      </c>
      <c r="P278" s="113">
        <v>0</v>
      </c>
    </row>
    <row r="279" spans="1:16" s="109" customFormat="1" ht="9" customHeight="1">
      <c r="A279" s="112" t="s">
        <v>35</v>
      </c>
      <c r="B279" s="114">
        <v>889.9</v>
      </c>
      <c r="C279" s="114">
        <v>101910</v>
      </c>
      <c r="D279" s="123"/>
      <c r="E279" s="123">
        <v>3791</v>
      </c>
      <c r="F279" s="123">
        <v>18072</v>
      </c>
      <c r="G279" s="123">
        <v>72165</v>
      </c>
      <c r="H279" s="123"/>
      <c r="I279" s="113">
        <v>0</v>
      </c>
      <c r="J279" s="113"/>
      <c r="K279" s="113">
        <v>0</v>
      </c>
      <c r="L279" s="123"/>
      <c r="M279" s="113">
        <v>0</v>
      </c>
      <c r="N279" s="113"/>
      <c r="O279" s="113">
        <v>0</v>
      </c>
      <c r="P279" s="123">
        <v>684503</v>
      </c>
    </row>
    <row r="280" spans="1:16" s="109" customFormat="1" ht="9" customHeight="1">
      <c r="A280" s="115" t="s">
        <v>36</v>
      </c>
      <c r="B280" s="119">
        <v>540.79999999999995</v>
      </c>
      <c r="C280" s="119">
        <v>4310</v>
      </c>
      <c r="D280" s="125"/>
      <c r="E280" s="125">
        <v>13</v>
      </c>
      <c r="F280" s="125">
        <v>2</v>
      </c>
      <c r="G280" s="125">
        <v>0</v>
      </c>
      <c r="H280" s="125"/>
      <c r="I280" s="118">
        <v>0</v>
      </c>
      <c r="J280" s="118"/>
      <c r="K280" s="125">
        <v>0</v>
      </c>
      <c r="L280" s="125"/>
      <c r="M280" s="118">
        <v>0</v>
      </c>
      <c r="N280" s="118"/>
      <c r="O280" s="118">
        <v>0</v>
      </c>
      <c r="P280" s="118">
        <v>0</v>
      </c>
    </row>
    <row r="281" spans="1:16" s="109" customFormat="1" ht="9" customHeight="1">
      <c r="A281" s="112" t="s">
        <v>37</v>
      </c>
      <c r="B281" s="114">
        <v>5895.3</v>
      </c>
      <c r="C281" s="114">
        <v>105204</v>
      </c>
      <c r="D281" s="123"/>
      <c r="E281" s="123">
        <v>4</v>
      </c>
      <c r="F281" s="123">
        <v>312334</v>
      </c>
      <c r="G281" s="123">
        <v>0</v>
      </c>
      <c r="H281" s="123"/>
      <c r="I281" s="113">
        <v>0</v>
      </c>
      <c r="J281" s="113"/>
      <c r="K281" s="123">
        <v>0</v>
      </c>
      <c r="L281" s="123"/>
      <c r="M281" s="113">
        <v>0</v>
      </c>
      <c r="N281" s="113"/>
      <c r="O281" s="123">
        <v>690</v>
      </c>
      <c r="P281" s="113">
        <v>0</v>
      </c>
    </row>
    <row r="282" spans="1:16" s="109" customFormat="1" ht="9" customHeight="1">
      <c r="A282" s="112" t="s">
        <v>38</v>
      </c>
      <c r="B282" s="114">
        <v>0</v>
      </c>
      <c r="C282" s="114">
        <v>0</v>
      </c>
      <c r="D282" s="123"/>
      <c r="E282" s="113">
        <v>0</v>
      </c>
      <c r="F282" s="113">
        <v>0</v>
      </c>
      <c r="G282" s="113">
        <v>0</v>
      </c>
      <c r="H282" s="123"/>
      <c r="I282" s="113">
        <v>0</v>
      </c>
      <c r="J282" s="113"/>
      <c r="K282" s="113">
        <v>0</v>
      </c>
      <c r="L282" s="123"/>
      <c r="M282" s="123">
        <v>439705</v>
      </c>
      <c r="N282" s="123"/>
      <c r="O282" s="113">
        <v>0</v>
      </c>
      <c r="P282" s="113">
        <v>0</v>
      </c>
    </row>
    <row r="283" spans="1:16" s="109" customFormat="1" ht="9" customHeight="1">
      <c r="A283" s="112" t="s">
        <v>39</v>
      </c>
      <c r="B283" s="114">
        <v>0</v>
      </c>
      <c r="C283" s="114">
        <v>0</v>
      </c>
      <c r="D283" s="123"/>
      <c r="E283" s="123">
        <v>0</v>
      </c>
      <c r="F283" s="123">
        <v>0</v>
      </c>
      <c r="G283" s="113">
        <v>0</v>
      </c>
      <c r="H283" s="123"/>
      <c r="I283" s="113">
        <v>0</v>
      </c>
      <c r="J283" s="113"/>
      <c r="K283" s="113">
        <v>0</v>
      </c>
      <c r="L283" s="123"/>
      <c r="M283" s="123">
        <v>82025</v>
      </c>
      <c r="N283" s="123"/>
      <c r="O283" s="113">
        <v>0</v>
      </c>
      <c r="P283" s="113">
        <v>0</v>
      </c>
    </row>
    <row r="284" spans="1:16" s="109" customFormat="1" ht="9" customHeight="1">
      <c r="A284" s="115" t="s">
        <v>41</v>
      </c>
      <c r="B284" s="119">
        <v>0</v>
      </c>
      <c r="C284" s="119">
        <v>0</v>
      </c>
      <c r="D284" s="125"/>
      <c r="E284" s="118">
        <v>0</v>
      </c>
      <c r="F284" s="118">
        <v>0</v>
      </c>
      <c r="G284" s="118">
        <v>0</v>
      </c>
      <c r="H284" s="125"/>
      <c r="I284" s="118">
        <v>0</v>
      </c>
      <c r="J284" s="118"/>
      <c r="K284" s="118">
        <v>0</v>
      </c>
      <c r="L284" s="125"/>
      <c r="M284" s="125">
        <v>36089</v>
      </c>
      <c r="N284" s="125"/>
      <c r="O284" s="118">
        <v>0</v>
      </c>
      <c r="P284" s="118">
        <v>0</v>
      </c>
    </row>
    <row r="285" spans="1:16" s="109" customFormat="1" ht="9" customHeight="1">
      <c r="A285" s="112" t="s">
        <v>43</v>
      </c>
      <c r="B285" s="114">
        <v>1185.9000000000001</v>
      </c>
      <c r="C285" s="114">
        <v>1345130</v>
      </c>
      <c r="D285" s="123"/>
      <c r="E285" s="123">
        <v>51904</v>
      </c>
      <c r="F285" s="123">
        <v>24944</v>
      </c>
      <c r="G285" s="123">
        <v>191104</v>
      </c>
      <c r="H285" s="123"/>
      <c r="I285" s="113">
        <v>0</v>
      </c>
      <c r="J285" s="113"/>
      <c r="K285" s="123">
        <v>0</v>
      </c>
      <c r="L285" s="123"/>
      <c r="M285" s="113">
        <v>0</v>
      </c>
      <c r="N285" s="113"/>
      <c r="O285" s="123">
        <v>136</v>
      </c>
      <c r="P285" s="113">
        <v>0</v>
      </c>
    </row>
    <row r="286" spans="1:16" s="109" customFormat="1" ht="9" customHeight="1">
      <c r="A286" s="112" t="s">
        <v>97</v>
      </c>
      <c r="B286" s="114">
        <v>0.60000000000582077</v>
      </c>
      <c r="C286" s="114">
        <v>25</v>
      </c>
      <c r="D286" s="123"/>
      <c r="E286" s="123">
        <v>0</v>
      </c>
      <c r="F286" s="123">
        <v>0</v>
      </c>
      <c r="G286" s="123">
        <v>0</v>
      </c>
      <c r="H286" s="123"/>
      <c r="I286" s="113">
        <v>0</v>
      </c>
      <c r="J286" s="113"/>
      <c r="K286" s="123">
        <v>0</v>
      </c>
      <c r="L286" s="123"/>
      <c r="M286" s="113">
        <v>0</v>
      </c>
      <c r="N286" s="113"/>
      <c r="O286" s="123">
        <v>0</v>
      </c>
      <c r="P286" s="113">
        <v>0</v>
      </c>
    </row>
    <row r="287" spans="1:16" s="109" customFormat="1" ht="9" customHeight="1">
      <c r="A287" s="112"/>
      <c r="B287" s="114"/>
      <c r="C287" s="114"/>
      <c r="D287" s="123"/>
      <c r="E287" s="123"/>
      <c r="F287" s="123"/>
      <c r="G287" s="123"/>
      <c r="H287" s="123"/>
      <c r="I287" s="113"/>
      <c r="J287" s="113"/>
      <c r="K287" s="123"/>
      <c r="L287" s="123"/>
      <c r="M287" s="113"/>
      <c r="N287" s="113"/>
      <c r="O287" s="113"/>
      <c r="P287" s="113"/>
    </row>
    <row r="288" spans="1:16" s="109" customFormat="1" ht="9.6" customHeight="1">
      <c r="A288" s="131">
        <v>2005</v>
      </c>
      <c r="B288" s="107"/>
      <c r="C288" s="107"/>
      <c r="D288" s="108"/>
      <c r="E288" s="108"/>
      <c r="F288" s="108"/>
      <c r="G288" s="108"/>
      <c r="H288" s="108"/>
      <c r="I288" s="108"/>
      <c r="J288" s="108"/>
      <c r="K288" s="111"/>
      <c r="L288" s="108"/>
      <c r="M288" s="108"/>
      <c r="N288" s="108"/>
      <c r="O288" s="108"/>
      <c r="P288" s="108"/>
    </row>
    <row r="289" spans="1:16" s="109" customFormat="1" ht="9" customHeight="1">
      <c r="A289" s="106" t="s">
        <v>69</v>
      </c>
      <c r="B289" s="110">
        <f>SUM(B291:B312)</f>
        <v>30356.9</v>
      </c>
      <c r="C289" s="110">
        <f>SUM(C291:C312)</f>
        <v>2894161</v>
      </c>
      <c r="D289" s="121"/>
      <c r="E289" s="121">
        <f>SUM(E291:E312)</f>
        <v>134388</v>
      </c>
      <c r="F289" s="121">
        <f>SUM(F291:F312)</f>
        <v>390896</v>
      </c>
      <c r="G289" s="121">
        <f>SUM(G291:G312)</f>
        <v>476307</v>
      </c>
      <c r="H289" s="121"/>
      <c r="I289" s="121">
        <f>SUM(I291:I312)</f>
        <v>1491847</v>
      </c>
      <c r="J289" s="121"/>
      <c r="K289" s="121">
        <f>SUM(K291:K312)</f>
        <v>7012306</v>
      </c>
      <c r="L289" s="121"/>
      <c r="M289" s="121">
        <f>SUM(M291:M312)</f>
        <v>1019757</v>
      </c>
      <c r="N289" s="121"/>
      <c r="O289" s="121">
        <f>SUM(O291:O312)</f>
        <v>268657</v>
      </c>
      <c r="P289" s="121">
        <f>SUM(P291:P312)</f>
        <v>875450</v>
      </c>
    </row>
    <row r="290" spans="1:16" s="109" customFormat="1" ht="3.95" customHeight="1">
      <c r="A290" s="106"/>
      <c r="B290" s="110"/>
      <c r="C290" s="110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</row>
    <row r="291" spans="1:16" s="109" customFormat="1" ht="9" customHeight="1">
      <c r="A291" s="112" t="s">
        <v>16</v>
      </c>
      <c r="B291" s="114">
        <v>3.1</v>
      </c>
      <c r="C291" s="114">
        <v>25609</v>
      </c>
      <c r="D291" s="123"/>
      <c r="E291" s="123">
        <v>171</v>
      </c>
      <c r="F291" s="123">
        <v>0</v>
      </c>
      <c r="G291" s="113">
        <v>0</v>
      </c>
      <c r="H291" s="123"/>
      <c r="I291" s="123">
        <v>1491847</v>
      </c>
      <c r="J291" s="123"/>
      <c r="K291" s="113">
        <v>2431329</v>
      </c>
      <c r="L291" s="123"/>
      <c r="M291" s="113">
        <v>0</v>
      </c>
      <c r="N291" s="113"/>
      <c r="O291" s="123">
        <v>37691</v>
      </c>
      <c r="P291" s="123">
        <v>137052</v>
      </c>
    </row>
    <row r="292" spans="1:16" s="109" customFormat="1" ht="9" customHeight="1">
      <c r="A292" s="112" t="s">
        <v>17</v>
      </c>
      <c r="B292" s="114">
        <v>0</v>
      </c>
      <c r="C292" s="114">
        <v>0</v>
      </c>
      <c r="D292" s="123"/>
      <c r="E292" s="113">
        <v>0</v>
      </c>
      <c r="F292" s="113">
        <v>0</v>
      </c>
      <c r="G292" s="113">
        <v>0</v>
      </c>
      <c r="H292" s="123"/>
      <c r="I292" s="113">
        <v>0</v>
      </c>
      <c r="J292" s="113"/>
      <c r="K292" s="113">
        <v>3627580</v>
      </c>
      <c r="L292" s="123"/>
      <c r="M292" s="113">
        <v>0</v>
      </c>
      <c r="N292" s="113"/>
      <c r="O292" s="113">
        <v>0</v>
      </c>
      <c r="P292" s="113">
        <v>0</v>
      </c>
    </row>
    <row r="293" spans="1:16" s="109" customFormat="1" ht="9" customHeight="1">
      <c r="A293" s="112" t="s">
        <v>18</v>
      </c>
      <c r="B293" s="114">
        <v>0</v>
      </c>
      <c r="C293" s="114">
        <v>0</v>
      </c>
      <c r="D293" s="123"/>
      <c r="E293" s="113">
        <v>0</v>
      </c>
      <c r="F293" s="113">
        <v>0</v>
      </c>
      <c r="G293" s="113">
        <v>0</v>
      </c>
      <c r="H293" s="123"/>
      <c r="I293" s="113">
        <v>0</v>
      </c>
      <c r="J293" s="113"/>
      <c r="K293" s="123">
        <v>0</v>
      </c>
      <c r="L293" s="123"/>
      <c r="M293" s="123">
        <v>261705</v>
      </c>
      <c r="N293" s="123"/>
      <c r="O293" s="113">
        <v>0</v>
      </c>
      <c r="P293" s="113">
        <v>0</v>
      </c>
    </row>
    <row r="294" spans="1:16" s="109" customFormat="1" ht="9" customHeight="1">
      <c r="A294" s="115" t="s">
        <v>19</v>
      </c>
      <c r="B294" s="119">
        <v>6310.2</v>
      </c>
      <c r="C294" s="119">
        <v>325948</v>
      </c>
      <c r="D294" s="125"/>
      <c r="E294" s="125">
        <v>52434</v>
      </c>
      <c r="F294" s="125">
        <v>11423</v>
      </c>
      <c r="G294" s="125">
        <v>131650</v>
      </c>
      <c r="H294" s="125"/>
      <c r="I294" s="118">
        <v>0</v>
      </c>
      <c r="J294" s="118"/>
      <c r="K294" s="118">
        <v>0</v>
      </c>
      <c r="L294" s="125"/>
      <c r="M294" s="118">
        <v>0</v>
      </c>
      <c r="N294" s="118"/>
      <c r="O294" s="125">
        <v>3931</v>
      </c>
      <c r="P294" s="118">
        <v>0</v>
      </c>
    </row>
    <row r="295" spans="1:16" s="109" customFormat="1" ht="9" customHeight="1">
      <c r="A295" s="112" t="s">
        <v>21</v>
      </c>
      <c r="B295" s="114">
        <v>9576.6</v>
      </c>
      <c r="C295" s="114">
        <v>436729</v>
      </c>
      <c r="D295" s="123"/>
      <c r="E295" s="123">
        <v>12711</v>
      </c>
      <c r="F295" s="123">
        <v>937</v>
      </c>
      <c r="G295" s="123">
        <v>16536</v>
      </c>
      <c r="H295" s="123"/>
      <c r="I295" s="113">
        <v>0</v>
      </c>
      <c r="J295" s="113"/>
      <c r="K295" s="113">
        <v>0</v>
      </c>
      <c r="L295" s="123"/>
      <c r="M295" s="123">
        <v>0</v>
      </c>
      <c r="N295" s="123"/>
      <c r="O295" s="113">
        <v>0</v>
      </c>
      <c r="P295" s="123">
        <v>20954</v>
      </c>
    </row>
    <row r="296" spans="1:16" s="109" customFormat="1" ht="9" customHeight="1">
      <c r="A296" s="112" t="s">
        <v>22</v>
      </c>
      <c r="B296" s="114">
        <v>1283.9000000000001</v>
      </c>
      <c r="C296" s="114">
        <v>55099</v>
      </c>
      <c r="D296" s="123"/>
      <c r="E296" s="123">
        <v>2</v>
      </c>
      <c r="F296" s="123">
        <v>7</v>
      </c>
      <c r="G296" s="123">
        <v>0</v>
      </c>
      <c r="H296" s="123"/>
      <c r="I296" s="113">
        <v>0</v>
      </c>
      <c r="J296" s="113"/>
      <c r="K296" s="123">
        <v>0</v>
      </c>
      <c r="L296" s="123"/>
      <c r="M296" s="123">
        <v>32925</v>
      </c>
      <c r="N296" s="123"/>
      <c r="O296" s="113">
        <v>0</v>
      </c>
      <c r="P296" s="113">
        <v>0</v>
      </c>
    </row>
    <row r="297" spans="1:16" s="109" customFormat="1" ht="9" customHeight="1">
      <c r="A297" s="112" t="s">
        <v>23</v>
      </c>
      <c r="B297" s="114">
        <v>665.2</v>
      </c>
      <c r="C297" s="114">
        <v>31931</v>
      </c>
      <c r="D297" s="123"/>
      <c r="E297" s="123">
        <v>2574</v>
      </c>
      <c r="F297" s="123">
        <v>331</v>
      </c>
      <c r="G297" s="123">
        <v>12564</v>
      </c>
      <c r="H297" s="123"/>
      <c r="I297" s="113">
        <v>0</v>
      </c>
      <c r="J297" s="113"/>
      <c r="K297" s="113">
        <v>0</v>
      </c>
      <c r="L297" s="123"/>
      <c r="M297" s="113">
        <v>0</v>
      </c>
      <c r="N297" s="113"/>
      <c r="O297" s="113">
        <v>0</v>
      </c>
      <c r="P297" s="113">
        <v>0</v>
      </c>
    </row>
    <row r="298" spans="1:16" s="109" customFormat="1" ht="9" customHeight="1">
      <c r="A298" s="115" t="s">
        <v>24</v>
      </c>
      <c r="B298" s="119">
        <v>7.1</v>
      </c>
      <c r="C298" s="119">
        <v>30582</v>
      </c>
      <c r="D298" s="125"/>
      <c r="E298" s="125">
        <v>4402</v>
      </c>
      <c r="F298" s="125">
        <v>1068</v>
      </c>
      <c r="G298" s="125">
        <v>16338</v>
      </c>
      <c r="H298" s="125"/>
      <c r="I298" s="118">
        <v>0</v>
      </c>
      <c r="J298" s="118"/>
      <c r="K298" s="125">
        <v>0</v>
      </c>
      <c r="L298" s="125"/>
      <c r="M298" s="125">
        <v>33175</v>
      </c>
      <c r="N298" s="125"/>
      <c r="O298" s="118">
        <v>0</v>
      </c>
      <c r="P298" s="118">
        <v>0</v>
      </c>
    </row>
    <row r="299" spans="1:16" s="109" customFormat="1" ht="9" customHeight="1">
      <c r="A299" s="112" t="s">
        <v>25</v>
      </c>
      <c r="B299" s="114">
        <v>133.1</v>
      </c>
      <c r="C299" s="114">
        <v>59812</v>
      </c>
      <c r="D299" s="123"/>
      <c r="E299" s="123">
        <v>33</v>
      </c>
      <c r="F299" s="123">
        <v>0</v>
      </c>
      <c r="G299" s="123">
        <v>0</v>
      </c>
      <c r="H299" s="123"/>
      <c r="I299" s="113">
        <v>0</v>
      </c>
      <c r="J299" s="113"/>
      <c r="K299" s="113">
        <v>0</v>
      </c>
      <c r="L299" s="123"/>
      <c r="M299" s="113">
        <v>0</v>
      </c>
      <c r="N299" s="113"/>
      <c r="O299" s="113">
        <v>0</v>
      </c>
      <c r="P299" s="113">
        <v>0</v>
      </c>
    </row>
    <row r="300" spans="1:16" s="109" customFormat="1" ht="9" customHeight="1">
      <c r="A300" s="112" t="s">
        <v>26</v>
      </c>
      <c r="B300" s="114">
        <v>763.5</v>
      </c>
      <c r="C300" s="114">
        <v>139238</v>
      </c>
      <c r="D300" s="123"/>
      <c r="E300" s="123">
        <v>6602</v>
      </c>
      <c r="F300" s="123">
        <v>1905</v>
      </c>
      <c r="G300" s="123">
        <v>28501</v>
      </c>
      <c r="H300" s="123"/>
      <c r="I300" s="113">
        <v>0</v>
      </c>
      <c r="J300" s="113"/>
      <c r="K300" s="113">
        <v>0</v>
      </c>
      <c r="L300" s="123"/>
      <c r="M300" s="113">
        <v>0</v>
      </c>
      <c r="N300" s="113"/>
      <c r="O300" s="113">
        <v>0</v>
      </c>
      <c r="P300" s="113">
        <v>0</v>
      </c>
    </row>
    <row r="301" spans="1:16" s="109" customFormat="1" ht="9" customHeight="1">
      <c r="A301" s="112" t="s">
        <v>27</v>
      </c>
      <c r="B301" s="114">
        <v>43.199999999999996</v>
      </c>
      <c r="C301" s="114">
        <v>539</v>
      </c>
      <c r="D301" s="123"/>
      <c r="E301" s="123">
        <v>5</v>
      </c>
      <c r="F301" s="123">
        <v>961</v>
      </c>
      <c r="G301" s="123">
        <v>0</v>
      </c>
      <c r="H301" s="123"/>
      <c r="I301" s="123">
        <v>0</v>
      </c>
      <c r="J301" s="123"/>
      <c r="K301" s="113">
        <v>953397</v>
      </c>
      <c r="L301" s="123"/>
      <c r="M301" s="113">
        <v>0</v>
      </c>
      <c r="N301" s="113"/>
      <c r="O301" s="113">
        <v>0</v>
      </c>
      <c r="P301" s="113">
        <v>0</v>
      </c>
    </row>
    <row r="302" spans="1:16" s="126" customFormat="1" ht="9" customHeight="1">
      <c r="A302" s="115" t="s">
        <v>30</v>
      </c>
      <c r="B302" s="119">
        <v>0.1</v>
      </c>
      <c r="C302" s="119">
        <v>40</v>
      </c>
      <c r="D302" s="125"/>
      <c r="E302" s="125">
        <v>39</v>
      </c>
      <c r="F302" s="125">
        <v>0</v>
      </c>
      <c r="G302" s="125">
        <v>0</v>
      </c>
      <c r="H302" s="125"/>
      <c r="I302" s="118">
        <v>0</v>
      </c>
      <c r="J302" s="118"/>
      <c r="K302" s="125">
        <v>0</v>
      </c>
      <c r="L302" s="125"/>
      <c r="M302" s="125">
        <v>107026</v>
      </c>
      <c r="N302" s="125"/>
      <c r="O302" s="125">
        <v>227035</v>
      </c>
      <c r="P302" s="118">
        <v>0</v>
      </c>
    </row>
    <row r="303" spans="1:16" s="109" customFormat="1" ht="9" customHeight="1">
      <c r="A303" s="112" t="s">
        <v>31</v>
      </c>
      <c r="B303" s="114">
        <v>85.7</v>
      </c>
      <c r="C303" s="114">
        <v>5773</v>
      </c>
      <c r="D303" s="123"/>
      <c r="E303" s="123">
        <v>5</v>
      </c>
      <c r="F303" s="123">
        <v>0</v>
      </c>
      <c r="G303" s="123">
        <v>0</v>
      </c>
      <c r="H303" s="123"/>
      <c r="I303" s="113">
        <v>0</v>
      </c>
      <c r="J303" s="113"/>
      <c r="K303" s="123">
        <v>0</v>
      </c>
      <c r="L303" s="123"/>
      <c r="M303" s="123">
        <v>38740</v>
      </c>
      <c r="N303" s="123"/>
      <c r="O303" s="113">
        <v>0</v>
      </c>
      <c r="P303" s="113">
        <v>0</v>
      </c>
    </row>
    <row r="304" spans="1:16" s="109" customFormat="1" ht="9" customHeight="1">
      <c r="A304" s="112" t="s">
        <v>33</v>
      </c>
      <c r="B304" s="114">
        <v>1105.9000000000001</v>
      </c>
      <c r="C304" s="114">
        <v>19273</v>
      </c>
      <c r="D304" s="123"/>
      <c r="E304" s="123">
        <v>0</v>
      </c>
      <c r="F304" s="123">
        <v>0</v>
      </c>
      <c r="G304" s="123">
        <v>0</v>
      </c>
      <c r="H304" s="123"/>
      <c r="I304" s="113">
        <v>0</v>
      </c>
      <c r="J304" s="113"/>
      <c r="K304" s="113">
        <v>0</v>
      </c>
      <c r="L304" s="123"/>
      <c r="M304" s="113">
        <v>0</v>
      </c>
      <c r="N304" s="113"/>
      <c r="O304" s="113">
        <v>0</v>
      </c>
      <c r="P304" s="113">
        <v>0</v>
      </c>
    </row>
    <row r="305" spans="1:16" s="109" customFormat="1" ht="9" customHeight="1">
      <c r="A305" s="112" t="s">
        <v>35</v>
      </c>
      <c r="B305" s="114">
        <v>872.9</v>
      </c>
      <c r="C305" s="114">
        <v>106692</v>
      </c>
      <c r="D305" s="123"/>
      <c r="E305" s="123">
        <v>3038</v>
      </c>
      <c r="F305" s="123">
        <v>19584</v>
      </c>
      <c r="G305" s="123">
        <v>71486</v>
      </c>
      <c r="H305" s="123"/>
      <c r="I305" s="113">
        <v>0</v>
      </c>
      <c r="J305" s="113"/>
      <c r="K305" s="113">
        <v>0</v>
      </c>
      <c r="L305" s="123"/>
      <c r="M305" s="113">
        <v>0</v>
      </c>
      <c r="N305" s="113"/>
      <c r="O305" s="113">
        <v>0</v>
      </c>
      <c r="P305" s="123">
        <v>717444</v>
      </c>
    </row>
    <row r="306" spans="1:16" s="109" customFormat="1" ht="9" customHeight="1">
      <c r="A306" s="115" t="s">
        <v>36</v>
      </c>
      <c r="B306" s="119">
        <v>739.4</v>
      </c>
      <c r="C306" s="119">
        <v>6622</v>
      </c>
      <c r="D306" s="125"/>
      <c r="E306" s="125">
        <v>41</v>
      </c>
      <c r="F306" s="125">
        <v>55</v>
      </c>
      <c r="G306" s="125">
        <v>1345</v>
      </c>
      <c r="H306" s="125"/>
      <c r="I306" s="118">
        <v>0</v>
      </c>
      <c r="J306" s="118"/>
      <c r="K306" s="118">
        <v>0</v>
      </c>
      <c r="L306" s="125"/>
      <c r="M306" s="118">
        <v>0</v>
      </c>
      <c r="N306" s="118"/>
      <c r="O306" s="118">
        <v>0</v>
      </c>
      <c r="P306" s="118">
        <v>0</v>
      </c>
    </row>
    <row r="307" spans="1:16" s="109" customFormat="1" ht="9" customHeight="1">
      <c r="A307" s="112" t="s">
        <v>37</v>
      </c>
      <c r="B307" s="114">
        <v>7330.2</v>
      </c>
      <c r="C307" s="114">
        <v>121013</v>
      </c>
      <c r="D307" s="123"/>
      <c r="E307" s="123">
        <v>0</v>
      </c>
      <c r="F307" s="123">
        <v>332929</v>
      </c>
      <c r="G307" s="123">
        <v>0</v>
      </c>
      <c r="H307" s="123"/>
      <c r="I307" s="113">
        <v>0</v>
      </c>
      <c r="J307" s="113"/>
      <c r="K307" s="113">
        <v>0</v>
      </c>
      <c r="L307" s="123"/>
      <c r="M307" s="113">
        <v>0</v>
      </c>
      <c r="N307" s="113"/>
      <c r="O307" s="123">
        <v>0</v>
      </c>
      <c r="P307" s="113">
        <v>0</v>
      </c>
    </row>
    <row r="308" spans="1:16" s="109" customFormat="1" ht="9" customHeight="1">
      <c r="A308" s="112" t="s">
        <v>38</v>
      </c>
      <c r="B308" s="114">
        <v>0</v>
      </c>
      <c r="C308" s="114">
        <v>0</v>
      </c>
      <c r="D308" s="123"/>
      <c r="E308" s="113">
        <v>0</v>
      </c>
      <c r="F308" s="113">
        <v>0</v>
      </c>
      <c r="G308" s="113">
        <v>0</v>
      </c>
      <c r="H308" s="123"/>
      <c r="I308" s="113">
        <v>0</v>
      </c>
      <c r="J308" s="113"/>
      <c r="K308" s="123">
        <v>0</v>
      </c>
      <c r="L308" s="123"/>
      <c r="M308" s="123">
        <v>406105</v>
      </c>
      <c r="N308" s="123"/>
      <c r="O308" s="113">
        <v>0</v>
      </c>
      <c r="P308" s="113">
        <v>0</v>
      </c>
    </row>
    <row r="309" spans="1:16" s="109" customFormat="1" ht="9" customHeight="1">
      <c r="A309" s="112" t="s">
        <v>39</v>
      </c>
      <c r="B309" s="114">
        <v>0</v>
      </c>
      <c r="C309" s="114">
        <v>0</v>
      </c>
      <c r="D309" s="123"/>
      <c r="E309" s="123">
        <v>0</v>
      </c>
      <c r="F309" s="123">
        <v>0</v>
      </c>
      <c r="G309" s="113">
        <v>0</v>
      </c>
      <c r="H309" s="123"/>
      <c r="I309" s="113">
        <v>0</v>
      </c>
      <c r="J309" s="113"/>
      <c r="K309" s="123">
        <v>0</v>
      </c>
      <c r="L309" s="123"/>
      <c r="M309" s="123">
        <v>98820</v>
      </c>
      <c r="N309" s="123"/>
      <c r="O309" s="113">
        <v>0</v>
      </c>
      <c r="P309" s="113">
        <v>0</v>
      </c>
    </row>
    <row r="310" spans="1:16" s="109" customFormat="1" ht="9" customHeight="1">
      <c r="A310" s="115" t="s">
        <v>41</v>
      </c>
      <c r="B310" s="119">
        <v>0</v>
      </c>
      <c r="C310" s="119">
        <v>0</v>
      </c>
      <c r="D310" s="125"/>
      <c r="E310" s="118">
        <v>0</v>
      </c>
      <c r="F310" s="118">
        <v>0</v>
      </c>
      <c r="G310" s="118">
        <v>0</v>
      </c>
      <c r="H310" s="125"/>
      <c r="I310" s="118">
        <v>0</v>
      </c>
      <c r="J310" s="118"/>
      <c r="K310" s="125">
        <v>0</v>
      </c>
      <c r="L310" s="125"/>
      <c r="M310" s="125">
        <v>41261</v>
      </c>
      <c r="N310" s="125"/>
      <c r="O310" s="118">
        <v>0</v>
      </c>
      <c r="P310" s="118">
        <v>0</v>
      </c>
    </row>
    <row r="311" spans="1:16" s="109" customFormat="1" ht="9" customHeight="1">
      <c r="A311" s="112" t="s">
        <v>43</v>
      </c>
      <c r="B311" s="114">
        <v>1413.7</v>
      </c>
      <c r="C311" s="114">
        <v>1528765</v>
      </c>
      <c r="D311" s="123"/>
      <c r="E311" s="123">
        <v>52330</v>
      </c>
      <c r="F311" s="123">
        <v>21695</v>
      </c>
      <c r="G311" s="123">
        <v>197887</v>
      </c>
      <c r="H311" s="123"/>
      <c r="I311" s="113">
        <v>0</v>
      </c>
      <c r="J311" s="113"/>
      <c r="K311" s="113">
        <v>0</v>
      </c>
      <c r="L311" s="123"/>
      <c r="M311" s="113">
        <v>0</v>
      </c>
      <c r="N311" s="113"/>
      <c r="O311" s="113">
        <v>0</v>
      </c>
      <c r="P311" s="113">
        <v>0</v>
      </c>
    </row>
    <row r="312" spans="1:16" s="109" customFormat="1" ht="9.9499999999999993" customHeight="1">
      <c r="A312" s="112" t="s">
        <v>97</v>
      </c>
      <c r="B312" s="114">
        <v>23.099999999994907</v>
      </c>
      <c r="C312" s="114">
        <v>496</v>
      </c>
      <c r="D312" s="123"/>
      <c r="E312" s="123">
        <v>1</v>
      </c>
      <c r="F312" s="123">
        <v>1</v>
      </c>
      <c r="G312" s="123">
        <v>0</v>
      </c>
      <c r="H312" s="123"/>
      <c r="I312" s="113">
        <v>0</v>
      </c>
      <c r="J312" s="113"/>
      <c r="K312" s="113">
        <v>0</v>
      </c>
      <c r="L312" s="123"/>
      <c r="M312" s="113">
        <v>0</v>
      </c>
      <c r="N312" s="113"/>
      <c r="O312" s="123">
        <v>0</v>
      </c>
      <c r="P312" s="113">
        <v>0</v>
      </c>
    </row>
    <row r="313" spans="1:16" s="109" customFormat="1" ht="9" customHeight="1">
      <c r="A313" s="112"/>
      <c r="B313" s="114"/>
      <c r="C313" s="114"/>
      <c r="D313" s="123"/>
      <c r="E313" s="123"/>
      <c r="F313" s="123"/>
      <c r="G313" s="123"/>
      <c r="H313" s="123"/>
      <c r="I313" s="113"/>
      <c r="J313" s="113"/>
      <c r="K313" s="123"/>
      <c r="L313" s="123"/>
      <c r="M313" s="113"/>
      <c r="N313" s="113"/>
      <c r="O313" s="113"/>
      <c r="P313" s="113"/>
    </row>
    <row r="314" spans="1:16" s="109" customFormat="1" ht="9.6" customHeight="1">
      <c r="A314" s="131">
        <v>2006</v>
      </c>
      <c r="B314" s="107"/>
      <c r="C314" s="107"/>
      <c r="D314" s="108"/>
      <c r="E314" s="108"/>
      <c r="F314" s="108"/>
      <c r="G314" s="108"/>
      <c r="H314" s="108"/>
      <c r="I314" s="108"/>
      <c r="J314" s="108"/>
      <c r="K314" s="111"/>
      <c r="L314" s="108"/>
      <c r="M314" s="108"/>
      <c r="N314" s="108"/>
      <c r="O314" s="108"/>
      <c r="P314" s="108"/>
    </row>
    <row r="315" spans="1:16" s="109" customFormat="1" ht="9" customHeight="1">
      <c r="A315" s="106" t="s">
        <v>69</v>
      </c>
      <c r="B315" s="110">
        <f>SUM(B317:B338)</f>
        <v>38961.300000000003</v>
      </c>
      <c r="C315" s="110">
        <f>SUM(C317:C338)</f>
        <v>2969845</v>
      </c>
      <c r="D315" s="121"/>
      <c r="E315" s="121">
        <f>SUM(E317:E338)</f>
        <v>135025</v>
      </c>
      <c r="F315" s="121">
        <f>SUM(F317:F338)</f>
        <v>312075</v>
      </c>
      <c r="G315" s="121">
        <f>SUM(G317:G338)</f>
        <v>479379</v>
      </c>
      <c r="H315" s="121"/>
      <c r="I315" s="121">
        <f>SUM(I317:I338)</f>
        <v>1569561</v>
      </c>
      <c r="J315" s="121"/>
      <c r="K315" s="121">
        <f>SUM(K317:K338)</f>
        <v>6589586</v>
      </c>
      <c r="L315" s="121"/>
      <c r="M315" s="121">
        <f>SUM(M317:M338)</f>
        <v>1077328</v>
      </c>
      <c r="N315" s="121"/>
      <c r="O315" s="121">
        <f>SUM(O317:O338)</f>
        <v>199605</v>
      </c>
      <c r="P315" s="121">
        <f>SUM(P317:P338)</f>
        <v>936433</v>
      </c>
    </row>
    <row r="316" spans="1:16" s="109" customFormat="1" ht="3.95" customHeight="1">
      <c r="A316" s="106"/>
      <c r="B316" s="110"/>
      <c r="C316" s="110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</row>
    <row r="317" spans="1:16" s="109" customFormat="1" ht="9" customHeight="1">
      <c r="A317" s="112" t="s">
        <v>16</v>
      </c>
      <c r="B317" s="114">
        <v>0.5</v>
      </c>
      <c r="C317" s="114">
        <v>29292</v>
      </c>
      <c r="D317" s="123"/>
      <c r="E317" s="114">
        <v>225</v>
      </c>
      <c r="F317" s="113">
        <v>0</v>
      </c>
      <c r="G317" s="113">
        <v>0</v>
      </c>
      <c r="H317" s="123"/>
      <c r="I317" s="123">
        <v>1569561</v>
      </c>
      <c r="J317" s="123"/>
      <c r="K317" s="113">
        <v>2424387</v>
      </c>
      <c r="L317" s="123"/>
      <c r="M317" s="113">
        <v>0</v>
      </c>
      <c r="N317" s="113"/>
      <c r="O317" s="123">
        <v>27612</v>
      </c>
      <c r="P317" s="123">
        <v>137802</v>
      </c>
    </row>
    <row r="318" spans="1:16" s="109" customFormat="1" ht="9" customHeight="1">
      <c r="A318" s="112" t="s">
        <v>17</v>
      </c>
      <c r="B318" s="114">
        <v>0</v>
      </c>
      <c r="C318" s="114">
        <v>0</v>
      </c>
      <c r="D318" s="123"/>
      <c r="E318" s="113">
        <v>0</v>
      </c>
      <c r="F318" s="113">
        <v>0</v>
      </c>
      <c r="G318" s="113">
        <v>0</v>
      </c>
      <c r="H318" s="123"/>
      <c r="I318" s="113">
        <v>0</v>
      </c>
      <c r="J318" s="113"/>
      <c r="K318" s="113">
        <v>3552815</v>
      </c>
      <c r="L318" s="123"/>
      <c r="M318" s="113">
        <v>0</v>
      </c>
      <c r="N318" s="113"/>
      <c r="O318" s="113">
        <v>0</v>
      </c>
      <c r="P318" s="113">
        <v>0</v>
      </c>
    </row>
    <row r="319" spans="1:16" s="109" customFormat="1" ht="9" customHeight="1">
      <c r="A319" s="112" t="s">
        <v>18</v>
      </c>
      <c r="B319" s="114">
        <v>0</v>
      </c>
      <c r="C319" s="114">
        <v>0</v>
      </c>
      <c r="D319" s="123"/>
      <c r="E319" s="113">
        <v>0</v>
      </c>
      <c r="F319" s="113">
        <v>0</v>
      </c>
      <c r="G319" s="113">
        <v>0</v>
      </c>
      <c r="H319" s="123"/>
      <c r="I319" s="113">
        <v>0</v>
      </c>
      <c r="J319" s="113"/>
      <c r="K319" s="123">
        <v>0</v>
      </c>
      <c r="L319" s="123"/>
      <c r="M319" s="113">
        <v>242134</v>
      </c>
      <c r="N319" s="123"/>
      <c r="O319" s="113">
        <v>0</v>
      </c>
      <c r="P319" s="113">
        <v>0</v>
      </c>
    </row>
    <row r="320" spans="1:16" s="109" customFormat="1" ht="9" customHeight="1">
      <c r="A320" s="115" t="s">
        <v>19</v>
      </c>
      <c r="B320" s="119">
        <v>11573</v>
      </c>
      <c r="C320" s="119">
        <v>423524</v>
      </c>
      <c r="D320" s="125"/>
      <c r="E320" s="125">
        <v>59135</v>
      </c>
      <c r="F320" s="125">
        <v>13848</v>
      </c>
      <c r="G320" s="125">
        <v>140200</v>
      </c>
      <c r="H320" s="125"/>
      <c r="I320" s="118">
        <v>0</v>
      </c>
      <c r="J320" s="118"/>
      <c r="K320" s="118">
        <v>0</v>
      </c>
      <c r="L320" s="125"/>
      <c r="M320" s="118">
        <v>0</v>
      </c>
      <c r="N320" s="118"/>
      <c r="O320" s="118">
        <v>0</v>
      </c>
      <c r="P320" s="118">
        <v>0</v>
      </c>
    </row>
    <row r="321" spans="1:16" s="109" customFormat="1" ht="9" customHeight="1">
      <c r="A321" s="112" t="s">
        <v>21</v>
      </c>
      <c r="B321" s="114">
        <v>10599.5</v>
      </c>
      <c r="C321" s="114">
        <v>468356</v>
      </c>
      <c r="D321" s="123"/>
      <c r="E321" s="123">
        <v>11385</v>
      </c>
      <c r="F321" s="123">
        <v>1188</v>
      </c>
      <c r="G321" s="123">
        <v>15760</v>
      </c>
      <c r="H321" s="123"/>
      <c r="I321" s="113">
        <v>0</v>
      </c>
      <c r="J321" s="113"/>
      <c r="K321" s="113">
        <v>0</v>
      </c>
      <c r="L321" s="123"/>
      <c r="M321" s="123">
        <v>0</v>
      </c>
      <c r="N321" s="123"/>
      <c r="O321" s="113">
        <v>0</v>
      </c>
      <c r="P321" s="113">
        <v>4517</v>
      </c>
    </row>
    <row r="322" spans="1:16" s="109" customFormat="1" ht="9" customHeight="1">
      <c r="A322" s="112" t="s">
        <v>22</v>
      </c>
      <c r="B322" s="114">
        <v>1607.7</v>
      </c>
      <c r="C322" s="114">
        <v>70977</v>
      </c>
      <c r="D322" s="123"/>
      <c r="E322" s="114">
        <v>19</v>
      </c>
      <c r="F322" s="114">
        <v>64</v>
      </c>
      <c r="G322" s="114">
        <v>13</v>
      </c>
      <c r="H322" s="123"/>
      <c r="I322" s="113">
        <v>0</v>
      </c>
      <c r="J322" s="113"/>
      <c r="K322" s="123">
        <v>0</v>
      </c>
      <c r="L322" s="123"/>
      <c r="M322" s="113">
        <v>38940</v>
      </c>
      <c r="N322" s="123"/>
      <c r="O322" s="113">
        <v>0</v>
      </c>
      <c r="P322" s="113">
        <v>0</v>
      </c>
    </row>
    <row r="323" spans="1:16" s="109" customFormat="1" ht="9" customHeight="1">
      <c r="A323" s="112" t="s">
        <v>23</v>
      </c>
      <c r="B323" s="114">
        <v>901.8</v>
      </c>
      <c r="C323" s="114">
        <v>31783</v>
      </c>
      <c r="D323" s="123"/>
      <c r="E323" s="123">
        <v>2228</v>
      </c>
      <c r="F323" s="114">
        <v>320</v>
      </c>
      <c r="G323" s="123">
        <v>14901</v>
      </c>
      <c r="H323" s="123"/>
      <c r="I323" s="113">
        <v>0</v>
      </c>
      <c r="J323" s="113"/>
      <c r="K323" s="113">
        <v>0</v>
      </c>
      <c r="L323" s="123"/>
      <c r="M323" s="113">
        <v>0</v>
      </c>
      <c r="N323" s="113"/>
      <c r="O323" s="113">
        <v>0</v>
      </c>
      <c r="P323" s="113">
        <v>0</v>
      </c>
    </row>
    <row r="324" spans="1:16" s="109" customFormat="1" ht="9" customHeight="1">
      <c r="A324" s="115" t="s">
        <v>24</v>
      </c>
      <c r="B324" s="119">
        <v>6.3</v>
      </c>
      <c r="C324" s="119">
        <v>42605</v>
      </c>
      <c r="D324" s="125"/>
      <c r="E324" s="125">
        <v>4219</v>
      </c>
      <c r="F324" s="125">
        <v>1445</v>
      </c>
      <c r="G324" s="125">
        <v>15789</v>
      </c>
      <c r="H324" s="125"/>
      <c r="I324" s="118">
        <v>0</v>
      </c>
      <c r="J324" s="118"/>
      <c r="K324" s="125">
        <v>0</v>
      </c>
      <c r="L324" s="125"/>
      <c r="M324" s="118">
        <v>54418</v>
      </c>
      <c r="N324" s="125"/>
      <c r="O324" s="118">
        <v>0</v>
      </c>
      <c r="P324" s="118">
        <v>0</v>
      </c>
    </row>
    <row r="325" spans="1:16" s="109" customFormat="1" ht="9" customHeight="1">
      <c r="A325" s="112" t="s">
        <v>25</v>
      </c>
      <c r="B325" s="114">
        <v>85.700000000000017</v>
      </c>
      <c r="C325" s="114">
        <v>52175</v>
      </c>
      <c r="D325" s="123"/>
      <c r="E325" s="114">
        <v>17</v>
      </c>
      <c r="F325" s="123">
        <v>0</v>
      </c>
      <c r="G325" s="123">
        <v>0</v>
      </c>
      <c r="H325" s="123"/>
      <c r="I325" s="113">
        <v>0</v>
      </c>
      <c r="J325" s="113"/>
      <c r="K325" s="113">
        <v>0</v>
      </c>
      <c r="L325" s="123"/>
      <c r="M325" s="113">
        <v>0</v>
      </c>
      <c r="N325" s="113"/>
      <c r="O325" s="113">
        <v>0</v>
      </c>
      <c r="P325" s="113">
        <v>0</v>
      </c>
    </row>
    <row r="326" spans="1:16" s="109" customFormat="1" ht="9" customHeight="1">
      <c r="A326" s="112" t="s">
        <v>26</v>
      </c>
      <c r="B326" s="114">
        <v>703.3</v>
      </c>
      <c r="C326" s="114">
        <v>145375</v>
      </c>
      <c r="D326" s="123"/>
      <c r="E326" s="123">
        <v>7023</v>
      </c>
      <c r="F326" s="123">
        <v>2409</v>
      </c>
      <c r="G326" s="123">
        <v>29506</v>
      </c>
      <c r="H326" s="123"/>
      <c r="I326" s="113">
        <v>0</v>
      </c>
      <c r="J326" s="113"/>
      <c r="K326" s="113">
        <v>0</v>
      </c>
      <c r="L326" s="123"/>
      <c r="M326" s="113">
        <v>0</v>
      </c>
      <c r="N326" s="113"/>
      <c r="O326" s="113">
        <v>0</v>
      </c>
      <c r="P326" s="113">
        <v>0</v>
      </c>
    </row>
    <row r="327" spans="1:16" s="109" customFormat="1" ht="9" customHeight="1">
      <c r="A327" s="112" t="s">
        <v>27</v>
      </c>
      <c r="B327" s="114">
        <v>23.700000000000003</v>
      </c>
      <c r="C327" s="114">
        <v>905</v>
      </c>
      <c r="D327" s="123"/>
      <c r="E327" s="114">
        <v>16</v>
      </c>
      <c r="F327" s="123">
        <v>708</v>
      </c>
      <c r="G327" s="123">
        <v>0</v>
      </c>
      <c r="H327" s="123"/>
      <c r="I327" s="123">
        <v>0</v>
      </c>
      <c r="J327" s="123"/>
      <c r="K327" s="113">
        <v>612384</v>
      </c>
      <c r="L327" s="123"/>
      <c r="M327" s="113">
        <v>0</v>
      </c>
      <c r="N327" s="113"/>
      <c r="O327" s="113">
        <v>0</v>
      </c>
      <c r="P327" s="113">
        <v>0</v>
      </c>
    </row>
    <row r="328" spans="1:16" s="126" customFormat="1" ht="9" customHeight="1">
      <c r="A328" s="115" t="s">
        <v>30</v>
      </c>
      <c r="B328" s="119">
        <v>0</v>
      </c>
      <c r="C328" s="119">
        <v>0</v>
      </c>
      <c r="D328" s="125"/>
      <c r="E328" s="125">
        <v>0</v>
      </c>
      <c r="F328" s="125">
        <v>0</v>
      </c>
      <c r="G328" s="125">
        <v>0</v>
      </c>
      <c r="H328" s="125"/>
      <c r="I328" s="118">
        <v>0</v>
      </c>
      <c r="J328" s="118"/>
      <c r="K328" s="125">
        <v>0</v>
      </c>
      <c r="L328" s="125"/>
      <c r="M328" s="125">
        <v>108219</v>
      </c>
      <c r="N328" s="125"/>
      <c r="O328" s="125">
        <v>171993</v>
      </c>
      <c r="P328" s="118">
        <v>0</v>
      </c>
    </row>
    <row r="329" spans="1:16" s="109" customFormat="1" ht="9" customHeight="1">
      <c r="A329" s="112" t="s">
        <v>31</v>
      </c>
      <c r="B329" s="114">
        <v>56.400000000000006</v>
      </c>
      <c r="C329" s="114">
        <v>6328</v>
      </c>
      <c r="D329" s="123"/>
      <c r="E329" s="114">
        <v>1</v>
      </c>
      <c r="F329" s="123">
        <v>0</v>
      </c>
      <c r="G329" s="123">
        <v>0</v>
      </c>
      <c r="H329" s="123"/>
      <c r="I329" s="113">
        <v>0</v>
      </c>
      <c r="J329" s="113"/>
      <c r="K329" s="123">
        <v>0</v>
      </c>
      <c r="L329" s="123"/>
      <c r="M329" s="113">
        <v>41365</v>
      </c>
      <c r="N329" s="123"/>
      <c r="O329" s="113">
        <v>0</v>
      </c>
      <c r="P329" s="113">
        <v>0</v>
      </c>
    </row>
    <row r="330" spans="1:16" s="109" customFormat="1" ht="9" customHeight="1">
      <c r="A330" s="112" t="s">
        <v>33</v>
      </c>
      <c r="B330" s="114">
        <v>747.5</v>
      </c>
      <c r="C330" s="114">
        <v>14469</v>
      </c>
      <c r="D330" s="123"/>
      <c r="E330" s="123">
        <v>0</v>
      </c>
      <c r="F330" s="123">
        <v>0</v>
      </c>
      <c r="G330" s="123">
        <v>0</v>
      </c>
      <c r="H330" s="123"/>
      <c r="I330" s="113">
        <v>0</v>
      </c>
      <c r="J330" s="113"/>
      <c r="K330" s="113">
        <v>0</v>
      </c>
      <c r="L330" s="123"/>
      <c r="M330" s="113">
        <v>0</v>
      </c>
      <c r="N330" s="113"/>
      <c r="O330" s="113">
        <v>0</v>
      </c>
      <c r="P330" s="113">
        <v>0</v>
      </c>
    </row>
    <row r="331" spans="1:16" s="109" customFormat="1" ht="9" customHeight="1">
      <c r="A331" s="112" t="s">
        <v>35</v>
      </c>
      <c r="B331" s="114">
        <v>1111.5</v>
      </c>
      <c r="C331" s="114">
        <v>100735</v>
      </c>
      <c r="D331" s="123"/>
      <c r="E331" s="123">
        <v>2093</v>
      </c>
      <c r="F331" s="123">
        <v>21991</v>
      </c>
      <c r="G331" s="123">
        <v>68091</v>
      </c>
      <c r="H331" s="123"/>
      <c r="I331" s="113">
        <v>0</v>
      </c>
      <c r="J331" s="113"/>
      <c r="K331" s="113">
        <v>0</v>
      </c>
      <c r="L331" s="123"/>
      <c r="M331" s="113">
        <v>0</v>
      </c>
      <c r="N331" s="113"/>
      <c r="O331" s="113">
        <v>0</v>
      </c>
      <c r="P331" s="123">
        <v>794114</v>
      </c>
    </row>
    <row r="332" spans="1:16" s="109" customFormat="1" ht="9" customHeight="1">
      <c r="A332" s="115" t="s">
        <v>36</v>
      </c>
      <c r="B332" s="119">
        <v>187.5</v>
      </c>
      <c r="C332" s="119">
        <v>16810</v>
      </c>
      <c r="D332" s="125"/>
      <c r="E332" s="125">
        <v>2305</v>
      </c>
      <c r="F332" s="119">
        <v>36</v>
      </c>
      <c r="G332" s="125">
        <v>2697</v>
      </c>
      <c r="H332" s="125"/>
      <c r="I332" s="118">
        <v>0</v>
      </c>
      <c r="J332" s="118"/>
      <c r="K332" s="118">
        <v>0</v>
      </c>
      <c r="L332" s="125"/>
      <c r="M332" s="118">
        <v>0</v>
      </c>
      <c r="N332" s="118"/>
      <c r="O332" s="118">
        <v>0</v>
      </c>
      <c r="P332" s="118">
        <v>0</v>
      </c>
    </row>
    <row r="333" spans="1:16" s="109" customFormat="1" ht="9" customHeight="1">
      <c r="A333" s="112" t="s">
        <v>37</v>
      </c>
      <c r="B333" s="114">
        <v>9915.9</v>
      </c>
      <c r="C333" s="114">
        <v>88910</v>
      </c>
      <c r="D333" s="123"/>
      <c r="E333" s="123">
        <v>0</v>
      </c>
      <c r="F333" s="123">
        <v>251865</v>
      </c>
      <c r="G333" s="123">
        <v>0</v>
      </c>
      <c r="H333" s="123"/>
      <c r="I333" s="113">
        <v>0</v>
      </c>
      <c r="J333" s="113"/>
      <c r="K333" s="113">
        <v>0</v>
      </c>
      <c r="L333" s="123"/>
      <c r="M333" s="113">
        <v>0</v>
      </c>
      <c r="N333" s="113"/>
      <c r="O333" s="123">
        <v>0</v>
      </c>
      <c r="P333" s="113">
        <v>0</v>
      </c>
    </row>
    <row r="334" spans="1:16" s="109" customFormat="1" ht="9" customHeight="1">
      <c r="A334" s="112" t="s">
        <v>38</v>
      </c>
      <c r="B334" s="114">
        <v>0</v>
      </c>
      <c r="C334" s="114">
        <v>0</v>
      </c>
      <c r="D334" s="123"/>
      <c r="E334" s="113">
        <v>0</v>
      </c>
      <c r="F334" s="113">
        <v>0</v>
      </c>
      <c r="G334" s="113">
        <v>0</v>
      </c>
      <c r="H334" s="123"/>
      <c r="I334" s="113">
        <v>0</v>
      </c>
      <c r="J334" s="113"/>
      <c r="K334" s="123">
        <v>0</v>
      </c>
      <c r="L334" s="123"/>
      <c r="M334" s="113">
        <v>445793</v>
      </c>
      <c r="N334" s="123"/>
      <c r="O334" s="113">
        <v>0</v>
      </c>
      <c r="P334" s="113">
        <v>0</v>
      </c>
    </row>
    <row r="335" spans="1:16" s="109" customFormat="1" ht="9" customHeight="1">
      <c r="A335" s="112" t="s">
        <v>39</v>
      </c>
      <c r="B335" s="114">
        <v>0</v>
      </c>
      <c r="C335" s="114">
        <v>0</v>
      </c>
      <c r="D335" s="123"/>
      <c r="E335" s="123">
        <v>0</v>
      </c>
      <c r="F335" s="123">
        <v>0</v>
      </c>
      <c r="G335" s="113">
        <v>0</v>
      </c>
      <c r="H335" s="123"/>
      <c r="I335" s="113">
        <v>0</v>
      </c>
      <c r="J335" s="113"/>
      <c r="K335" s="123">
        <v>0</v>
      </c>
      <c r="L335" s="123"/>
      <c r="M335" s="113">
        <v>106941</v>
      </c>
      <c r="N335" s="123"/>
      <c r="O335" s="113">
        <v>0</v>
      </c>
      <c r="P335" s="113">
        <v>0</v>
      </c>
    </row>
    <row r="336" spans="1:16" s="109" customFormat="1" ht="9" customHeight="1">
      <c r="A336" s="115" t="s">
        <v>41</v>
      </c>
      <c r="B336" s="119">
        <v>0</v>
      </c>
      <c r="C336" s="119">
        <v>0</v>
      </c>
      <c r="D336" s="125"/>
      <c r="E336" s="118">
        <v>0</v>
      </c>
      <c r="F336" s="118">
        <v>0</v>
      </c>
      <c r="G336" s="118">
        <v>0</v>
      </c>
      <c r="H336" s="125"/>
      <c r="I336" s="118">
        <v>0</v>
      </c>
      <c r="J336" s="118"/>
      <c r="K336" s="125">
        <v>0</v>
      </c>
      <c r="L336" s="125"/>
      <c r="M336" s="118">
        <v>39518</v>
      </c>
      <c r="N336" s="125"/>
      <c r="O336" s="118">
        <v>0</v>
      </c>
      <c r="P336" s="118">
        <v>0</v>
      </c>
    </row>
    <row r="337" spans="1:16" s="109" customFormat="1" ht="9" customHeight="1">
      <c r="A337" s="112" t="s">
        <v>43</v>
      </c>
      <c r="B337" s="114">
        <v>1441</v>
      </c>
      <c r="C337" s="114">
        <v>1477601</v>
      </c>
      <c r="D337" s="123"/>
      <c r="E337" s="123">
        <v>46359</v>
      </c>
      <c r="F337" s="123">
        <v>18201</v>
      </c>
      <c r="G337" s="123">
        <v>192422</v>
      </c>
      <c r="H337" s="123"/>
      <c r="I337" s="113">
        <v>0</v>
      </c>
      <c r="J337" s="113"/>
      <c r="K337" s="113">
        <v>0</v>
      </c>
      <c r="L337" s="123"/>
      <c r="M337" s="113">
        <v>0</v>
      </c>
      <c r="N337" s="113"/>
      <c r="O337" s="113">
        <v>0</v>
      </c>
      <c r="P337" s="113">
        <v>0</v>
      </c>
    </row>
    <row r="338" spans="1:16" s="109" customFormat="1" ht="9" customHeight="1">
      <c r="A338" s="112" t="s">
        <v>97</v>
      </c>
      <c r="B338" s="114">
        <v>0</v>
      </c>
      <c r="C338" s="114">
        <v>0</v>
      </c>
      <c r="D338" s="123"/>
      <c r="E338" s="114">
        <v>0</v>
      </c>
      <c r="F338" s="114">
        <v>0</v>
      </c>
      <c r="G338" s="114">
        <v>0</v>
      </c>
      <c r="H338" s="123"/>
      <c r="I338" s="113">
        <v>0</v>
      </c>
      <c r="J338" s="113"/>
      <c r="K338" s="113">
        <v>0</v>
      </c>
      <c r="L338" s="123"/>
      <c r="M338" s="113">
        <v>0</v>
      </c>
      <c r="N338" s="113"/>
      <c r="O338" s="113">
        <v>0</v>
      </c>
      <c r="P338" s="113">
        <v>0</v>
      </c>
    </row>
    <row r="339" spans="1:16" s="109" customFormat="1" ht="9" customHeight="1">
      <c r="A339" s="112"/>
      <c r="B339" s="114"/>
      <c r="C339" s="114"/>
      <c r="D339" s="123"/>
      <c r="E339" s="123"/>
      <c r="F339" s="123"/>
      <c r="G339" s="123"/>
      <c r="H339" s="123"/>
      <c r="I339" s="113"/>
      <c r="J339" s="113"/>
      <c r="K339" s="123"/>
      <c r="L339" s="123"/>
      <c r="M339" s="113"/>
      <c r="N339" s="113"/>
      <c r="O339" s="113"/>
      <c r="P339" s="113"/>
    </row>
    <row r="340" spans="1:16" s="109" customFormat="1" ht="9.6" customHeight="1">
      <c r="A340" s="131">
        <v>2007</v>
      </c>
      <c r="B340" s="107"/>
      <c r="C340" s="107"/>
      <c r="D340" s="108"/>
      <c r="E340" s="108"/>
      <c r="F340" s="108"/>
      <c r="G340" s="108"/>
      <c r="H340" s="108"/>
      <c r="I340" s="108"/>
      <c r="J340" s="108"/>
      <c r="K340" s="111"/>
      <c r="L340" s="108"/>
      <c r="M340" s="108"/>
      <c r="N340" s="108"/>
      <c r="O340" s="108"/>
      <c r="P340" s="108"/>
    </row>
    <row r="341" spans="1:16" s="109" customFormat="1" ht="9" customHeight="1">
      <c r="A341" s="106" t="s">
        <v>69</v>
      </c>
      <c r="B341" s="110">
        <f>SUM(B343:B364)</f>
        <v>43710</v>
      </c>
      <c r="C341" s="110">
        <f>SUM(C343:C364)</f>
        <v>3135430</v>
      </c>
      <c r="D341" s="121"/>
      <c r="E341" s="121">
        <f>SUM(E343:E364)</f>
        <v>137133</v>
      </c>
      <c r="F341" s="121">
        <f>SUM(F343:F364)</f>
        <v>337527</v>
      </c>
      <c r="G341" s="121">
        <f>SUM(G343:G364)</f>
        <v>452012</v>
      </c>
      <c r="H341" s="121"/>
      <c r="I341" s="121">
        <f>SUM(I343:I364)</f>
        <v>1536325</v>
      </c>
      <c r="J341" s="121"/>
      <c r="K341" s="121">
        <f>SUM(K343:K364)</f>
        <v>7323121</v>
      </c>
      <c r="L341" s="121"/>
      <c r="M341" s="121">
        <f>SUM(M343:M364)</f>
        <v>1030225</v>
      </c>
      <c r="N341" s="121"/>
      <c r="O341" s="121">
        <f>SUM(O343:O364)</f>
        <v>185921</v>
      </c>
      <c r="P341" s="121">
        <f>SUM(P343:P364)</f>
        <v>933361</v>
      </c>
    </row>
    <row r="342" spans="1:16" s="109" customFormat="1" ht="3.95" customHeight="1">
      <c r="A342" s="106"/>
      <c r="B342" s="110"/>
      <c r="C342" s="110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</row>
    <row r="343" spans="1:16" s="109" customFormat="1" ht="9" customHeight="1">
      <c r="A343" s="112" t="s">
        <v>16</v>
      </c>
      <c r="B343" s="114">
        <v>1.0999999999999999</v>
      </c>
      <c r="C343" s="114">
        <v>35134</v>
      </c>
      <c r="D343" s="123"/>
      <c r="E343" s="114">
        <v>568</v>
      </c>
      <c r="F343" s="114">
        <v>9</v>
      </c>
      <c r="G343" s="113">
        <v>0</v>
      </c>
      <c r="H343" s="123"/>
      <c r="I343" s="123">
        <v>1536325</v>
      </c>
      <c r="J343" s="123"/>
      <c r="K343" s="113">
        <v>2614384</v>
      </c>
      <c r="L343" s="123"/>
      <c r="M343" s="113">
        <v>0</v>
      </c>
      <c r="N343" s="113"/>
      <c r="O343" s="123">
        <v>29977</v>
      </c>
      <c r="P343" s="123">
        <v>133578</v>
      </c>
    </row>
    <row r="344" spans="1:16" s="109" customFormat="1" ht="9" customHeight="1">
      <c r="A344" s="112" t="s">
        <v>17</v>
      </c>
      <c r="B344" s="114">
        <v>0</v>
      </c>
      <c r="C344" s="114">
        <v>0</v>
      </c>
      <c r="D344" s="123"/>
      <c r="E344" s="113">
        <v>0</v>
      </c>
      <c r="F344" s="113">
        <v>0</v>
      </c>
      <c r="G344" s="113">
        <v>0</v>
      </c>
      <c r="H344" s="123"/>
      <c r="I344" s="113">
        <v>0</v>
      </c>
      <c r="J344" s="113"/>
      <c r="K344" s="113">
        <v>3902313</v>
      </c>
      <c r="L344" s="123"/>
      <c r="M344" s="113">
        <v>0</v>
      </c>
      <c r="N344" s="113"/>
      <c r="O344" s="113">
        <v>0</v>
      </c>
      <c r="P344" s="113">
        <v>0</v>
      </c>
    </row>
    <row r="345" spans="1:16" s="109" customFormat="1" ht="9" customHeight="1">
      <c r="A345" s="112" t="s">
        <v>18</v>
      </c>
      <c r="B345" s="114">
        <v>0</v>
      </c>
      <c r="C345" s="114">
        <v>0</v>
      </c>
      <c r="D345" s="123"/>
      <c r="E345" s="113">
        <v>0</v>
      </c>
      <c r="F345" s="113">
        <v>0</v>
      </c>
      <c r="G345" s="113">
        <v>0</v>
      </c>
      <c r="H345" s="123"/>
      <c r="I345" s="113">
        <v>0</v>
      </c>
      <c r="J345" s="113"/>
      <c r="K345" s="123">
        <v>0</v>
      </c>
      <c r="L345" s="123"/>
      <c r="M345" s="123">
        <v>262169</v>
      </c>
      <c r="N345" s="123"/>
      <c r="O345" s="113">
        <v>0</v>
      </c>
      <c r="P345" s="113">
        <v>0</v>
      </c>
    </row>
    <row r="346" spans="1:16" s="109" customFormat="1" ht="9" customHeight="1">
      <c r="A346" s="115" t="s">
        <v>19</v>
      </c>
      <c r="B346" s="119">
        <v>12891.3</v>
      </c>
      <c r="C346" s="119">
        <v>451292</v>
      </c>
      <c r="D346" s="125"/>
      <c r="E346" s="125">
        <v>58657</v>
      </c>
      <c r="F346" s="125">
        <v>13633</v>
      </c>
      <c r="G346" s="125">
        <v>136437</v>
      </c>
      <c r="H346" s="125"/>
      <c r="I346" s="118">
        <v>0</v>
      </c>
      <c r="J346" s="118"/>
      <c r="K346" s="118">
        <v>0</v>
      </c>
      <c r="L346" s="125"/>
      <c r="M346" s="118">
        <v>0</v>
      </c>
      <c r="N346" s="118"/>
      <c r="O346" s="118">
        <v>0</v>
      </c>
      <c r="P346" s="118">
        <v>0</v>
      </c>
    </row>
    <row r="347" spans="1:16" s="109" customFormat="1" ht="9" customHeight="1">
      <c r="A347" s="112" t="s">
        <v>21</v>
      </c>
      <c r="B347" s="114">
        <v>9411.5</v>
      </c>
      <c r="C347" s="114">
        <v>447229</v>
      </c>
      <c r="D347" s="123"/>
      <c r="E347" s="123">
        <v>13024</v>
      </c>
      <c r="F347" s="123">
        <v>1050</v>
      </c>
      <c r="G347" s="123">
        <v>16070</v>
      </c>
      <c r="H347" s="123"/>
      <c r="I347" s="113">
        <v>0</v>
      </c>
      <c r="J347" s="113"/>
      <c r="K347" s="113">
        <v>0</v>
      </c>
      <c r="L347" s="123"/>
      <c r="M347" s="123">
        <v>0</v>
      </c>
      <c r="N347" s="123"/>
      <c r="O347" s="113">
        <v>0</v>
      </c>
      <c r="P347" s="123">
        <v>0</v>
      </c>
    </row>
    <row r="348" spans="1:16" s="109" customFormat="1" ht="9" customHeight="1">
      <c r="A348" s="112" t="s">
        <v>22</v>
      </c>
      <c r="B348" s="114">
        <v>1280.5</v>
      </c>
      <c r="C348" s="114">
        <v>75353</v>
      </c>
      <c r="D348" s="123"/>
      <c r="E348" s="123">
        <v>0</v>
      </c>
      <c r="F348" s="114">
        <v>2</v>
      </c>
      <c r="G348" s="123">
        <v>0</v>
      </c>
      <c r="H348" s="123"/>
      <c r="I348" s="113">
        <v>0</v>
      </c>
      <c r="J348" s="113"/>
      <c r="K348" s="123">
        <v>0</v>
      </c>
      <c r="L348" s="123"/>
      <c r="M348" s="113">
        <v>33330</v>
      </c>
      <c r="N348" s="123"/>
      <c r="O348" s="113">
        <v>0</v>
      </c>
      <c r="P348" s="113">
        <v>0</v>
      </c>
    </row>
    <row r="349" spans="1:16" s="109" customFormat="1" ht="9" customHeight="1">
      <c r="A349" s="112" t="s">
        <v>23</v>
      </c>
      <c r="B349" s="114">
        <v>2741.9</v>
      </c>
      <c r="C349" s="114">
        <v>18294</v>
      </c>
      <c r="D349" s="123"/>
      <c r="E349" s="123">
        <v>1078</v>
      </c>
      <c r="F349" s="114">
        <v>140</v>
      </c>
      <c r="G349" s="123">
        <v>8820</v>
      </c>
      <c r="H349" s="123"/>
      <c r="I349" s="113">
        <v>0</v>
      </c>
      <c r="J349" s="113"/>
      <c r="K349" s="113">
        <v>0</v>
      </c>
      <c r="L349" s="123"/>
      <c r="M349" s="113">
        <v>0</v>
      </c>
      <c r="N349" s="113"/>
      <c r="O349" s="113">
        <v>0</v>
      </c>
      <c r="P349" s="113">
        <v>0</v>
      </c>
    </row>
    <row r="350" spans="1:16" s="109" customFormat="1" ht="9" customHeight="1">
      <c r="A350" s="115" t="s">
        <v>24</v>
      </c>
      <c r="B350" s="119">
        <v>12</v>
      </c>
      <c r="C350" s="119">
        <v>31490</v>
      </c>
      <c r="D350" s="125"/>
      <c r="E350" s="125">
        <v>3874</v>
      </c>
      <c r="F350" s="125">
        <v>1320</v>
      </c>
      <c r="G350" s="125">
        <v>13516</v>
      </c>
      <c r="H350" s="125"/>
      <c r="I350" s="118">
        <v>0</v>
      </c>
      <c r="J350" s="118"/>
      <c r="K350" s="125">
        <v>0</v>
      </c>
      <c r="L350" s="125"/>
      <c r="M350" s="118">
        <v>62586</v>
      </c>
      <c r="N350" s="125"/>
      <c r="O350" s="118">
        <v>0</v>
      </c>
      <c r="P350" s="118">
        <v>0</v>
      </c>
    </row>
    <row r="351" spans="1:16" s="109" customFormat="1" ht="9" customHeight="1">
      <c r="A351" s="112" t="s">
        <v>25</v>
      </c>
      <c r="B351" s="114">
        <v>65.3</v>
      </c>
      <c r="C351" s="114">
        <v>39217</v>
      </c>
      <c r="D351" s="123"/>
      <c r="E351" s="114">
        <v>83</v>
      </c>
      <c r="F351" s="114">
        <v>2</v>
      </c>
      <c r="G351" s="123">
        <v>0</v>
      </c>
      <c r="H351" s="123"/>
      <c r="I351" s="113">
        <v>0</v>
      </c>
      <c r="J351" s="113"/>
      <c r="K351" s="113">
        <v>0</v>
      </c>
      <c r="L351" s="123"/>
      <c r="M351" s="113">
        <v>0</v>
      </c>
      <c r="N351" s="113"/>
      <c r="O351" s="113">
        <v>0</v>
      </c>
      <c r="P351" s="113">
        <v>0</v>
      </c>
    </row>
    <row r="352" spans="1:16" s="109" customFormat="1" ht="9" customHeight="1">
      <c r="A352" s="112" t="s">
        <v>26</v>
      </c>
      <c r="B352" s="114">
        <v>823.7</v>
      </c>
      <c r="C352" s="114">
        <v>141366</v>
      </c>
      <c r="D352" s="123"/>
      <c r="E352" s="123">
        <v>7189</v>
      </c>
      <c r="F352" s="123">
        <v>1859</v>
      </c>
      <c r="G352" s="123">
        <v>31886</v>
      </c>
      <c r="H352" s="123"/>
      <c r="I352" s="113">
        <v>0</v>
      </c>
      <c r="J352" s="113"/>
      <c r="K352" s="113">
        <v>0</v>
      </c>
      <c r="L352" s="123"/>
      <c r="M352" s="113">
        <v>0</v>
      </c>
      <c r="N352" s="113"/>
      <c r="O352" s="113">
        <v>0</v>
      </c>
      <c r="P352" s="113">
        <v>0</v>
      </c>
    </row>
    <row r="353" spans="1:16" s="109" customFormat="1" ht="9" customHeight="1">
      <c r="A353" s="112" t="s">
        <v>27</v>
      </c>
      <c r="B353" s="114">
        <v>26.8</v>
      </c>
      <c r="C353" s="114">
        <v>924</v>
      </c>
      <c r="D353" s="123"/>
      <c r="E353" s="114">
        <v>70</v>
      </c>
      <c r="F353" s="123">
        <v>886</v>
      </c>
      <c r="G353" s="123">
        <v>0</v>
      </c>
      <c r="H353" s="123"/>
      <c r="I353" s="123">
        <v>0</v>
      </c>
      <c r="J353" s="123"/>
      <c r="K353" s="113">
        <v>806424</v>
      </c>
      <c r="L353" s="123"/>
      <c r="M353" s="113">
        <v>0</v>
      </c>
      <c r="N353" s="113"/>
      <c r="O353" s="113">
        <v>0</v>
      </c>
      <c r="P353" s="113">
        <v>0</v>
      </c>
    </row>
    <row r="354" spans="1:16" s="126" customFormat="1" ht="9" customHeight="1">
      <c r="A354" s="115" t="s">
        <v>30</v>
      </c>
      <c r="B354" s="119">
        <v>0</v>
      </c>
      <c r="C354" s="119">
        <v>0</v>
      </c>
      <c r="D354" s="125"/>
      <c r="E354" s="125">
        <v>0</v>
      </c>
      <c r="F354" s="125">
        <v>0</v>
      </c>
      <c r="G354" s="125">
        <v>0</v>
      </c>
      <c r="H354" s="125"/>
      <c r="I354" s="118">
        <v>0</v>
      </c>
      <c r="J354" s="118"/>
      <c r="K354" s="125">
        <v>0</v>
      </c>
      <c r="L354" s="125"/>
      <c r="M354" s="118">
        <v>130336</v>
      </c>
      <c r="N354" s="125"/>
      <c r="O354" s="125">
        <v>155944</v>
      </c>
      <c r="P354" s="118">
        <v>0</v>
      </c>
    </row>
    <row r="355" spans="1:16" s="109" customFormat="1" ht="9" customHeight="1">
      <c r="A355" s="112" t="s">
        <v>31</v>
      </c>
      <c r="B355" s="114">
        <v>0.1</v>
      </c>
      <c r="C355" s="114">
        <v>100</v>
      </c>
      <c r="D355" s="123"/>
      <c r="E355" s="123">
        <v>0</v>
      </c>
      <c r="F355" s="123">
        <v>0</v>
      </c>
      <c r="G355" s="123">
        <v>0</v>
      </c>
      <c r="H355" s="123"/>
      <c r="I355" s="113">
        <v>0</v>
      </c>
      <c r="J355" s="113"/>
      <c r="K355" s="123">
        <v>0</v>
      </c>
      <c r="L355" s="123"/>
      <c r="M355" s="113">
        <v>45087</v>
      </c>
      <c r="N355" s="123"/>
      <c r="O355" s="113">
        <v>0</v>
      </c>
      <c r="P355" s="113">
        <v>0</v>
      </c>
    </row>
    <row r="356" spans="1:16" s="109" customFormat="1" ht="9" customHeight="1">
      <c r="A356" s="112" t="s">
        <v>33</v>
      </c>
      <c r="B356" s="114">
        <v>858.9</v>
      </c>
      <c r="C356" s="114">
        <v>22716</v>
      </c>
      <c r="D356" s="123"/>
      <c r="E356" s="114">
        <v>367</v>
      </c>
      <c r="F356" s="123">
        <v>1184</v>
      </c>
      <c r="G356" s="123">
        <v>1780</v>
      </c>
      <c r="H356" s="123"/>
      <c r="I356" s="113">
        <v>0</v>
      </c>
      <c r="J356" s="113"/>
      <c r="K356" s="113">
        <v>0</v>
      </c>
      <c r="L356" s="123"/>
      <c r="M356" s="113">
        <v>0</v>
      </c>
      <c r="N356" s="113"/>
      <c r="O356" s="113">
        <v>0</v>
      </c>
      <c r="P356" s="113">
        <v>0</v>
      </c>
    </row>
    <row r="357" spans="1:16" s="109" customFormat="1" ht="9" customHeight="1">
      <c r="A357" s="112" t="s">
        <v>35</v>
      </c>
      <c r="B357" s="114">
        <v>1689</v>
      </c>
      <c r="C357" s="114">
        <v>109068</v>
      </c>
      <c r="D357" s="123"/>
      <c r="E357" s="123">
        <v>3534</v>
      </c>
      <c r="F357" s="123">
        <v>20198</v>
      </c>
      <c r="G357" s="123">
        <v>65610</v>
      </c>
      <c r="H357" s="123"/>
      <c r="I357" s="113">
        <v>0</v>
      </c>
      <c r="J357" s="113"/>
      <c r="K357" s="113">
        <v>0</v>
      </c>
      <c r="L357" s="123"/>
      <c r="M357" s="113">
        <v>0</v>
      </c>
      <c r="N357" s="113"/>
      <c r="O357" s="113">
        <v>0</v>
      </c>
      <c r="P357" s="123">
        <v>799783</v>
      </c>
    </row>
    <row r="358" spans="1:16" s="109" customFormat="1" ht="9" customHeight="1">
      <c r="A358" s="115" t="s">
        <v>36</v>
      </c>
      <c r="B358" s="119">
        <v>142.69999999999999</v>
      </c>
      <c r="C358" s="119">
        <v>17954</v>
      </c>
      <c r="D358" s="125"/>
      <c r="E358" s="125">
        <v>2644</v>
      </c>
      <c r="F358" s="119">
        <v>41</v>
      </c>
      <c r="G358" s="125">
        <v>5147</v>
      </c>
      <c r="H358" s="125"/>
      <c r="I358" s="118">
        <v>0</v>
      </c>
      <c r="J358" s="118"/>
      <c r="K358" s="118">
        <v>0</v>
      </c>
      <c r="L358" s="125"/>
      <c r="M358" s="118">
        <v>0</v>
      </c>
      <c r="N358" s="118"/>
      <c r="O358" s="118">
        <v>0</v>
      </c>
      <c r="P358" s="118">
        <v>0</v>
      </c>
    </row>
    <row r="359" spans="1:16" s="109" customFormat="1" ht="9" customHeight="1">
      <c r="A359" s="112" t="s">
        <v>37</v>
      </c>
      <c r="B359" s="114">
        <v>12229.6</v>
      </c>
      <c r="C359" s="114">
        <v>225527</v>
      </c>
      <c r="D359" s="123"/>
      <c r="E359" s="123">
        <v>0</v>
      </c>
      <c r="F359" s="123">
        <v>271329</v>
      </c>
      <c r="G359" s="123">
        <v>0</v>
      </c>
      <c r="H359" s="123"/>
      <c r="I359" s="113">
        <v>0</v>
      </c>
      <c r="J359" s="113"/>
      <c r="K359" s="113">
        <v>0</v>
      </c>
      <c r="L359" s="123"/>
      <c r="M359" s="113">
        <v>0</v>
      </c>
      <c r="N359" s="113"/>
      <c r="O359" s="123">
        <v>0</v>
      </c>
      <c r="P359" s="113">
        <v>0</v>
      </c>
    </row>
    <row r="360" spans="1:16" s="109" customFormat="1" ht="9" customHeight="1">
      <c r="A360" s="112" t="s">
        <v>38</v>
      </c>
      <c r="B360" s="114">
        <v>0</v>
      </c>
      <c r="C360" s="114">
        <v>0</v>
      </c>
      <c r="D360" s="123"/>
      <c r="E360" s="113">
        <v>0</v>
      </c>
      <c r="F360" s="113">
        <v>0</v>
      </c>
      <c r="G360" s="113">
        <v>0</v>
      </c>
      <c r="H360" s="123"/>
      <c r="I360" s="113">
        <v>0</v>
      </c>
      <c r="J360" s="113"/>
      <c r="K360" s="123">
        <v>0</v>
      </c>
      <c r="L360" s="123"/>
      <c r="M360" s="113">
        <v>373543</v>
      </c>
      <c r="N360" s="123"/>
      <c r="O360" s="113">
        <v>0</v>
      </c>
      <c r="P360" s="113">
        <v>0</v>
      </c>
    </row>
    <row r="361" spans="1:16" s="109" customFormat="1" ht="9" customHeight="1">
      <c r="A361" s="112" t="s">
        <v>39</v>
      </c>
      <c r="B361" s="114">
        <v>0</v>
      </c>
      <c r="C361" s="114">
        <v>0</v>
      </c>
      <c r="D361" s="123"/>
      <c r="E361" s="123">
        <v>0</v>
      </c>
      <c r="F361" s="123">
        <v>0</v>
      </c>
      <c r="G361" s="113">
        <v>0</v>
      </c>
      <c r="H361" s="123"/>
      <c r="I361" s="113">
        <v>0</v>
      </c>
      <c r="J361" s="113"/>
      <c r="K361" s="123">
        <v>0</v>
      </c>
      <c r="L361" s="123"/>
      <c r="M361" s="113">
        <v>85613</v>
      </c>
      <c r="N361" s="123"/>
      <c r="O361" s="113">
        <v>0</v>
      </c>
      <c r="P361" s="113">
        <v>0</v>
      </c>
    </row>
    <row r="362" spans="1:16" s="109" customFormat="1" ht="9" customHeight="1">
      <c r="A362" s="115" t="s">
        <v>41</v>
      </c>
      <c r="B362" s="119">
        <v>0</v>
      </c>
      <c r="C362" s="119">
        <v>0</v>
      </c>
      <c r="D362" s="125"/>
      <c r="E362" s="118">
        <v>0</v>
      </c>
      <c r="F362" s="118">
        <v>0</v>
      </c>
      <c r="G362" s="118">
        <v>0</v>
      </c>
      <c r="H362" s="125"/>
      <c r="I362" s="118">
        <v>0</v>
      </c>
      <c r="J362" s="118"/>
      <c r="K362" s="125">
        <v>0</v>
      </c>
      <c r="L362" s="125"/>
      <c r="M362" s="118">
        <v>37561</v>
      </c>
      <c r="N362" s="125"/>
      <c r="O362" s="118">
        <v>0</v>
      </c>
      <c r="P362" s="118">
        <v>0</v>
      </c>
    </row>
    <row r="363" spans="1:16" s="109" customFormat="1" ht="9" customHeight="1">
      <c r="A363" s="112" t="s">
        <v>43</v>
      </c>
      <c r="B363" s="114">
        <v>1295.5</v>
      </c>
      <c r="C363" s="114">
        <v>1517185</v>
      </c>
      <c r="D363" s="123"/>
      <c r="E363" s="123">
        <v>46044</v>
      </c>
      <c r="F363" s="123">
        <v>25874</v>
      </c>
      <c r="G363" s="123">
        <v>172746</v>
      </c>
      <c r="H363" s="123"/>
      <c r="I363" s="113">
        <v>0</v>
      </c>
      <c r="J363" s="113"/>
      <c r="K363" s="113">
        <v>0</v>
      </c>
      <c r="L363" s="123"/>
      <c r="M363" s="113">
        <v>0</v>
      </c>
      <c r="N363" s="113"/>
      <c r="O363" s="113">
        <v>0</v>
      </c>
      <c r="P363" s="113">
        <v>0</v>
      </c>
    </row>
    <row r="364" spans="1:16" s="109" customFormat="1" ht="9" customHeight="1">
      <c r="A364" s="112" t="s">
        <v>97</v>
      </c>
      <c r="B364" s="114">
        <v>240.09999999999854</v>
      </c>
      <c r="C364" s="114">
        <v>2581</v>
      </c>
      <c r="D364" s="123"/>
      <c r="E364" s="114">
        <v>1</v>
      </c>
      <c r="F364" s="114">
        <v>0</v>
      </c>
      <c r="G364" s="123">
        <v>0</v>
      </c>
      <c r="H364" s="123"/>
      <c r="I364" s="113">
        <v>0</v>
      </c>
      <c r="J364" s="113"/>
      <c r="K364" s="113">
        <v>0</v>
      </c>
      <c r="L364" s="123"/>
      <c r="M364" s="113">
        <v>0</v>
      </c>
      <c r="N364" s="113"/>
      <c r="O364" s="113">
        <v>0</v>
      </c>
      <c r="P364" s="113">
        <v>0</v>
      </c>
    </row>
    <row r="365" spans="1:16" s="109" customFormat="1" ht="9" customHeight="1">
      <c r="A365" s="112"/>
      <c r="B365" s="114"/>
      <c r="C365" s="114"/>
      <c r="D365" s="123"/>
      <c r="E365" s="123"/>
      <c r="F365" s="123"/>
      <c r="G365" s="123"/>
      <c r="H365" s="123"/>
      <c r="I365" s="113"/>
      <c r="J365" s="113"/>
      <c r="K365" s="123"/>
      <c r="L365" s="123"/>
      <c r="M365" s="113"/>
      <c r="N365" s="113"/>
      <c r="O365" s="113"/>
      <c r="P365" s="113"/>
    </row>
    <row r="366" spans="1:16" s="109" customFormat="1" ht="9.6" customHeight="1">
      <c r="A366" s="131">
        <v>2008</v>
      </c>
      <c r="B366" s="107"/>
      <c r="C366" s="107"/>
      <c r="D366" s="108"/>
      <c r="E366" s="108"/>
      <c r="F366" s="108"/>
      <c r="G366" s="108"/>
      <c r="H366" s="108"/>
      <c r="I366" s="108"/>
      <c r="J366" s="108"/>
      <c r="K366" s="111"/>
      <c r="L366" s="108"/>
      <c r="M366" s="108"/>
      <c r="N366" s="108"/>
      <c r="O366" s="108"/>
      <c r="P366" s="108"/>
    </row>
    <row r="367" spans="1:16" s="109" customFormat="1" ht="9" customHeight="1">
      <c r="A367" s="106" t="s">
        <v>69</v>
      </c>
      <c r="B367" s="110">
        <f>SUM(B369:B390)</f>
        <v>50897.700000000004</v>
      </c>
      <c r="C367" s="110">
        <f>SUM(C369:C390)</f>
        <v>3236312</v>
      </c>
      <c r="D367" s="121"/>
      <c r="E367" s="121">
        <f>SUM(E369:E390)</f>
        <v>141173</v>
      </c>
      <c r="F367" s="121">
        <f>SUM(F369:F390)</f>
        <v>246593</v>
      </c>
      <c r="G367" s="121">
        <f>SUM(G369:G390)</f>
        <v>453588</v>
      </c>
      <c r="H367" s="121"/>
      <c r="I367" s="121">
        <f>SUM(I369:I390)</f>
        <v>1547391</v>
      </c>
      <c r="J367" s="121"/>
      <c r="K367" s="121">
        <f>SUM(K369:K390)</f>
        <v>7725959</v>
      </c>
      <c r="L367" s="121"/>
      <c r="M367" s="121">
        <f>SUM(M369:M390)</f>
        <v>1041104</v>
      </c>
      <c r="N367" s="121"/>
      <c r="O367" s="121">
        <f>SUM(O369:O390)</f>
        <v>140066</v>
      </c>
      <c r="P367" s="121">
        <f>SUM(P369:P390)</f>
        <v>1057649</v>
      </c>
    </row>
    <row r="368" spans="1:16" s="109" customFormat="1" ht="3.95" customHeight="1">
      <c r="A368" s="106"/>
      <c r="B368" s="110"/>
      <c r="C368" s="110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</row>
    <row r="369" spans="1:16" s="109" customFormat="1" ht="9" customHeight="1">
      <c r="A369" s="112" t="s">
        <v>16</v>
      </c>
      <c r="B369" s="114">
        <v>1.2</v>
      </c>
      <c r="C369" s="114">
        <v>41998</v>
      </c>
      <c r="D369" s="123"/>
      <c r="E369" s="114">
        <v>1340</v>
      </c>
      <c r="F369" s="114">
        <v>9</v>
      </c>
      <c r="G369" s="114">
        <v>4</v>
      </c>
      <c r="H369" s="123"/>
      <c r="I369" s="123">
        <v>1547391</v>
      </c>
      <c r="J369" s="123"/>
      <c r="K369" s="113">
        <v>2571912</v>
      </c>
      <c r="L369" s="123"/>
      <c r="M369" s="113">
        <v>0</v>
      </c>
      <c r="N369" s="113"/>
      <c r="O369" s="123">
        <v>26265</v>
      </c>
      <c r="P369" s="123">
        <v>139429</v>
      </c>
    </row>
    <row r="370" spans="1:16" s="109" customFormat="1" ht="9" customHeight="1">
      <c r="A370" s="112" t="s">
        <v>17</v>
      </c>
      <c r="B370" s="114">
        <v>0</v>
      </c>
      <c r="C370" s="114">
        <v>0</v>
      </c>
      <c r="D370" s="123"/>
      <c r="E370" s="113">
        <v>0</v>
      </c>
      <c r="F370" s="113">
        <v>0</v>
      </c>
      <c r="G370" s="113">
        <v>0</v>
      </c>
      <c r="H370" s="123"/>
      <c r="I370" s="113">
        <v>0</v>
      </c>
      <c r="J370" s="113"/>
      <c r="K370" s="113">
        <v>3821535</v>
      </c>
      <c r="L370" s="123"/>
      <c r="M370" s="113">
        <v>0</v>
      </c>
      <c r="N370" s="113"/>
      <c r="O370" s="113">
        <v>0</v>
      </c>
      <c r="P370" s="113">
        <v>0</v>
      </c>
    </row>
    <row r="371" spans="1:16" s="109" customFormat="1" ht="9" customHeight="1">
      <c r="A371" s="112" t="s">
        <v>18</v>
      </c>
      <c r="B371" s="114">
        <v>0</v>
      </c>
      <c r="C371" s="114">
        <v>0</v>
      </c>
      <c r="D371" s="123"/>
      <c r="E371" s="113">
        <v>0</v>
      </c>
      <c r="F371" s="113">
        <v>0</v>
      </c>
      <c r="G371" s="113">
        <v>0</v>
      </c>
      <c r="H371" s="123"/>
      <c r="I371" s="113">
        <v>0</v>
      </c>
      <c r="J371" s="113"/>
      <c r="K371" s="123">
        <v>0</v>
      </c>
      <c r="L371" s="123"/>
      <c r="M371" s="123">
        <v>268487</v>
      </c>
      <c r="N371" s="123"/>
      <c r="O371" s="113">
        <v>0</v>
      </c>
      <c r="P371" s="113">
        <v>0</v>
      </c>
    </row>
    <row r="372" spans="1:16" s="109" customFormat="1" ht="9" customHeight="1">
      <c r="A372" s="115" t="s">
        <v>19</v>
      </c>
      <c r="B372" s="119">
        <v>13140.6</v>
      </c>
      <c r="C372" s="119">
        <v>466242</v>
      </c>
      <c r="D372" s="125"/>
      <c r="E372" s="125">
        <v>56253</v>
      </c>
      <c r="F372" s="125">
        <v>13914</v>
      </c>
      <c r="G372" s="125">
        <v>142035</v>
      </c>
      <c r="H372" s="125"/>
      <c r="I372" s="118">
        <v>0</v>
      </c>
      <c r="J372" s="118"/>
      <c r="K372" s="118">
        <v>0</v>
      </c>
      <c r="L372" s="125"/>
      <c r="M372" s="118">
        <v>0</v>
      </c>
      <c r="N372" s="118"/>
      <c r="O372" s="118">
        <v>0</v>
      </c>
      <c r="P372" s="118">
        <v>0</v>
      </c>
    </row>
    <row r="373" spans="1:16" s="109" customFormat="1" ht="9" customHeight="1">
      <c r="A373" s="112" t="s">
        <v>21</v>
      </c>
      <c r="B373" s="114">
        <v>7617.1</v>
      </c>
      <c r="C373" s="114">
        <v>432559</v>
      </c>
      <c r="D373" s="123"/>
      <c r="E373" s="123">
        <v>15681</v>
      </c>
      <c r="F373" s="123">
        <v>1376</v>
      </c>
      <c r="G373" s="123">
        <v>17885</v>
      </c>
      <c r="H373" s="123"/>
      <c r="I373" s="113">
        <v>0</v>
      </c>
      <c r="J373" s="113"/>
      <c r="K373" s="113">
        <v>0</v>
      </c>
      <c r="L373" s="123"/>
      <c r="M373" s="123">
        <v>0</v>
      </c>
      <c r="N373" s="123"/>
      <c r="O373" s="113">
        <v>0</v>
      </c>
      <c r="P373" s="123">
        <v>0</v>
      </c>
    </row>
    <row r="374" spans="1:16" s="109" customFormat="1" ht="9" customHeight="1">
      <c r="A374" s="112" t="s">
        <v>22</v>
      </c>
      <c r="B374" s="114">
        <v>1450.3</v>
      </c>
      <c r="C374" s="114">
        <v>92724</v>
      </c>
      <c r="D374" s="123"/>
      <c r="E374" s="123">
        <v>0</v>
      </c>
      <c r="F374" s="123">
        <v>0</v>
      </c>
      <c r="G374" s="123">
        <v>0</v>
      </c>
      <c r="H374" s="123"/>
      <c r="I374" s="113">
        <v>0</v>
      </c>
      <c r="J374" s="113"/>
      <c r="K374" s="123">
        <v>0</v>
      </c>
      <c r="L374" s="123"/>
      <c r="M374" s="123">
        <v>39939</v>
      </c>
      <c r="N374" s="123"/>
      <c r="O374" s="113">
        <v>0</v>
      </c>
      <c r="P374" s="113">
        <v>0</v>
      </c>
    </row>
    <row r="375" spans="1:16" s="109" customFormat="1" ht="9" customHeight="1">
      <c r="A375" s="112" t="s">
        <v>23</v>
      </c>
      <c r="B375" s="114">
        <v>6675.7</v>
      </c>
      <c r="C375" s="114">
        <v>4786</v>
      </c>
      <c r="D375" s="123"/>
      <c r="E375" s="123">
        <v>736</v>
      </c>
      <c r="F375" s="114">
        <v>710</v>
      </c>
      <c r="G375" s="123">
        <v>7548</v>
      </c>
      <c r="H375" s="123"/>
      <c r="I375" s="113">
        <v>0</v>
      </c>
      <c r="J375" s="113"/>
      <c r="K375" s="113">
        <v>0</v>
      </c>
      <c r="L375" s="123"/>
      <c r="M375" s="113">
        <v>0</v>
      </c>
      <c r="N375" s="113"/>
      <c r="O375" s="113">
        <v>0</v>
      </c>
      <c r="P375" s="113">
        <v>0</v>
      </c>
    </row>
    <row r="376" spans="1:16" s="109" customFormat="1" ht="9" customHeight="1">
      <c r="A376" s="115" t="s">
        <v>24</v>
      </c>
      <c r="B376" s="119">
        <v>8.9</v>
      </c>
      <c r="C376" s="119">
        <v>24844</v>
      </c>
      <c r="D376" s="125"/>
      <c r="E376" s="125">
        <v>1908</v>
      </c>
      <c r="F376" s="125">
        <v>1310</v>
      </c>
      <c r="G376" s="125">
        <v>13219</v>
      </c>
      <c r="H376" s="125"/>
      <c r="I376" s="118">
        <v>0</v>
      </c>
      <c r="J376" s="118"/>
      <c r="K376" s="125">
        <v>0</v>
      </c>
      <c r="L376" s="125"/>
      <c r="M376" s="125">
        <v>58242</v>
      </c>
      <c r="N376" s="125"/>
      <c r="O376" s="118">
        <v>0</v>
      </c>
      <c r="P376" s="118">
        <v>0</v>
      </c>
    </row>
    <row r="377" spans="1:16" s="109" customFormat="1" ht="9" customHeight="1">
      <c r="A377" s="112" t="s">
        <v>25</v>
      </c>
      <c r="B377" s="114">
        <v>36.400000000000006</v>
      </c>
      <c r="C377" s="114">
        <v>29723</v>
      </c>
      <c r="D377" s="123"/>
      <c r="E377" s="114">
        <v>454</v>
      </c>
      <c r="F377" s="114">
        <v>5</v>
      </c>
      <c r="G377" s="114">
        <v>70</v>
      </c>
      <c r="H377" s="123"/>
      <c r="I377" s="113">
        <v>0</v>
      </c>
      <c r="J377" s="113"/>
      <c r="K377" s="113">
        <v>0</v>
      </c>
      <c r="L377" s="123"/>
      <c r="M377" s="113">
        <v>0</v>
      </c>
      <c r="N377" s="113"/>
      <c r="O377" s="113">
        <v>0</v>
      </c>
      <c r="P377" s="113">
        <v>0</v>
      </c>
    </row>
    <row r="378" spans="1:16" s="109" customFormat="1" ht="9" customHeight="1">
      <c r="A378" s="112" t="s">
        <v>26</v>
      </c>
      <c r="B378" s="114">
        <v>771.2</v>
      </c>
      <c r="C378" s="114">
        <v>151390</v>
      </c>
      <c r="D378" s="123"/>
      <c r="E378" s="123">
        <v>7376</v>
      </c>
      <c r="F378" s="123">
        <v>1603</v>
      </c>
      <c r="G378" s="123">
        <v>34945</v>
      </c>
      <c r="H378" s="123"/>
      <c r="I378" s="113">
        <v>0</v>
      </c>
      <c r="J378" s="113"/>
      <c r="K378" s="113">
        <v>0</v>
      </c>
      <c r="L378" s="123"/>
      <c r="M378" s="113">
        <v>0</v>
      </c>
      <c r="N378" s="113"/>
      <c r="O378" s="113">
        <v>0</v>
      </c>
      <c r="P378" s="113">
        <v>0</v>
      </c>
    </row>
    <row r="379" spans="1:16" s="109" customFormat="1" ht="9" customHeight="1">
      <c r="A379" s="112" t="s">
        <v>27</v>
      </c>
      <c r="B379" s="114">
        <v>18</v>
      </c>
      <c r="C379" s="114">
        <v>360</v>
      </c>
      <c r="D379" s="123"/>
      <c r="E379" s="114">
        <v>10</v>
      </c>
      <c r="F379" s="123">
        <v>716</v>
      </c>
      <c r="G379" s="123">
        <v>0</v>
      </c>
      <c r="H379" s="123"/>
      <c r="I379" s="123">
        <v>0</v>
      </c>
      <c r="J379" s="123"/>
      <c r="K379" s="113">
        <v>1332512</v>
      </c>
      <c r="L379" s="123"/>
      <c r="M379" s="113">
        <v>0</v>
      </c>
      <c r="N379" s="113"/>
      <c r="O379" s="113">
        <v>0</v>
      </c>
      <c r="P379" s="113">
        <v>0</v>
      </c>
    </row>
    <row r="380" spans="1:16" s="126" customFormat="1" ht="9" customHeight="1">
      <c r="A380" s="115" t="s">
        <v>30</v>
      </c>
      <c r="B380" s="119">
        <v>0</v>
      </c>
      <c r="C380" s="119">
        <v>0</v>
      </c>
      <c r="D380" s="125"/>
      <c r="E380" s="125">
        <v>0</v>
      </c>
      <c r="F380" s="125">
        <v>0</v>
      </c>
      <c r="G380" s="125">
        <v>0</v>
      </c>
      <c r="H380" s="125"/>
      <c r="I380" s="118">
        <v>0</v>
      </c>
      <c r="J380" s="118"/>
      <c r="K380" s="125">
        <v>0</v>
      </c>
      <c r="L380" s="125"/>
      <c r="M380" s="125">
        <v>128316</v>
      </c>
      <c r="N380" s="125"/>
      <c r="O380" s="125">
        <v>113801</v>
      </c>
      <c r="P380" s="118">
        <v>0</v>
      </c>
    </row>
    <row r="381" spans="1:16" s="109" customFormat="1" ht="9" customHeight="1">
      <c r="A381" s="112" t="s">
        <v>31</v>
      </c>
      <c r="B381" s="114">
        <v>0</v>
      </c>
      <c r="C381" s="114">
        <v>0</v>
      </c>
      <c r="D381" s="123"/>
      <c r="E381" s="123">
        <v>0</v>
      </c>
      <c r="F381" s="123">
        <v>0</v>
      </c>
      <c r="G381" s="123">
        <v>0</v>
      </c>
      <c r="H381" s="123"/>
      <c r="I381" s="113">
        <v>0</v>
      </c>
      <c r="J381" s="113"/>
      <c r="K381" s="123">
        <v>0</v>
      </c>
      <c r="L381" s="123"/>
      <c r="M381" s="123">
        <v>36110</v>
      </c>
      <c r="N381" s="123"/>
      <c r="O381" s="113">
        <v>0</v>
      </c>
      <c r="P381" s="113">
        <v>0</v>
      </c>
    </row>
    <row r="382" spans="1:16" s="109" customFormat="1" ht="9" customHeight="1">
      <c r="A382" s="112" t="s">
        <v>33</v>
      </c>
      <c r="B382" s="114">
        <v>642.70000000000005</v>
      </c>
      <c r="C382" s="114">
        <v>25730</v>
      </c>
      <c r="D382" s="123"/>
      <c r="E382" s="114">
        <v>683</v>
      </c>
      <c r="F382" s="123">
        <v>1907</v>
      </c>
      <c r="G382" s="123">
        <v>2667</v>
      </c>
      <c r="H382" s="123"/>
      <c r="I382" s="113">
        <v>0</v>
      </c>
      <c r="J382" s="113"/>
      <c r="K382" s="113">
        <v>0</v>
      </c>
      <c r="L382" s="123"/>
      <c r="M382" s="113">
        <v>0</v>
      </c>
      <c r="N382" s="113"/>
      <c r="O382" s="113">
        <v>0</v>
      </c>
      <c r="P382" s="113">
        <v>0</v>
      </c>
    </row>
    <row r="383" spans="1:16" s="109" customFormat="1" ht="9" customHeight="1">
      <c r="A383" s="112" t="s">
        <v>35</v>
      </c>
      <c r="B383" s="114">
        <v>3588.6</v>
      </c>
      <c r="C383" s="114">
        <v>135123</v>
      </c>
      <c r="D383" s="123"/>
      <c r="E383" s="123">
        <v>5608</v>
      </c>
      <c r="F383" s="123">
        <v>19742</v>
      </c>
      <c r="G383" s="123">
        <v>63463</v>
      </c>
      <c r="H383" s="123"/>
      <c r="I383" s="113">
        <v>0</v>
      </c>
      <c r="J383" s="113"/>
      <c r="K383" s="113">
        <v>0</v>
      </c>
      <c r="L383" s="123"/>
      <c r="M383" s="113">
        <v>0</v>
      </c>
      <c r="N383" s="113"/>
      <c r="O383" s="113">
        <v>0</v>
      </c>
      <c r="P383" s="123">
        <v>918220</v>
      </c>
    </row>
    <row r="384" spans="1:16" s="109" customFormat="1" ht="9" customHeight="1">
      <c r="A384" s="115" t="s">
        <v>36</v>
      </c>
      <c r="B384" s="119">
        <v>207</v>
      </c>
      <c r="C384" s="119">
        <v>31789</v>
      </c>
      <c r="D384" s="125"/>
      <c r="E384" s="125">
        <v>4290</v>
      </c>
      <c r="F384" s="119">
        <v>81</v>
      </c>
      <c r="G384" s="125">
        <v>5785</v>
      </c>
      <c r="H384" s="125"/>
      <c r="I384" s="118">
        <v>0</v>
      </c>
      <c r="J384" s="118"/>
      <c r="K384" s="118">
        <v>0</v>
      </c>
      <c r="L384" s="125"/>
      <c r="M384" s="118">
        <v>0</v>
      </c>
      <c r="N384" s="118"/>
      <c r="O384" s="118">
        <v>0</v>
      </c>
      <c r="P384" s="118">
        <v>0</v>
      </c>
    </row>
    <row r="385" spans="1:16" s="109" customFormat="1" ht="9" customHeight="1">
      <c r="A385" s="112" t="s">
        <v>37</v>
      </c>
      <c r="B385" s="114">
        <v>14630.4</v>
      </c>
      <c r="C385" s="114">
        <v>288038</v>
      </c>
      <c r="D385" s="123"/>
      <c r="E385" s="123">
        <v>0</v>
      </c>
      <c r="F385" s="123">
        <v>177155</v>
      </c>
      <c r="G385" s="123">
        <v>0</v>
      </c>
      <c r="H385" s="123"/>
      <c r="I385" s="113">
        <v>0</v>
      </c>
      <c r="J385" s="113"/>
      <c r="K385" s="113">
        <v>0</v>
      </c>
      <c r="L385" s="123"/>
      <c r="M385" s="113">
        <v>0</v>
      </c>
      <c r="N385" s="113"/>
      <c r="O385" s="123">
        <v>0</v>
      </c>
      <c r="P385" s="113">
        <v>0</v>
      </c>
    </row>
    <row r="386" spans="1:16" s="109" customFormat="1" ht="9" customHeight="1">
      <c r="A386" s="112" t="s">
        <v>38</v>
      </c>
      <c r="B386" s="114">
        <v>0</v>
      </c>
      <c r="C386" s="114">
        <v>0</v>
      </c>
      <c r="D386" s="123"/>
      <c r="E386" s="113">
        <v>0</v>
      </c>
      <c r="F386" s="113">
        <v>0</v>
      </c>
      <c r="G386" s="113">
        <v>0</v>
      </c>
      <c r="H386" s="123"/>
      <c r="I386" s="113">
        <v>0</v>
      </c>
      <c r="J386" s="113"/>
      <c r="K386" s="123">
        <v>0</v>
      </c>
      <c r="L386" s="123"/>
      <c r="M386" s="123">
        <v>374227</v>
      </c>
      <c r="N386" s="123"/>
      <c r="O386" s="113">
        <v>0</v>
      </c>
      <c r="P386" s="113">
        <v>0</v>
      </c>
    </row>
    <row r="387" spans="1:16" s="109" customFormat="1" ht="9" customHeight="1">
      <c r="A387" s="112" t="s">
        <v>39</v>
      </c>
      <c r="B387" s="114">
        <v>0</v>
      </c>
      <c r="C387" s="114">
        <v>0</v>
      </c>
      <c r="D387" s="123"/>
      <c r="E387" s="123">
        <v>0</v>
      </c>
      <c r="F387" s="123">
        <v>0</v>
      </c>
      <c r="G387" s="113">
        <v>0</v>
      </c>
      <c r="H387" s="123"/>
      <c r="I387" s="113">
        <v>0</v>
      </c>
      <c r="J387" s="113"/>
      <c r="K387" s="123">
        <v>0</v>
      </c>
      <c r="L387" s="123"/>
      <c r="M387" s="123">
        <v>104842</v>
      </c>
      <c r="N387" s="123"/>
      <c r="O387" s="113">
        <v>0</v>
      </c>
      <c r="P387" s="113">
        <v>0</v>
      </c>
    </row>
    <row r="388" spans="1:16" s="109" customFormat="1" ht="9" customHeight="1">
      <c r="A388" s="115" t="s">
        <v>41</v>
      </c>
      <c r="B388" s="119">
        <v>0</v>
      </c>
      <c r="C388" s="119">
        <v>0</v>
      </c>
      <c r="D388" s="125"/>
      <c r="E388" s="118">
        <v>0</v>
      </c>
      <c r="F388" s="118">
        <v>0</v>
      </c>
      <c r="G388" s="118">
        <v>0</v>
      </c>
      <c r="H388" s="125"/>
      <c r="I388" s="118">
        <v>0</v>
      </c>
      <c r="J388" s="118"/>
      <c r="K388" s="125">
        <v>0</v>
      </c>
      <c r="L388" s="125"/>
      <c r="M388" s="118">
        <v>30941</v>
      </c>
      <c r="N388" s="125"/>
      <c r="O388" s="118">
        <v>0</v>
      </c>
      <c r="P388" s="118">
        <v>0</v>
      </c>
    </row>
    <row r="389" spans="1:16" s="109" customFormat="1" ht="9" customHeight="1">
      <c r="A389" s="112" t="s">
        <v>43</v>
      </c>
      <c r="B389" s="114">
        <v>1846.6</v>
      </c>
      <c r="C389" s="114">
        <v>1491525</v>
      </c>
      <c r="D389" s="123"/>
      <c r="E389" s="123">
        <v>43643</v>
      </c>
      <c r="F389" s="123">
        <v>27823</v>
      </c>
      <c r="G389" s="123">
        <v>155909</v>
      </c>
      <c r="H389" s="123"/>
      <c r="I389" s="113">
        <v>0</v>
      </c>
      <c r="J389" s="113"/>
      <c r="K389" s="113">
        <v>0</v>
      </c>
      <c r="L389" s="123"/>
      <c r="M389" s="113">
        <v>0</v>
      </c>
      <c r="N389" s="113"/>
      <c r="O389" s="113">
        <v>0</v>
      </c>
      <c r="P389" s="113">
        <v>0</v>
      </c>
    </row>
    <row r="390" spans="1:16" s="109" customFormat="1" ht="9" customHeight="1">
      <c r="A390" s="112" t="s">
        <v>97</v>
      </c>
      <c r="B390" s="114">
        <v>263</v>
      </c>
      <c r="C390" s="114">
        <v>19481</v>
      </c>
      <c r="D390" s="123"/>
      <c r="E390" s="114">
        <v>3191</v>
      </c>
      <c r="F390" s="114">
        <v>242</v>
      </c>
      <c r="G390" s="114">
        <v>10058</v>
      </c>
      <c r="H390" s="123"/>
      <c r="I390" s="113">
        <v>0</v>
      </c>
      <c r="J390" s="113"/>
      <c r="K390" s="113">
        <v>0</v>
      </c>
      <c r="L390" s="123"/>
      <c r="M390" s="113">
        <v>0</v>
      </c>
      <c r="N390" s="113"/>
      <c r="O390" s="113">
        <v>0</v>
      </c>
      <c r="P390" s="113">
        <v>0</v>
      </c>
    </row>
    <row r="391" spans="1:16" s="109" customFormat="1" ht="9" customHeight="1">
      <c r="A391" s="112"/>
      <c r="B391" s="114"/>
      <c r="C391" s="114"/>
      <c r="D391" s="123"/>
      <c r="E391" s="123"/>
      <c r="F391" s="123"/>
      <c r="G391" s="123"/>
      <c r="H391" s="123"/>
      <c r="I391" s="113"/>
      <c r="J391" s="113"/>
      <c r="K391" s="123"/>
      <c r="L391" s="123"/>
      <c r="M391" s="113"/>
      <c r="N391" s="113"/>
      <c r="O391" s="113"/>
      <c r="P391" s="113"/>
    </row>
    <row r="392" spans="1:16" s="109" customFormat="1" ht="9.6" customHeight="1">
      <c r="A392" s="131">
        <v>2009</v>
      </c>
      <c r="B392" s="107"/>
      <c r="C392" s="107"/>
      <c r="D392" s="108"/>
      <c r="E392" s="108"/>
      <c r="F392" s="108"/>
      <c r="G392" s="108"/>
      <c r="H392" s="108"/>
      <c r="I392" s="108"/>
      <c r="J392" s="108"/>
      <c r="K392" s="111"/>
      <c r="L392" s="108"/>
      <c r="M392" s="108"/>
      <c r="N392" s="108"/>
      <c r="O392" s="108"/>
      <c r="P392" s="108"/>
    </row>
    <row r="393" spans="1:16" s="109" customFormat="1" ht="9" customHeight="1">
      <c r="A393" s="106" t="s">
        <v>69</v>
      </c>
      <c r="B393" s="110">
        <f>SUM(B395:B416)+0.6</f>
        <v>62439.7</v>
      </c>
      <c r="C393" s="110">
        <f>SUM(C395:C416)</f>
        <v>3553841</v>
      </c>
      <c r="D393" s="121"/>
      <c r="E393" s="121">
        <f>SUM(E395:E416)</f>
        <v>143838</v>
      </c>
      <c r="F393" s="121">
        <f>SUM(F395:F416)</f>
        <v>240648</v>
      </c>
      <c r="G393" s="121">
        <f>SUM(G395:G416)</f>
        <v>489766</v>
      </c>
      <c r="H393" s="121"/>
      <c r="I393" s="121">
        <f>SUM(I395:I416)</f>
        <v>1315444</v>
      </c>
      <c r="J393" s="121"/>
      <c r="K393" s="121">
        <f>SUM(K395:K416)</f>
        <v>7073440</v>
      </c>
      <c r="L393" s="121"/>
      <c r="M393" s="121">
        <f>SUM(M395:M416)</f>
        <v>1114028</v>
      </c>
      <c r="N393" s="121"/>
      <c r="O393" s="121">
        <f>SUM(O395:O416)</f>
        <v>151791</v>
      </c>
      <c r="P393" s="121">
        <f>SUM(P395:P416)</f>
        <v>1045940</v>
      </c>
    </row>
    <row r="394" spans="1:16" s="109" customFormat="1" ht="3.95" customHeight="1">
      <c r="A394" s="106"/>
      <c r="B394" s="110"/>
      <c r="C394" s="110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</row>
    <row r="395" spans="1:16" s="109" customFormat="1" ht="9" customHeight="1">
      <c r="A395" s="112" t="s">
        <v>16</v>
      </c>
      <c r="B395" s="114" t="s">
        <v>98</v>
      </c>
      <c r="C395" s="114">
        <v>38860</v>
      </c>
      <c r="D395" s="123"/>
      <c r="E395" s="123">
        <v>0</v>
      </c>
      <c r="F395" s="113">
        <v>0</v>
      </c>
      <c r="G395" s="113">
        <v>0</v>
      </c>
      <c r="H395" s="123"/>
      <c r="I395" s="123">
        <v>1315444</v>
      </c>
      <c r="J395" s="123"/>
      <c r="K395" s="113">
        <v>2272914</v>
      </c>
      <c r="L395" s="123"/>
      <c r="M395" s="113">
        <v>0</v>
      </c>
      <c r="N395" s="113"/>
      <c r="O395" s="123">
        <v>29675</v>
      </c>
      <c r="P395" s="123">
        <v>108930</v>
      </c>
    </row>
    <row r="396" spans="1:16" s="109" customFormat="1" ht="9" customHeight="1">
      <c r="A396" s="112" t="s">
        <v>17</v>
      </c>
      <c r="B396" s="114">
        <v>0</v>
      </c>
      <c r="C396" s="114">
        <v>0</v>
      </c>
      <c r="D396" s="123"/>
      <c r="E396" s="113">
        <v>0</v>
      </c>
      <c r="F396" s="113">
        <v>0</v>
      </c>
      <c r="G396" s="113">
        <v>0</v>
      </c>
      <c r="H396" s="123"/>
      <c r="I396" s="113">
        <v>0</v>
      </c>
      <c r="J396" s="113"/>
      <c r="K396" s="113">
        <v>3937278</v>
      </c>
      <c r="L396" s="123"/>
      <c r="M396" s="113">
        <v>0</v>
      </c>
      <c r="N396" s="113"/>
      <c r="O396" s="113">
        <v>0</v>
      </c>
      <c r="P396" s="113">
        <v>0</v>
      </c>
    </row>
    <row r="397" spans="1:16" s="109" customFormat="1" ht="9" customHeight="1">
      <c r="A397" s="112" t="s">
        <v>18</v>
      </c>
      <c r="B397" s="114">
        <v>0</v>
      </c>
      <c r="C397" s="114">
        <v>0</v>
      </c>
      <c r="D397" s="123"/>
      <c r="E397" s="113">
        <v>0</v>
      </c>
      <c r="F397" s="113">
        <v>0</v>
      </c>
      <c r="G397" s="113">
        <v>0</v>
      </c>
      <c r="H397" s="123"/>
      <c r="I397" s="113">
        <v>0</v>
      </c>
      <c r="J397" s="113"/>
      <c r="K397" s="123">
        <v>0</v>
      </c>
      <c r="L397" s="123"/>
      <c r="M397" s="123">
        <v>287765</v>
      </c>
      <c r="N397" s="123"/>
      <c r="O397" s="113">
        <v>0</v>
      </c>
      <c r="P397" s="113">
        <v>0</v>
      </c>
    </row>
    <row r="398" spans="1:16" s="109" customFormat="1" ht="9" customHeight="1">
      <c r="A398" s="115" t="s">
        <v>19</v>
      </c>
      <c r="B398" s="119">
        <v>15221.800000000001</v>
      </c>
      <c r="C398" s="119">
        <v>580271</v>
      </c>
      <c r="D398" s="125"/>
      <c r="E398" s="125">
        <v>53169</v>
      </c>
      <c r="F398" s="125">
        <v>13433</v>
      </c>
      <c r="G398" s="125">
        <v>150211</v>
      </c>
      <c r="H398" s="125"/>
      <c r="I398" s="118">
        <v>0</v>
      </c>
      <c r="J398" s="118"/>
      <c r="K398" s="118">
        <v>0</v>
      </c>
      <c r="L398" s="125"/>
      <c r="M398" s="118">
        <v>0</v>
      </c>
      <c r="N398" s="118"/>
      <c r="O398" s="118">
        <v>0</v>
      </c>
      <c r="P398" s="118">
        <v>0</v>
      </c>
    </row>
    <row r="399" spans="1:16" s="109" customFormat="1" ht="9" customHeight="1">
      <c r="A399" s="112" t="s">
        <v>21</v>
      </c>
      <c r="B399" s="114">
        <v>8148.8</v>
      </c>
      <c r="C399" s="114">
        <v>450783</v>
      </c>
      <c r="D399" s="123"/>
      <c r="E399" s="123">
        <v>10832</v>
      </c>
      <c r="F399" s="123">
        <v>1627</v>
      </c>
      <c r="G399" s="123">
        <v>12727</v>
      </c>
      <c r="H399" s="123"/>
      <c r="I399" s="113">
        <v>0</v>
      </c>
      <c r="J399" s="113"/>
      <c r="K399" s="113">
        <v>0</v>
      </c>
      <c r="L399" s="123"/>
      <c r="M399" s="123">
        <v>0</v>
      </c>
      <c r="N399" s="123"/>
      <c r="O399" s="113">
        <v>0</v>
      </c>
      <c r="P399" s="123">
        <v>0</v>
      </c>
    </row>
    <row r="400" spans="1:16" s="109" customFormat="1" ht="9" customHeight="1">
      <c r="A400" s="112" t="s">
        <v>22</v>
      </c>
      <c r="B400" s="114">
        <v>1152.5999999999999</v>
      </c>
      <c r="C400" s="114">
        <v>72909</v>
      </c>
      <c r="D400" s="123"/>
      <c r="E400" s="123">
        <v>0</v>
      </c>
      <c r="F400" s="123">
        <v>0</v>
      </c>
      <c r="G400" s="123">
        <v>0</v>
      </c>
      <c r="H400" s="123"/>
      <c r="I400" s="113">
        <v>0</v>
      </c>
      <c r="J400" s="113"/>
      <c r="K400" s="123">
        <v>0</v>
      </c>
      <c r="L400" s="123"/>
      <c r="M400" s="123">
        <v>39561</v>
      </c>
      <c r="N400" s="123"/>
      <c r="O400" s="113">
        <v>0</v>
      </c>
      <c r="P400" s="113">
        <v>0</v>
      </c>
    </row>
    <row r="401" spans="1:16" s="109" customFormat="1" ht="9" customHeight="1">
      <c r="A401" s="112" t="s">
        <v>23</v>
      </c>
      <c r="B401" s="114">
        <v>8036.1</v>
      </c>
      <c r="C401" s="114">
        <v>44805</v>
      </c>
      <c r="D401" s="123"/>
      <c r="E401" s="123">
        <v>2905</v>
      </c>
      <c r="F401" s="123">
        <v>4377</v>
      </c>
      <c r="G401" s="123">
        <v>39713</v>
      </c>
      <c r="H401" s="123"/>
      <c r="I401" s="113">
        <v>0</v>
      </c>
      <c r="J401" s="113"/>
      <c r="K401" s="113">
        <v>0</v>
      </c>
      <c r="L401" s="123"/>
      <c r="M401" s="113">
        <v>0</v>
      </c>
      <c r="N401" s="113"/>
      <c r="O401" s="113">
        <v>0</v>
      </c>
      <c r="P401" s="113">
        <v>0</v>
      </c>
    </row>
    <row r="402" spans="1:16" s="109" customFormat="1" ht="9" customHeight="1">
      <c r="A402" s="115" t="s">
        <v>24</v>
      </c>
      <c r="B402" s="119">
        <v>0</v>
      </c>
      <c r="C402" s="119">
        <v>0</v>
      </c>
      <c r="D402" s="125"/>
      <c r="E402" s="125">
        <v>0</v>
      </c>
      <c r="F402" s="125">
        <v>0</v>
      </c>
      <c r="G402" s="125">
        <v>0</v>
      </c>
      <c r="H402" s="125"/>
      <c r="I402" s="118">
        <v>0</v>
      </c>
      <c r="J402" s="118"/>
      <c r="K402" s="125">
        <v>0</v>
      </c>
      <c r="L402" s="125"/>
      <c r="M402" s="125">
        <v>69194</v>
      </c>
      <c r="N402" s="125"/>
      <c r="O402" s="118">
        <v>0</v>
      </c>
      <c r="P402" s="118">
        <v>0</v>
      </c>
    </row>
    <row r="403" spans="1:16" s="109" customFormat="1" ht="9" customHeight="1">
      <c r="A403" s="112" t="s">
        <v>25</v>
      </c>
      <c r="B403" s="114">
        <v>0</v>
      </c>
      <c r="C403" s="114">
        <v>36909</v>
      </c>
      <c r="D403" s="123"/>
      <c r="E403" s="123">
        <v>0</v>
      </c>
      <c r="F403" s="123">
        <v>0</v>
      </c>
      <c r="G403" s="123">
        <v>0</v>
      </c>
      <c r="H403" s="123"/>
      <c r="I403" s="113">
        <v>0</v>
      </c>
      <c r="J403" s="113"/>
      <c r="K403" s="113">
        <v>0</v>
      </c>
      <c r="L403" s="123"/>
      <c r="M403" s="113">
        <v>0</v>
      </c>
      <c r="N403" s="113"/>
      <c r="O403" s="113">
        <v>0</v>
      </c>
      <c r="P403" s="113">
        <v>0</v>
      </c>
    </row>
    <row r="404" spans="1:16" s="109" customFormat="1" ht="9" customHeight="1">
      <c r="A404" s="112" t="s">
        <v>26</v>
      </c>
      <c r="B404" s="114">
        <v>802.4</v>
      </c>
      <c r="C404" s="114">
        <v>157250</v>
      </c>
      <c r="D404" s="123"/>
      <c r="E404" s="123">
        <v>7860</v>
      </c>
      <c r="F404" s="123">
        <v>1874</v>
      </c>
      <c r="G404" s="123">
        <v>35072</v>
      </c>
      <c r="H404" s="123"/>
      <c r="I404" s="113">
        <v>0</v>
      </c>
      <c r="J404" s="113"/>
      <c r="K404" s="113">
        <v>0</v>
      </c>
      <c r="L404" s="123"/>
      <c r="M404" s="113">
        <v>0</v>
      </c>
      <c r="N404" s="113"/>
      <c r="O404" s="113">
        <v>0</v>
      </c>
      <c r="P404" s="113">
        <v>0</v>
      </c>
    </row>
    <row r="405" spans="1:16" s="109" customFormat="1" ht="9" customHeight="1">
      <c r="A405" s="112" t="s">
        <v>27</v>
      </c>
      <c r="B405" s="114">
        <v>0</v>
      </c>
      <c r="C405" s="114">
        <v>0</v>
      </c>
      <c r="D405" s="123"/>
      <c r="E405" s="123">
        <v>0</v>
      </c>
      <c r="F405" s="123">
        <v>1026</v>
      </c>
      <c r="G405" s="123">
        <v>0</v>
      </c>
      <c r="H405" s="123"/>
      <c r="I405" s="123">
        <v>0</v>
      </c>
      <c r="J405" s="123"/>
      <c r="K405" s="113">
        <v>863248</v>
      </c>
      <c r="L405" s="123"/>
      <c r="M405" s="113">
        <v>0</v>
      </c>
      <c r="N405" s="113"/>
      <c r="O405" s="113">
        <v>0</v>
      </c>
      <c r="P405" s="113">
        <v>0</v>
      </c>
    </row>
    <row r="406" spans="1:16" s="126" customFormat="1" ht="9" customHeight="1">
      <c r="A406" s="115" t="s">
        <v>30</v>
      </c>
      <c r="B406" s="119">
        <v>0</v>
      </c>
      <c r="C406" s="119">
        <v>0</v>
      </c>
      <c r="D406" s="125"/>
      <c r="E406" s="125">
        <v>0</v>
      </c>
      <c r="F406" s="125">
        <v>0</v>
      </c>
      <c r="G406" s="125">
        <v>0</v>
      </c>
      <c r="H406" s="125"/>
      <c r="I406" s="118">
        <v>0</v>
      </c>
      <c r="J406" s="118"/>
      <c r="K406" s="125">
        <v>0</v>
      </c>
      <c r="L406" s="125"/>
      <c r="M406" s="125">
        <v>136352</v>
      </c>
      <c r="N406" s="125"/>
      <c r="O406" s="125">
        <v>117850</v>
      </c>
      <c r="P406" s="118">
        <v>0</v>
      </c>
    </row>
    <row r="407" spans="1:16" s="109" customFormat="1" ht="9" customHeight="1">
      <c r="A407" s="112" t="s">
        <v>31</v>
      </c>
      <c r="B407" s="114">
        <v>0</v>
      </c>
      <c r="C407" s="114">
        <v>0</v>
      </c>
      <c r="D407" s="123"/>
      <c r="E407" s="123">
        <v>0</v>
      </c>
      <c r="F407" s="123">
        <v>0</v>
      </c>
      <c r="G407" s="123">
        <v>0</v>
      </c>
      <c r="H407" s="123"/>
      <c r="I407" s="113">
        <v>0</v>
      </c>
      <c r="J407" s="113"/>
      <c r="K407" s="123">
        <v>0</v>
      </c>
      <c r="L407" s="123"/>
      <c r="M407" s="123">
        <v>36005</v>
      </c>
      <c r="N407" s="123"/>
      <c r="O407" s="113">
        <v>0</v>
      </c>
      <c r="P407" s="113">
        <v>0</v>
      </c>
    </row>
    <row r="408" spans="1:16" s="109" customFormat="1" ht="9" customHeight="1">
      <c r="A408" s="112" t="s">
        <v>33</v>
      </c>
      <c r="B408" s="114">
        <v>663</v>
      </c>
      <c r="C408" s="114">
        <v>27589</v>
      </c>
      <c r="D408" s="123"/>
      <c r="E408" s="123">
        <v>0</v>
      </c>
      <c r="F408" s="123">
        <v>1492</v>
      </c>
      <c r="G408" s="123">
        <v>2304</v>
      </c>
      <c r="H408" s="123"/>
      <c r="I408" s="113">
        <v>0</v>
      </c>
      <c r="J408" s="113"/>
      <c r="K408" s="113">
        <v>0</v>
      </c>
      <c r="L408" s="123"/>
      <c r="M408" s="113">
        <v>0</v>
      </c>
      <c r="N408" s="113"/>
      <c r="O408" s="113">
        <v>0</v>
      </c>
      <c r="P408" s="113">
        <v>0</v>
      </c>
    </row>
    <row r="409" spans="1:16" s="109" customFormat="1" ht="9" customHeight="1">
      <c r="A409" s="112" t="s">
        <v>35</v>
      </c>
      <c r="B409" s="114">
        <v>4346.9000000000005</v>
      </c>
      <c r="C409" s="114">
        <v>152441</v>
      </c>
      <c r="D409" s="123"/>
      <c r="E409" s="123">
        <v>5210</v>
      </c>
      <c r="F409" s="123">
        <v>19907</v>
      </c>
      <c r="G409" s="123">
        <v>62673</v>
      </c>
      <c r="H409" s="123"/>
      <c r="I409" s="113">
        <v>0</v>
      </c>
      <c r="J409" s="113"/>
      <c r="K409" s="113">
        <v>0</v>
      </c>
      <c r="L409" s="123"/>
      <c r="M409" s="113">
        <v>0</v>
      </c>
      <c r="N409" s="113"/>
      <c r="O409" s="113">
        <v>0</v>
      </c>
      <c r="P409" s="123">
        <v>937010</v>
      </c>
    </row>
    <row r="410" spans="1:16" s="109" customFormat="1" ht="9" customHeight="1">
      <c r="A410" s="115" t="s">
        <v>36</v>
      </c>
      <c r="B410" s="119">
        <v>82.6</v>
      </c>
      <c r="C410" s="119">
        <v>26592</v>
      </c>
      <c r="D410" s="125"/>
      <c r="E410" s="125">
        <v>2333</v>
      </c>
      <c r="F410" s="125">
        <v>0</v>
      </c>
      <c r="G410" s="125">
        <v>4207</v>
      </c>
      <c r="H410" s="125"/>
      <c r="I410" s="118">
        <v>0</v>
      </c>
      <c r="J410" s="118"/>
      <c r="K410" s="118">
        <v>0</v>
      </c>
      <c r="L410" s="125"/>
      <c r="M410" s="118">
        <v>0</v>
      </c>
      <c r="N410" s="118"/>
      <c r="O410" s="118">
        <v>0</v>
      </c>
      <c r="P410" s="118">
        <v>0</v>
      </c>
    </row>
    <row r="411" spans="1:16" s="109" customFormat="1" ht="9" customHeight="1">
      <c r="A411" s="112" t="s">
        <v>37</v>
      </c>
      <c r="B411" s="114">
        <v>17561.499999999996</v>
      </c>
      <c r="C411" s="114">
        <v>278406</v>
      </c>
      <c r="D411" s="123"/>
      <c r="E411" s="123">
        <v>0</v>
      </c>
      <c r="F411" s="123">
        <v>160838</v>
      </c>
      <c r="G411" s="123">
        <v>0</v>
      </c>
      <c r="H411" s="123"/>
      <c r="I411" s="113">
        <v>0</v>
      </c>
      <c r="J411" s="113"/>
      <c r="K411" s="113">
        <v>0</v>
      </c>
      <c r="L411" s="123"/>
      <c r="M411" s="113">
        <v>0</v>
      </c>
      <c r="N411" s="113"/>
      <c r="O411" s="123">
        <v>0</v>
      </c>
      <c r="P411" s="113">
        <v>0</v>
      </c>
    </row>
    <row r="412" spans="1:16" s="109" customFormat="1" ht="9" customHeight="1">
      <c r="A412" s="112" t="s">
        <v>38</v>
      </c>
      <c r="B412" s="114">
        <v>0</v>
      </c>
      <c r="C412" s="114">
        <v>0</v>
      </c>
      <c r="D412" s="123"/>
      <c r="E412" s="113">
        <v>0</v>
      </c>
      <c r="F412" s="113">
        <v>0</v>
      </c>
      <c r="G412" s="113">
        <v>0</v>
      </c>
      <c r="H412" s="123"/>
      <c r="I412" s="113">
        <v>0</v>
      </c>
      <c r="J412" s="113"/>
      <c r="K412" s="123">
        <v>0</v>
      </c>
      <c r="L412" s="123"/>
      <c r="M412" s="123">
        <v>406953</v>
      </c>
      <c r="N412" s="123"/>
      <c r="O412" s="113">
        <v>0</v>
      </c>
      <c r="P412" s="113">
        <v>0</v>
      </c>
    </row>
    <row r="413" spans="1:16" s="109" customFormat="1" ht="9" customHeight="1">
      <c r="A413" s="112" t="s">
        <v>39</v>
      </c>
      <c r="B413" s="114">
        <v>0</v>
      </c>
      <c r="C413" s="114">
        <v>0</v>
      </c>
      <c r="D413" s="123"/>
      <c r="E413" s="123">
        <v>0</v>
      </c>
      <c r="F413" s="123">
        <v>0</v>
      </c>
      <c r="G413" s="113">
        <v>0</v>
      </c>
      <c r="H413" s="123"/>
      <c r="I413" s="113">
        <v>0</v>
      </c>
      <c r="J413" s="113"/>
      <c r="K413" s="123">
        <v>0</v>
      </c>
      <c r="L413" s="123"/>
      <c r="M413" s="123">
        <v>107051</v>
      </c>
      <c r="N413" s="123"/>
      <c r="O413" s="113">
        <v>0</v>
      </c>
      <c r="P413" s="113">
        <v>0</v>
      </c>
    </row>
    <row r="414" spans="1:16" s="109" customFormat="1" ht="9" customHeight="1">
      <c r="A414" s="115" t="s">
        <v>41</v>
      </c>
      <c r="B414" s="119">
        <v>0</v>
      </c>
      <c r="C414" s="119">
        <v>0</v>
      </c>
      <c r="D414" s="125"/>
      <c r="E414" s="118">
        <v>0</v>
      </c>
      <c r="F414" s="118">
        <v>0</v>
      </c>
      <c r="G414" s="118">
        <v>0</v>
      </c>
      <c r="H414" s="125"/>
      <c r="I414" s="118">
        <v>0</v>
      </c>
      <c r="J414" s="118"/>
      <c r="K414" s="125">
        <v>0</v>
      </c>
      <c r="L414" s="125"/>
      <c r="M414" s="125">
        <v>31147</v>
      </c>
      <c r="N414" s="125"/>
      <c r="O414" s="118">
        <v>0</v>
      </c>
      <c r="P414" s="118">
        <v>0</v>
      </c>
    </row>
    <row r="415" spans="1:16" s="109" customFormat="1" ht="9" customHeight="1">
      <c r="A415" s="112" t="s">
        <v>43</v>
      </c>
      <c r="B415" s="114">
        <v>6099.5</v>
      </c>
      <c r="C415" s="114">
        <v>1627847</v>
      </c>
      <c r="D415" s="123"/>
      <c r="E415" s="123">
        <v>50972</v>
      </c>
      <c r="F415" s="123">
        <v>34498</v>
      </c>
      <c r="G415" s="123">
        <v>158361</v>
      </c>
      <c r="H415" s="123"/>
      <c r="I415" s="113">
        <v>0</v>
      </c>
      <c r="J415" s="113"/>
      <c r="K415" s="113">
        <v>0</v>
      </c>
      <c r="L415" s="123"/>
      <c r="M415" s="113">
        <v>0</v>
      </c>
      <c r="N415" s="113"/>
      <c r="O415" s="113">
        <v>0</v>
      </c>
      <c r="P415" s="113">
        <v>0</v>
      </c>
    </row>
    <row r="416" spans="1:16" s="109" customFormat="1" ht="9" customHeight="1">
      <c r="A416" s="112" t="s">
        <v>97</v>
      </c>
      <c r="B416" s="114">
        <v>323.89999999999998</v>
      </c>
      <c r="C416" s="114">
        <v>59179</v>
      </c>
      <c r="D416" s="123"/>
      <c r="E416" s="123">
        <v>10557</v>
      </c>
      <c r="F416" s="123">
        <v>1576</v>
      </c>
      <c r="G416" s="123">
        <v>24498</v>
      </c>
      <c r="H416" s="123"/>
      <c r="I416" s="113">
        <v>0</v>
      </c>
      <c r="J416" s="113"/>
      <c r="K416" s="113">
        <v>0</v>
      </c>
      <c r="L416" s="123"/>
      <c r="M416" s="113">
        <v>0</v>
      </c>
      <c r="N416" s="113"/>
      <c r="O416" s="113">
        <v>4266</v>
      </c>
      <c r="P416" s="113">
        <v>0</v>
      </c>
    </row>
    <row r="417" spans="1:16" s="109" customFormat="1" ht="9" customHeight="1">
      <c r="A417" s="112"/>
      <c r="B417" s="114"/>
      <c r="C417" s="114"/>
      <c r="D417" s="123"/>
      <c r="E417" s="123"/>
      <c r="F417" s="123"/>
      <c r="G417" s="123"/>
      <c r="H417" s="123"/>
      <c r="I417" s="113"/>
      <c r="J417" s="113"/>
      <c r="K417" s="113"/>
      <c r="L417" s="123"/>
      <c r="M417" s="113"/>
      <c r="N417" s="113"/>
      <c r="O417" s="113"/>
      <c r="P417" s="113"/>
    </row>
    <row r="418" spans="1:16" s="109" customFormat="1" ht="9" customHeight="1">
      <c r="A418" s="131">
        <v>2010</v>
      </c>
      <c r="B418" s="107"/>
      <c r="C418" s="107"/>
      <c r="D418" s="108"/>
      <c r="E418" s="108"/>
      <c r="F418" s="108"/>
      <c r="G418" s="108"/>
      <c r="H418" s="108"/>
      <c r="I418" s="108"/>
      <c r="J418" s="108"/>
      <c r="K418" s="111"/>
      <c r="L418" s="108"/>
      <c r="M418" s="108"/>
      <c r="N418" s="108"/>
      <c r="O418" s="108"/>
      <c r="P418" s="108"/>
    </row>
    <row r="419" spans="1:16" s="109" customFormat="1" ht="9" customHeight="1">
      <c r="A419" s="106" t="s">
        <v>69</v>
      </c>
      <c r="B419" s="110">
        <f>SUM(B421:B442)</f>
        <v>79375.499999999985</v>
      </c>
      <c r="C419" s="110">
        <f>SUM(C421:C442)</f>
        <v>4410749</v>
      </c>
      <c r="D419" s="121"/>
      <c r="E419" s="121">
        <f>SUM(E421:E442)</f>
        <v>192062</v>
      </c>
      <c r="F419" s="121">
        <f>SUM(F421:F442)</f>
        <v>270136</v>
      </c>
      <c r="G419" s="121">
        <f>SUM(G421:G442)</f>
        <v>570004</v>
      </c>
      <c r="H419" s="121"/>
      <c r="I419" s="121">
        <f>SUM(I421:I442)</f>
        <v>2105000</v>
      </c>
      <c r="J419" s="132"/>
      <c r="K419" s="121">
        <f>SUM(K421:K442)</f>
        <v>7931194</v>
      </c>
      <c r="L419" s="121"/>
      <c r="M419" s="121">
        <f>SUM(M421:M442)</f>
        <v>991802</v>
      </c>
      <c r="N419" s="121"/>
      <c r="O419" s="121">
        <f>SUM(O421:O442)</f>
        <v>143225</v>
      </c>
      <c r="P419" s="121">
        <f>SUM(P421:P442)</f>
        <v>1067386</v>
      </c>
    </row>
    <row r="420" spans="1:16" s="109" customFormat="1" ht="3.95" customHeight="1">
      <c r="A420" s="106"/>
      <c r="B420" s="110"/>
      <c r="C420" s="110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</row>
    <row r="421" spans="1:16" s="109" customFormat="1" ht="9" customHeight="1">
      <c r="A421" s="112" t="s">
        <v>16</v>
      </c>
      <c r="B421" s="114">
        <v>0</v>
      </c>
      <c r="C421" s="114">
        <v>122602</v>
      </c>
      <c r="D421" s="123"/>
      <c r="E421" s="123">
        <v>0</v>
      </c>
      <c r="F421" s="113">
        <v>0</v>
      </c>
      <c r="G421" s="113">
        <v>0</v>
      </c>
      <c r="H421" s="123"/>
      <c r="I421" s="123">
        <v>1648709</v>
      </c>
      <c r="J421" s="123"/>
      <c r="K421" s="113">
        <v>2567865</v>
      </c>
      <c r="L421" s="123"/>
      <c r="M421" s="113">
        <v>0</v>
      </c>
      <c r="N421" s="113"/>
      <c r="O421" s="123">
        <v>22161</v>
      </c>
      <c r="P421" s="123">
        <v>121833</v>
      </c>
    </row>
    <row r="422" spans="1:16" s="109" customFormat="1" ht="9" customHeight="1">
      <c r="A422" s="112" t="s">
        <v>17</v>
      </c>
      <c r="B422" s="114">
        <v>0</v>
      </c>
      <c r="C422" s="114">
        <v>0</v>
      </c>
      <c r="D422" s="123"/>
      <c r="E422" s="113">
        <v>0</v>
      </c>
      <c r="F422" s="113">
        <v>0</v>
      </c>
      <c r="G422" s="113">
        <v>0</v>
      </c>
      <c r="H422" s="123"/>
      <c r="I422" s="113">
        <v>0</v>
      </c>
      <c r="J422" s="113"/>
      <c r="K422" s="113">
        <v>3883423</v>
      </c>
      <c r="L422" s="123"/>
      <c r="M422" s="113">
        <v>0</v>
      </c>
      <c r="N422" s="113"/>
      <c r="O422" s="113">
        <v>0</v>
      </c>
      <c r="P422" s="113">
        <v>0</v>
      </c>
    </row>
    <row r="423" spans="1:16" s="109" customFormat="1" ht="9" customHeight="1">
      <c r="A423" s="112" t="s">
        <v>18</v>
      </c>
      <c r="B423" s="114">
        <v>0</v>
      </c>
      <c r="C423" s="114">
        <v>0</v>
      </c>
      <c r="D423" s="123"/>
      <c r="E423" s="113">
        <v>0</v>
      </c>
      <c r="F423" s="113">
        <v>0</v>
      </c>
      <c r="G423" s="113">
        <v>0</v>
      </c>
      <c r="H423" s="123"/>
      <c r="I423" s="113">
        <v>0</v>
      </c>
      <c r="J423" s="113"/>
      <c r="K423" s="123">
        <v>0</v>
      </c>
      <c r="L423" s="123"/>
      <c r="M423" s="123">
        <v>236841</v>
      </c>
      <c r="N423" s="123"/>
      <c r="O423" s="113">
        <v>0</v>
      </c>
      <c r="P423" s="113">
        <v>0</v>
      </c>
    </row>
    <row r="424" spans="1:16" s="109" customFormat="1" ht="9" customHeight="1">
      <c r="A424" s="115" t="s">
        <v>19</v>
      </c>
      <c r="B424" s="119">
        <v>18256.599999999999</v>
      </c>
      <c r="C424" s="119">
        <v>783081</v>
      </c>
      <c r="D424" s="125"/>
      <c r="E424" s="125">
        <v>46308</v>
      </c>
      <c r="F424" s="125">
        <v>13132</v>
      </c>
      <c r="G424" s="125">
        <v>133734</v>
      </c>
      <c r="H424" s="125"/>
      <c r="I424" s="118">
        <v>0</v>
      </c>
      <c r="J424" s="118"/>
      <c r="K424" s="118">
        <v>0</v>
      </c>
      <c r="L424" s="125"/>
      <c r="M424" s="118">
        <v>0</v>
      </c>
      <c r="N424" s="118"/>
      <c r="O424" s="118">
        <v>0</v>
      </c>
      <c r="P424" s="118">
        <v>0</v>
      </c>
    </row>
    <row r="425" spans="1:16" s="109" customFormat="1" ht="9" customHeight="1">
      <c r="A425" s="112" t="s">
        <v>21</v>
      </c>
      <c r="B425" s="114">
        <v>7519</v>
      </c>
      <c r="C425" s="114">
        <v>455208</v>
      </c>
      <c r="D425" s="123"/>
      <c r="E425" s="123">
        <v>11991</v>
      </c>
      <c r="F425" s="123">
        <v>1451</v>
      </c>
      <c r="G425" s="123">
        <v>14848</v>
      </c>
      <c r="H425" s="123"/>
      <c r="I425" s="113">
        <v>0</v>
      </c>
      <c r="J425" s="113"/>
      <c r="K425" s="113">
        <v>0</v>
      </c>
      <c r="L425" s="123"/>
      <c r="M425" s="123">
        <v>0</v>
      </c>
      <c r="N425" s="123"/>
      <c r="O425" s="113">
        <v>0</v>
      </c>
      <c r="P425" s="123">
        <v>0</v>
      </c>
    </row>
    <row r="426" spans="1:16" s="109" customFormat="1" ht="9" customHeight="1">
      <c r="A426" s="112" t="s">
        <v>22</v>
      </c>
      <c r="B426" s="114">
        <v>678</v>
      </c>
      <c r="C426" s="114">
        <v>55377</v>
      </c>
      <c r="D426" s="123"/>
      <c r="E426" s="123">
        <v>0</v>
      </c>
      <c r="F426" s="123">
        <v>0</v>
      </c>
      <c r="G426" s="123">
        <v>0</v>
      </c>
      <c r="H426" s="123"/>
      <c r="I426" s="113">
        <v>0</v>
      </c>
      <c r="J426" s="113"/>
      <c r="K426" s="123">
        <v>0</v>
      </c>
      <c r="L426" s="123"/>
      <c r="M426" s="123">
        <v>35902</v>
      </c>
      <c r="N426" s="123"/>
      <c r="O426" s="113">
        <v>0</v>
      </c>
      <c r="P426" s="113">
        <v>0</v>
      </c>
    </row>
    <row r="427" spans="1:16" s="109" customFormat="1" ht="9" customHeight="1">
      <c r="A427" s="112" t="s">
        <v>23</v>
      </c>
      <c r="B427" s="114">
        <v>10219.799999999999</v>
      </c>
      <c r="C427" s="114">
        <v>61743</v>
      </c>
      <c r="D427" s="123"/>
      <c r="E427" s="123">
        <v>3983</v>
      </c>
      <c r="F427" s="123">
        <v>4865</v>
      </c>
      <c r="G427" s="123">
        <v>44512</v>
      </c>
      <c r="H427" s="123"/>
      <c r="I427" s="113">
        <v>0</v>
      </c>
      <c r="J427" s="113"/>
      <c r="K427" s="113">
        <v>0</v>
      </c>
      <c r="L427" s="123"/>
      <c r="M427" s="113">
        <v>0</v>
      </c>
      <c r="N427" s="113"/>
      <c r="O427" s="113">
        <v>0</v>
      </c>
      <c r="P427" s="113">
        <v>0</v>
      </c>
    </row>
    <row r="428" spans="1:16" s="109" customFormat="1" ht="9" customHeight="1">
      <c r="A428" s="115" t="s">
        <v>24</v>
      </c>
      <c r="B428" s="119">
        <v>0</v>
      </c>
      <c r="C428" s="119">
        <v>0</v>
      </c>
      <c r="D428" s="125"/>
      <c r="E428" s="125">
        <v>0</v>
      </c>
      <c r="F428" s="125">
        <v>0</v>
      </c>
      <c r="G428" s="125">
        <v>0</v>
      </c>
      <c r="H428" s="125"/>
      <c r="I428" s="118">
        <v>0</v>
      </c>
      <c r="J428" s="118"/>
      <c r="K428" s="125">
        <v>0</v>
      </c>
      <c r="L428" s="125"/>
      <c r="M428" s="125">
        <v>43980</v>
      </c>
      <c r="N428" s="125"/>
      <c r="O428" s="118">
        <v>0</v>
      </c>
      <c r="P428" s="118">
        <v>0</v>
      </c>
    </row>
    <row r="429" spans="1:16" s="109" customFormat="1" ht="9" customHeight="1">
      <c r="A429" s="112" t="s">
        <v>25</v>
      </c>
      <c r="B429" s="114">
        <v>0</v>
      </c>
      <c r="C429" s="114">
        <v>51149</v>
      </c>
      <c r="D429" s="123"/>
      <c r="E429" s="123">
        <v>0</v>
      </c>
      <c r="F429" s="123">
        <v>0</v>
      </c>
      <c r="G429" s="123">
        <v>0</v>
      </c>
      <c r="H429" s="123"/>
      <c r="I429" s="113">
        <v>0</v>
      </c>
      <c r="J429" s="113"/>
      <c r="K429" s="113">
        <v>0</v>
      </c>
      <c r="L429" s="123"/>
      <c r="M429" s="113">
        <v>0</v>
      </c>
      <c r="N429" s="113"/>
      <c r="O429" s="113">
        <v>0</v>
      </c>
      <c r="P429" s="113">
        <v>0</v>
      </c>
    </row>
    <row r="430" spans="1:16" s="109" customFormat="1" ht="9" customHeight="1">
      <c r="A430" s="112" t="s">
        <v>26</v>
      </c>
      <c r="B430" s="114">
        <v>783.1</v>
      </c>
      <c r="C430" s="114">
        <v>158731</v>
      </c>
      <c r="D430" s="123"/>
      <c r="E430" s="123">
        <v>7888</v>
      </c>
      <c r="F430" s="123">
        <v>1724</v>
      </c>
      <c r="G430" s="123">
        <v>35562</v>
      </c>
      <c r="H430" s="123"/>
      <c r="I430" s="113">
        <v>0</v>
      </c>
      <c r="J430" s="113"/>
      <c r="K430" s="113">
        <v>0</v>
      </c>
      <c r="L430" s="123"/>
      <c r="M430" s="113">
        <v>0</v>
      </c>
      <c r="N430" s="113"/>
      <c r="O430" s="113">
        <v>0</v>
      </c>
      <c r="P430" s="113">
        <v>0</v>
      </c>
    </row>
    <row r="431" spans="1:16" s="109" customFormat="1" ht="9" customHeight="1">
      <c r="A431" s="112" t="s">
        <v>27</v>
      </c>
      <c r="B431" s="114">
        <v>0</v>
      </c>
      <c r="C431" s="114">
        <v>0</v>
      </c>
      <c r="D431" s="123"/>
      <c r="E431" s="123">
        <v>0</v>
      </c>
      <c r="F431" s="123">
        <v>1049</v>
      </c>
      <c r="G431" s="123">
        <v>0</v>
      </c>
      <c r="H431" s="123"/>
      <c r="I431" s="123">
        <v>456291</v>
      </c>
      <c r="J431" s="123"/>
      <c r="K431" s="113">
        <v>1479906</v>
      </c>
      <c r="L431" s="123"/>
      <c r="M431" s="113">
        <v>0</v>
      </c>
      <c r="N431" s="113"/>
      <c r="O431" s="113">
        <v>0</v>
      </c>
      <c r="P431" s="113">
        <v>0</v>
      </c>
    </row>
    <row r="432" spans="1:16" s="109" customFormat="1" ht="9" customHeight="1">
      <c r="A432" s="115" t="s">
        <v>30</v>
      </c>
      <c r="B432" s="119">
        <v>0</v>
      </c>
      <c r="C432" s="119">
        <v>0</v>
      </c>
      <c r="D432" s="125"/>
      <c r="E432" s="125">
        <v>0</v>
      </c>
      <c r="F432" s="125">
        <v>0</v>
      </c>
      <c r="G432" s="125">
        <v>0</v>
      </c>
      <c r="H432" s="125"/>
      <c r="I432" s="118">
        <v>0</v>
      </c>
      <c r="J432" s="118"/>
      <c r="K432" s="125">
        <v>0</v>
      </c>
      <c r="L432" s="125"/>
      <c r="M432" s="125">
        <v>88205</v>
      </c>
      <c r="N432" s="125"/>
      <c r="O432" s="125">
        <v>119964</v>
      </c>
      <c r="P432" s="118">
        <v>0</v>
      </c>
    </row>
    <row r="433" spans="1:16" s="109" customFormat="1" ht="9" customHeight="1">
      <c r="A433" s="112" t="s">
        <v>31</v>
      </c>
      <c r="B433" s="114">
        <v>423.2</v>
      </c>
      <c r="C433" s="114">
        <v>4370</v>
      </c>
      <c r="D433" s="123"/>
      <c r="E433" s="123">
        <v>0</v>
      </c>
      <c r="F433" s="123">
        <v>0</v>
      </c>
      <c r="G433" s="123">
        <v>0</v>
      </c>
      <c r="H433" s="123"/>
      <c r="I433" s="113">
        <v>0</v>
      </c>
      <c r="J433" s="113"/>
      <c r="K433" s="123">
        <v>0</v>
      </c>
      <c r="L433" s="123"/>
      <c r="M433" s="123">
        <v>53345</v>
      </c>
      <c r="N433" s="123"/>
      <c r="O433" s="113">
        <v>0</v>
      </c>
      <c r="P433" s="113">
        <v>0</v>
      </c>
    </row>
    <row r="434" spans="1:16" s="109" customFormat="1" ht="9" customHeight="1">
      <c r="A434" s="112" t="s">
        <v>33</v>
      </c>
      <c r="B434" s="114">
        <v>482</v>
      </c>
      <c r="C434" s="114">
        <v>32493</v>
      </c>
      <c r="D434" s="123"/>
      <c r="E434" s="123">
        <v>66</v>
      </c>
      <c r="F434" s="123">
        <v>1715</v>
      </c>
      <c r="G434" s="123">
        <v>3154</v>
      </c>
      <c r="H434" s="123"/>
      <c r="I434" s="113">
        <v>0</v>
      </c>
      <c r="J434" s="113"/>
      <c r="K434" s="113">
        <v>0</v>
      </c>
      <c r="L434" s="123"/>
      <c r="M434" s="113">
        <v>0</v>
      </c>
      <c r="N434" s="113"/>
      <c r="O434" s="113">
        <v>0</v>
      </c>
      <c r="P434" s="113">
        <v>0</v>
      </c>
    </row>
    <row r="435" spans="1:16" s="109" customFormat="1" ht="9" customHeight="1">
      <c r="A435" s="112" t="s">
        <v>35</v>
      </c>
      <c r="B435" s="114">
        <v>4794.5</v>
      </c>
      <c r="C435" s="114">
        <v>179895</v>
      </c>
      <c r="D435" s="123"/>
      <c r="E435" s="123">
        <v>4189</v>
      </c>
      <c r="F435" s="123">
        <v>21632</v>
      </c>
      <c r="G435" s="123">
        <v>58040</v>
      </c>
      <c r="H435" s="123"/>
      <c r="I435" s="113">
        <v>0</v>
      </c>
      <c r="J435" s="113"/>
      <c r="K435" s="113">
        <v>0</v>
      </c>
      <c r="L435" s="123"/>
      <c r="M435" s="113">
        <v>0</v>
      </c>
      <c r="N435" s="113"/>
      <c r="O435" s="113">
        <v>0</v>
      </c>
      <c r="P435" s="123">
        <v>945553</v>
      </c>
    </row>
    <row r="436" spans="1:16" s="109" customFormat="1" ht="9" customHeight="1">
      <c r="A436" s="115" t="s">
        <v>36</v>
      </c>
      <c r="B436" s="119">
        <v>124.3</v>
      </c>
      <c r="C436" s="119">
        <v>47828</v>
      </c>
      <c r="D436" s="125"/>
      <c r="E436" s="125">
        <v>3756</v>
      </c>
      <c r="F436" s="125">
        <v>1430</v>
      </c>
      <c r="G436" s="125">
        <v>7100</v>
      </c>
      <c r="H436" s="125"/>
      <c r="I436" s="118">
        <v>0</v>
      </c>
      <c r="J436" s="118"/>
      <c r="K436" s="118">
        <v>0</v>
      </c>
      <c r="L436" s="125"/>
      <c r="M436" s="118">
        <v>0</v>
      </c>
      <c r="N436" s="118"/>
      <c r="O436" s="118">
        <v>0</v>
      </c>
      <c r="P436" s="118">
        <v>0</v>
      </c>
    </row>
    <row r="437" spans="1:16" s="109" customFormat="1" ht="9" customHeight="1">
      <c r="A437" s="112" t="s">
        <v>37</v>
      </c>
      <c r="B437" s="114">
        <v>22539.1</v>
      </c>
      <c r="C437" s="114">
        <v>325325</v>
      </c>
      <c r="D437" s="123"/>
      <c r="E437" s="123">
        <v>0</v>
      </c>
      <c r="F437" s="123">
        <v>180223</v>
      </c>
      <c r="G437" s="123">
        <v>0</v>
      </c>
      <c r="H437" s="123"/>
      <c r="I437" s="113">
        <v>0</v>
      </c>
      <c r="J437" s="113"/>
      <c r="K437" s="113">
        <v>0</v>
      </c>
      <c r="L437" s="123"/>
      <c r="M437" s="113">
        <v>0</v>
      </c>
      <c r="N437" s="113"/>
      <c r="O437" s="123">
        <v>0</v>
      </c>
      <c r="P437" s="113">
        <v>0</v>
      </c>
    </row>
    <row r="438" spans="1:16" s="109" customFormat="1" ht="9" customHeight="1">
      <c r="A438" s="112" t="s">
        <v>38</v>
      </c>
      <c r="B438" s="114">
        <v>0</v>
      </c>
      <c r="C438" s="114">
        <v>0</v>
      </c>
      <c r="D438" s="123"/>
      <c r="E438" s="113">
        <v>0</v>
      </c>
      <c r="F438" s="113">
        <v>0</v>
      </c>
      <c r="G438" s="113">
        <v>0</v>
      </c>
      <c r="H438" s="123"/>
      <c r="I438" s="113">
        <v>0</v>
      </c>
      <c r="J438" s="113"/>
      <c r="K438" s="123">
        <v>0</v>
      </c>
      <c r="L438" s="123"/>
      <c r="M438" s="123">
        <v>417166</v>
      </c>
      <c r="N438" s="123"/>
      <c r="O438" s="113">
        <v>0</v>
      </c>
      <c r="P438" s="113">
        <v>0</v>
      </c>
    </row>
    <row r="439" spans="1:16" s="109" customFormat="1" ht="9" customHeight="1">
      <c r="A439" s="112" t="s">
        <v>39</v>
      </c>
      <c r="B439" s="114">
        <v>0</v>
      </c>
      <c r="C439" s="114">
        <v>0</v>
      </c>
      <c r="D439" s="123"/>
      <c r="E439" s="123">
        <v>0</v>
      </c>
      <c r="F439" s="123">
        <v>0</v>
      </c>
      <c r="G439" s="113">
        <v>0</v>
      </c>
      <c r="H439" s="123"/>
      <c r="I439" s="113">
        <v>0</v>
      </c>
      <c r="J439" s="113"/>
      <c r="K439" s="123">
        <v>0</v>
      </c>
      <c r="L439" s="123"/>
      <c r="M439" s="123">
        <v>83993</v>
      </c>
      <c r="N439" s="123"/>
      <c r="O439" s="113">
        <v>0</v>
      </c>
      <c r="P439" s="113">
        <v>0</v>
      </c>
    </row>
    <row r="440" spans="1:16" s="109" customFormat="1" ht="9" customHeight="1">
      <c r="A440" s="115" t="s">
        <v>41</v>
      </c>
      <c r="B440" s="119">
        <v>0</v>
      </c>
      <c r="C440" s="119">
        <v>0</v>
      </c>
      <c r="D440" s="125"/>
      <c r="E440" s="118">
        <v>0</v>
      </c>
      <c r="F440" s="118">
        <v>0</v>
      </c>
      <c r="G440" s="118">
        <v>0</v>
      </c>
      <c r="H440" s="125"/>
      <c r="I440" s="118">
        <v>0</v>
      </c>
      <c r="J440" s="118"/>
      <c r="K440" s="125">
        <v>0</v>
      </c>
      <c r="L440" s="125"/>
      <c r="M440" s="125">
        <v>32370</v>
      </c>
      <c r="N440" s="125"/>
      <c r="O440" s="118">
        <v>0</v>
      </c>
      <c r="P440" s="118">
        <v>0</v>
      </c>
    </row>
    <row r="441" spans="1:16" s="109" customFormat="1" ht="9" customHeight="1">
      <c r="A441" s="112" t="s">
        <v>43</v>
      </c>
      <c r="B441" s="114">
        <v>12836.7</v>
      </c>
      <c r="C441" s="114">
        <v>2028766</v>
      </c>
      <c r="D441" s="123"/>
      <c r="E441" s="123">
        <v>97879</v>
      </c>
      <c r="F441" s="123">
        <v>40213</v>
      </c>
      <c r="G441" s="123">
        <v>228925</v>
      </c>
      <c r="H441" s="123"/>
      <c r="I441" s="113">
        <v>0</v>
      </c>
      <c r="J441" s="113"/>
      <c r="K441" s="113">
        <v>0</v>
      </c>
      <c r="L441" s="123"/>
      <c r="M441" s="113">
        <v>0</v>
      </c>
      <c r="N441" s="113"/>
      <c r="O441" s="113">
        <v>0</v>
      </c>
      <c r="P441" s="113">
        <v>0</v>
      </c>
    </row>
    <row r="442" spans="1:16" s="109" customFormat="1" ht="9" customHeight="1">
      <c r="A442" s="112" t="s">
        <v>97</v>
      </c>
      <c r="B442" s="114">
        <v>719.2</v>
      </c>
      <c r="C442" s="114">
        <v>104181</v>
      </c>
      <c r="D442" s="123"/>
      <c r="E442" s="123">
        <v>16002</v>
      </c>
      <c r="F442" s="123">
        <v>2702</v>
      </c>
      <c r="G442" s="123">
        <v>44129</v>
      </c>
      <c r="H442" s="123"/>
      <c r="I442" s="113">
        <v>0</v>
      </c>
      <c r="J442" s="113"/>
      <c r="K442" s="113">
        <v>0</v>
      </c>
      <c r="L442" s="123"/>
      <c r="M442" s="113">
        <v>0</v>
      </c>
      <c r="N442" s="113"/>
      <c r="O442" s="113">
        <v>1100</v>
      </c>
      <c r="P442" s="113">
        <v>0</v>
      </c>
    </row>
    <row r="443" spans="1:16" s="109" customFormat="1" ht="9" customHeight="1">
      <c r="A443" s="112"/>
      <c r="B443" s="114"/>
      <c r="C443" s="114"/>
      <c r="D443" s="123"/>
      <c r="E443" s="123"/>
      <c r="F443" s="123"/>
      <c r="G443" s="123"/>
      <c r="H443" s="123"/>
      <c r="I443" s="113"/>
      <c r="J443" s="113"/>
      <c r="K443" s="123"/>
      <c r="L443" s="123"/>
      <c r="M443" s="113"/>
      <c r="N443" s="113"/>
      <c r="O443" s="113"/>
      <c r="P443" s="113"/>
    </row>
    <row r="444" spans="1:16" s="109" customFormat="1" ht="9.6" customHeight="1">
      <c r="A444" s="131">
        <v>2011</v>
      </c>
      <c r="B444" s="107"/>
      <c r="C444" s="107"/>
      <c r="D444" s="108"/>
      <c r="E444" s="108"/>
      <c r="F444" s="108"/>
      <c r="G444" s="108"/>
      <c r="H444" s="108"/>
      <c r="I444" s="108"/>
      <c r="J444" s="108"/>
      <c r="K444" s="111"/>
      <c r="L444" s="108"/>
      <c r="M444" s="108"/>
      <c r="N444" s="108"/>
      <c r="O444" s="108"/>
      <c r="P444" s="108"/>
    </row>
    <row r="445" spans="1:16" s="109" customFormat="1" ht="9" customHeight="1">
      <c r="A445" s="106" t="s">
        <v>69</v>
      </c>
      <c r="B445" s="110">
        <f>SUM(B447:B468)</f>
        <v>88648.89999999998</v>
      </c>
      <c r="C445" s="110">
        <f>SUM(C447:C468)</f>
        <v>4777710</v>
      </c>
      <c r="D445" s="121"/>
      <c r="E445" s="121">
        <f>SUM(E447:E468)</f>
        <v>223717</v>
      </c>
      <c r="F445" s="121">
        <f>SUM(F447:F468)</f>
        <v>443621</v>
      </c>
      <c r="G445" s="121">
        <f>SUM(G447:G468)</f>
        <v>631859</v>
      </c>
      <c r="H445" s="121"/>
      <c r="I445" s="121">
        <f>SUM(I447:I468)</f>
        <v>2121866</v>
      </c>
      <c r="J445" s="132"/>
      <c r="K445" s="121">
        <f>SUM(K447:K468)</f>
        <v>7763048</v>
      </c>
      <c r="L445" s="121"/>
      <c r="M445" s="121">
        <f>SUM(M447:M468)</f>
        <v>959488</v>
      </c>
      <c r="N445" s="121"/>
      <c r="O445" s="121">
        <f>SUM(O447:O468)</f>
        <v>134727</v>
      </c>
      <c r="P445" s="121">
        <f>SUM(P447:P468)</f>
        <v>1206907</v>
      </c>
    </row>
    <row r="446" spans="1:16" s="109" customFormat="1" ht="3.95" customHeight="1">
      <c r="A446" s="106"/>
      <c r="B446" s="110"/>
      <c r="C446" s="110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</row>
    <row r="447" spans="1:16" s="109" customFormat="1" ht="9" customHeight="1">
      <c r="A447" s="112" t="s">
        <v>16</v>
      </c>
      <c r="B447" s="109">
        <v>0</v>
      </c>
      <c r="C447" s="114">
        <v>134452</v>
      </c>
      <c r="D447" s="123"/>
      <c r="E447" s="123">
        <v>0</v>
      </c>
      <c r="F447" s="113">
        <v>0</v>
      </c>
      <c r="G447" s="113">
        <v>0</v>
      </c>
      <c r="H447" s="123"/>
      <c r="I447" s="123">
        <v>1670858</v>
      </c>
      <c r="J447" s="123"/>
      <c r="K447" s="113">
        <v>2579139</v>
      </c>
      <c r="L447" s="123"/>
      <c r="M447" s="113">
        <v>0</v>
      </c>
      <c r="N447" s="113"/>
      <c r="O447" s="123">
        <v>28023</v>
      </c>
      <c r="P447" s="123">
        <v>119516</v>
      </c>
    </row>
    <row r="448" spans="1:16" s="109" customFormat="1" ht="9" customHeight="1">
      <c r="A448" s="112" t="s">
        <v>17</v>
      </c>
      <c r="B448" s="114">
        <v>0</v>
      </c>
      <c r="C448" s="114">
        <v>0</v>
      </c>
      <c r="D448" s="123"/>
      <c r="E448" s="113">
        <v>0</v>
      </c>
      <c r="F448" s="113">
        <v>0</v>
      </c>
      <c r="G448" s="113">
        <v>0</v>
      </c>
      <c r="H448" s="123"/>
      <c r="I448" s="113">
        <v>0</v>
      </c>
      <c r="J448" s="113"/>
      <c r="K448" s="113">
        <v>3823186</v>
      </c>
      <c r="L448" s="123"/>
      <c r="M448" s="113">
        <v>0</v>
      </c>
      <c r="N448" s="113"/>
      <c r="O448" s="113">
        <v>0</v>
      </c>
      <c r="P448" s="113">
        <v>0</v>
      </c>
    </row>
    <row r="449" spans="1:16" s="109" customFormat="1" ht="9" customHeight="1">
      <c r="A449" s="112" t="s">
        <v>18</v>
      </c>
      <c r="B449" s="114">
        <v>0</v>
      </c>
      <c r="C449" s="114">
        <v>0</v>
      </c>
      <c r="D449" s="123"/>
      <c r="E449" s="113">
        <v>0</v>
      </c>
      <c r="F449" s="113">
        <v>0</v>
      </c>
      <c r="G449" s="113">
        <v>0</v>
      </c>
      <c r="H449" s="123"/>
      <c r="I449" s="113">
        <v>0</v>
      </c>
      <c r="J449" s="113"/>
      <c r="K449" s="123">
        <v>0</v>
      </c>
      <c r="L449" s="123"/>
      <c r="M449" s="123">
        <v>229941</v>
      </c>
      <c r="N449" s="123"/>
      <c r="O449" s="113">
        <v>0</v>
      </c>
      <c r="P449" s="113">
        <v>0</v>
      </c>
    </row>
    <row r="450" spans="1:16" s="109" customFormat="1" ht="9" customHeight="1">
      <c r="A450" s="115" t="s">
        <v>19</v>
      </c>
      <c r="B450" s="119">
        <v>15262.3</v>
      </c>
      <c r="C450" s="119">
        <v>794238</v>
      </c>
      <c r="D450" s="125"/>
      <c r="E450" s="125">
        <v>47053</v>
      </c>
      <c r="F450" s="125">
        <v>12468</v>
      </c>
      <c r="G450" s="125">
        <v>122254</v>
      </c>
      <c r="H450" s="125"/>
      <c r="I450" s="118">
        <v>0</v>
      </c>
      <c r="J450" s="118"/>
      <c r="K450" s="118">
        <v>0</v>
      </c>
      <c r="L450" s="125"/>
      <c r="M450" s="118">
        <v>0</v>
      </c>
      <c r="N450" s="118"/>
      <c r="O450" s="118">
        <v>0</v>
      </c>
      <c r="P450" s="118">
        <v>0</v>
      </c>
    </row>
    <row r="451" spans="1:16" s="109" customFormat="1" ht="9" customHeight="1">
      <c r="A451" s="112" t="s">
        <v>21</v>
      </c>
      <c r="B451" s="114">
        <v>7992.2000000000007</v>
      </c>
      <c r="C451" s="114">
        <v>541896</v>
      </c>
      <c r="D451" s="123"/>
      <c r="E451" s="123">
        <v>16496</v>
      </c>
      <c r="F451" s="123">
        <v>5713</v>
      </c>
      <c r="G451" s="123">
        <v>18754</v>
      </c>
      <c r="H451" s="123"/>
      <c r="I451" s="113">
        <v>0</v>
      </c>
      <c r="J451" s="113"/>
      <c r="K451" s="113">
        <v>0</v>
      </c>
      <c r="L451" s="123"/>
      <c r="M451" s="123">
        <v>0</v>
      </c>
      <c r="N451" s="123"/>
      <c r="O451" s="113">
        <v>0</v>
      </c>
      <c r="P451" s="113">
        <v>0</v>
      </c>
    </row>
    <row r="452" spans="1:16" s="109" customFormat="1" ht="9" customHeight="1">
      <c r="A452" s="112" t="s">
        <v>22</v>
      </c>
      <c r="B452" s="114">
        <v>555.1</v>
      </c>
      <c r="C452" s="114">
        <v>49959</v>
      </c>
      <c r="D452" s="123"/>
      <c r="E452" s="123">
        <v>0</v>
      </c>
      <c r="F452" s="123">
        <v>0</v>
      </c>
      <c r="G452" s="123">
        <v>0</v>
      </c>
      <c r="H452" s="123"/>
      <c r="I452" s="113">
        <v>0</v>
      </c>
      <c r="J452" s="113"/>
      <c r="K452" s="123">
        <v>0</v>
      </c>
      <c r="L452" s="123"/>
      <c r="M452" s="123">
        <v>29653</v>
      </c>
      <c r="N452" s="123"/>
      <c r="O452" s="113">
        <v>0</v>
      </c>
      <c r="P452" s="113">
        <v>0</v>
      </c>
    </row>
    <row r="453" spans="1:16" s="109" customFormat="1" ht="9" customHeight="1">
      <c r="A453" s="112" t="s">
        <v>23</v>
      </c>
      <c r="B453" s="114">
        <v>11380.8</v>
      </c>
      <c r="C453" s="114">
        <v>59268</v>
      </c>
      <c r="D453" s="123"/>
      <c r="E453" s="123">
        <v>4329</v>
      </c>
      <c r="F453" s="123">
        <v>5487</v>
      </c>
      <c r="G453" s="123">
        <v>45090</v>
      </c>
      <c r="H453" s="123"/>
      <c r="I453" s="113">
        <v>0</v>
      </c>
      <c r="J453" s="113"/>
      <c r="K453" s="113">
        <v>0</v>
      </c>
      <c r="L453" s="123"/>
      <c r="M453" s="113">
        <v>0</v>
      </c>
      <c r="N453" s="113"/>
      <c r="O453" s="113">
        <v>0</v>
      </c>
      <c r="P453" s="113">
        <v>0</v>
      </c>
    </row>
    <row r="454" spans="1:16" s="109" customFormat="1" ht="9" customHeight="1">
      <c r="A454" s="115" t="s">
        <v>24</v>
      </c>
      <c r="B454" s="119">
        <v>0</v>
      </c>
      <c r="C454" s="119">
        <v>0</v>
      </c>
      <c r="D454" s="125"/>
      <c r="E454" s="125">
        <v>0</v>
      </c>
      <c r="F454" s="125">
        <v>0</v>
      </c>
      <c r="G454" s="125">
        <v>0</v>
      </c>
      <c r="H454" s="125"/>
      <c r="I454" s="118">
        <v>0</v>
      </c>
      <c r="J454" s="118"/>
      <c r="K454" s="118">
        <v>0</v>
      </c>
      <c r="L454" s="125"/>
      <c r="M454" s="125">
        <v>45192</v>
      </c>
      <c r="N454" s="125"/>
      <c r="O454" s="118">
        <v>0</v>
      </c>
      <c r="P454" s="118">
        <v>0</v>
      </c>
    </row>
    <row r="455" spans="1:16" s="109" customFormat="1" ht="9" customHeight="1">
      <c r="A455" s="112" t="s">
        <v>25</v>
      </c>
      <c r="B455" s="114">
        <v>0</v>
      </c>
      <c r="C455" s="114">
        <v>0</v>
      </c>
      <c r="D455" s="123"/>
      <c r="E455" s="123">
        <v>0</v>
      </c>
      <c r="F455" s="123">
        <v>0</v>
      </c>
      <c r="G455" s="123">
        <v>0</v>
      </c>
      <c r="H455" s="123"/>
      <c r="I455" s="113">
        <v>0</v>
      </c>
      <c r="J455" s="113"/>
      <c r="K455" s="113">
        <v>0</v>
      </c>
      <c r="L455" s="123"/>
      <c r="M455" s="113">
        <v>0</v>
      </c>
      <c r="N455" s="113"/>
      <c r="O455" s="113">
        <v>0</v>
      </c>
      <c r="P455" s="113">
        <v>0</v>
      </c>
    </row>
    <row r="456" spans="1:16" s="109" customFormat="1" ht="9" customHeight="1">
      <c r="A456" s="112" t="s">
        <v>26</v>
      </c>
      <c r="B456" s="114">
        <v>861.1</v>
      </c>
      <c r="C456" s="114">
        <v>164090</v>
      </c>
      <c r="D456" s="123"/>
      <c r="E456" s="123">
        <v>7200</v>
      </c>
      <c r="F456" s="123">
        <v>1889</v>
      </c>
      <c r="G456" s="123">
        <v>37371</v>
      </c>
      <c r="H456" s="123"/>
      <c r="I456" s="113">
        <v>0</v>
      </c>
      <c r="J456" s="113"/>
      <c r="K456" s="113">
        <v>0</v>
      </c>
      <c r="L456" s="123"/>
      <c r="M456" s="113">
        <v>0</v>
      </c>
      <c r="N456" s="113"/>
      <c r="O456" s="113">
        <v>0</v>
      </c>
      <c r="P456" s="113">
        <v>0</v>
      </c>
    </row>
    <row r="457" spans="1:16" s="109" customFormat="1" ht="9" customHeight="1">
      <c r="A457" s="112" t="s">
        <v>27</v>
      </c>
      <c r="B457" s="114">
        <v>0</v>
      </c>
      <c r="C457" s="114">
        <v>0</v>
      </c>
      <c r="D457" s="123"/>
      <c r="E457" s="123">
        <v>0</v>
      </c>
      <c r="F457" s="123">
        <v>1095</v>
      </c>
      <c r="G457" s="123">
        <v>0</v>
      </c>
      <c r="H457" s="123"/>
      <c r="I457" s="123">
        <v>451008</v>
      </c>
      <c r="J457" s="123"/>
      <c r="K457" s="113">
        <v>1360723</v>
      </c>
      <c r="L457" s="123"/>
      <c r="M457" s="113">
        <v>0</v>
      </c>
      <c r="N457" s="113"/>
      <c r="O457" s="113">
        <v>0</v>
      </c>
      <c r="P457" s="113">
        <v>0</v>
      </c>
    </row>
    <row r="458" spans="1:16" s="126" customFormat="1" ht="9" customHeight="1">
      <c r="A458" s="115" t="s">
        <v>30</v>
      </c>
      <c r="B458" s="119">
        <v>0</v>
      </c>
      <c r="C458" s="119">
        <v>0</v>
      </c>
      <c r="D458" s="125"/>
      <c r="E458" s="125">
        <v>0</v>
      </c>
      <c r="F458" s="125">
        <v>0</v>
      </c>
      <c r="G458" s="125">
        <v>0</v>
      </c>
      <c r="H458" s="125"/>
      <c r="I458" s="118">
        <v>0</v>
      </c>
      <c r="J458" s="118"/>
      <c r="K458" s="118">
        <v>0</v>
      </c>
      <c r="L458" s="125"/>
      <c r="M458" s="125">
        <v>97991</v>
      </c>
      <c r="N458" s="125"/>
      <c r="O458" s="125">
        <v>105774</v>
      </c>
      <c r="P458" s="118">
        <v>0</v>
      </c>
    </row>
    <row r="459" spans="1:16" s="109" customFormat="1" ht="9" customHeight="1">
      <c r="A459" s="112" t="s">
        <v>31</v>
      </c>
      <c r="B459" s="114">
        <v>800.5</v>
      </c>
      <c r="C459" s="114">
        <v>85785</v>
      </c>
      <c r="D459" s="123"/>
      <c r="E459" s="123">
        <v>0</v>
      </c>
      <c r="F459" s="123">
        <v>0</v>
      </c>
      <c r="G459" s="123">
        <v>0</v>
      </c>
      <c r="H459" s="123"/>
      <c r="I459" s="113">
        <v>0</v>
      </c>
      <c r="J459" s="113"/>
      <c r="K459" s="113">
        <v>0</v>
      </c>
      <c r="L459" s="123"/>
      <c r="M459" s="123">
        <v>49630</v>
      </c>
      <c r="N459" s="123"/>
      <c r="O459" s="113">
        <v>0</v>
      </c>
      <c r="P459" s="113">
        <v>0</v>
      </c>
    </row>
    <row r="460" spans="1:16" s="109" customFormat="1" ht="9" customHeight="1">
      <c r="A460" s="112" t="s">
        <v>33</v>
      </c>
      <c r="B460" s="114">
        <v>0</v>
      </c>
      <c r="C460" s="114">
        <v>0</v>
      </c>
      <c r="D460" s="123"/>
      <c r="E460" s="123">
        <v>887</v>
      </c>
      <c r="F460" s="123">
        <v>752</v>
      </c>
      <c r="G460" s="123">
        <v>2096</v>
      </c>
      <c r="H460" s="123"/>
      <c r="I460" s="113">
        <v>0</v>
      </c>
      <c r="J460" s="113"/>
      <c r="K460" s="113">
        <v>0</v>
      </c>
      <c r="L460" s="123"/>
      <c r="M460" s="113">
        <v>0</v>
      </c>
      <c r="N460" s="113"/>
      <c r="O460" s="113">
        <v>0</v>
      </c>
      <c r="P460" s="113">
        <v>0</v>
      </c>
    </row>
    <row r="461" spans="1:16" s="109" customFormat="1" ht="9" customHeight="1">
      <c r="A461" s="112" t="s">
        <v>35</v>
      </c>
      <c r="B461" s="114">
        <v>5619</v>
      </c>
      <c r="C461" s="114">
        <v>162084</v>
      </c>
      <c r="D461" s="123"/>
      <c r="E461" s="123">
        <v>3736</v>
      </c>
      <c r="F461" s="123">
        <v>21128</v>
      </c>
      <c r="G461" s="123">
        <v>53489</v>
      </c>
      <c r="H461" s="123"/>
      <c r="I461" s="113">
        <v>0</v>
      </c>
      <c r="J461" s="113"/>
      <c r="K461" s="113">
        <v>0</v>
      </c>
      <c r="L461" s="123"/>
      <c r="M461" s="113">
        <v>0</v>
      </c>
      <c r="N461" s="113"/>
      <c r="O461" s="113">
        <v>0</v>
      </c>
      <c r="P461" s="123">
        <v>1087391</v>
      </c>
    </row>
    <row r="462" spans="1:16" s="109" customFormat="1" ht="9" customHeight="1">
      <c r="A462" s="115" t="s">
        <v>36</v>
      </c>
      <c r="B462" s="119">
        <v>110.5</v>
      </c>
      <c r="C462" s="119">
        <v>47815</v>
      </c>
      <c r="D462" s="125"/>
      <c r="E462" s="125">
        <v>4261</v>
      </c>
      <c r="F462" s="125">
        <v>1379</v>
      </c>
      <c r="G462" s="125">
        <v>9640</v>
      </c>
      <c r="H462" s="125"/>
      <c r="I462" s="118">
        <v>0</v>
      </c>
      <c r="J462" s="118"/>
      <c r="K462" s="118">
        <v>0</v>
      </c>
      <c r="L462" s="125"/>
      <c r="M462" s="118">
        <v>0</v>
      </c>
      <c r="N462" s="118"/>
      <c r="O462" s="118">
        <v>0</v>
      </c>
      <c r="P462" s="118">
        <v>0</v>
      </c>
    </row>
    <row r="463" spans="1:16" s="109" customFormat="1" ht="9" customHeight="1">
      <c r="A463" s="112" t="s">
        <v>37</v>
      </c>
      <c r="B463" s="114">
        <v>27560.199999999997</v>
      </c>
      <c r="C463" s="114">
        <v>329246</v>
      </c>
      <c r="D463" s="123"/>
      <c r="E463" s="123">
        <v>0</v>
      </c>
      <c r="F463" s="123">
        <v>348884</v>
      </c>
      <c r="G463" s="123">
        <v>0</v>
      </c>
      <c r="H463" s="123"/>
      <c r="I463" s="113">
        <v>0</v>
      </c>
      <c r="J463" s="113"/>
      <c r="K463" s="113">
        <v>0</v>
      </c>
      <c r="L463" s="123"/>
      <c r="M463" s="113">
        <v>0</v>
      </c>
      <c r="N463" s="113"/>
      <c r="O463" s="123">
        <v>0</v>
      </c>
      <c r="P463" s="123">
        <v>0</v>
      </c>
    </row>
    <row r="464" spans="1:16" s="109" customFormat="1" ht="9" customHeight="1">
      <c r="A464" s="112" t="s">
        <v>38</v>
      </c>
      <c r="B464" s="114">
        <v>0</v>
      </c>
      <c r="C464" s="114">
        <v>0</v>
      </c>
      <c r="D464" s="123"/>
      <c r="E464" s="113">
        <v>0</v>
      </c>
      <c r="F464" s="113">
        <v>0</v>
      </c>
      <c r="G464" s="113">
        <v>0</v>
      </c>
      <c r="H464" s="123"/>
      <c r="I464" s="113">
        <v>0</v>
      </c>
      <c r="J464" s="113"/>
      <c r="K464" s="113">
        <v>0</v>
      </c>
      <c r="L464" s="123"/>
      <c r="M464" s="123">
        <v>390941</v>
      </c>
      <c r="N464" s="123"/>
      <c r="O464" s="113">
        <v>0</v>
      </c>
      <c r="P464" s="113">
        <v>0</v>
      </c>
    </row>
    <row r="465" spans="1:16" s="109" customFormat="1" ht="9" customHeight="1">
      <c r="A465" s="112" t="s">
        <v>39</v>
      </c>
      <c r="B465" s="114">
        <v>0</v>
      </c>
      <c r="C465" s="114">
        <v>0</v>
      </c>
      <c r="D465" s="123"/>
      <c r="E465" s="123">
        <v>0</v>
      </c>
      <c r="F465" s="123">
        <v>0</v>
      </c>
      <c r="G465" s="113">
        <v>0</v>
      </c>
      <c r="H465" s="123"/>
      <c r="I465" s="113">
        <v>0</v>
      </c>
      <c r="J465" s="113"/>
      <c r="K465" s="113">
        <v>0</v>
      </c>
      <c r="L465" s="123"/>
      <c r="M465" s="123">
        <v>79789</v>
      </c>
      <c r="N465" s="123"/>
      <c r="O465" s="113">
        <v>0</v>
      </c>
      <c r="P465" s="113">
        <v>0</v>
      </c>
    </row>
    <row r="466" spans="1:16" s="109" customFormat="1" ht="9" customHeight="1">
      <c r="A466" s="115" t="s">
        <v>41</v>
      </c>
      <c r="B466" s="119">
        <v>0</v>
      </c>
      <c r="C466" s="119">
        <v>0</v>
      </c>
      <c r="D466" s="125"/>
      <c r="E466" s="118">
        <v>0</v>
      </c>
      <c r="F466" s="118">
        <v>0</v>
      </c>
      <c r="G466" s="118">
        <v>0</v>
      </c>
      <c r="H466" s="125"/>
      <c r="I466" s="118">
        <v>0</v>
      </c>
      <c r="J466" s="118"/>
      <c r="K466" s="118">
        <v>0</v>
      </c>
      <c r="L466" s="125"/>
      <c r="M466" s="125">
        <v>36351</v>
      </c>
      <c r="N466" s="125"/>
      <c r="O466" s="118">
        <v>0</v>
      </c>
      <c r="P466" s="118">
        <v>0</v>
      </c>
    </row>
    <row r="467" spans="1:16" s="109" customFormat="1" ht="9" customHeight="1">
      <c r="A467" s="112" t="s">
        <v>43</v>
      </c>
      <c r="B467" s="114">
        <v>17000.2</v>
      </c>
      <c r="C467" s="114">
        <v>2222538</v>
      </c>
      <c r="D467" s="123"/>
      <c r="E467" s="123">
        <v>125190</v>
      </c>
      <c r="F467" s="123">
        <v>41337</v>
      </c>
      <c r="G467" s="123">
        <v>293991</v>
      </c>
      <c r="H467" s="123"/>
      <c r="I467" s="113">
        <v>0</v>
      </c>
      <c r="J467" s="113"/>
      <c r="K467" s="113">
        <v>0</v>
      </c>
      <c r="L467" s="123"/>
      <c r="M467" s="113">
        <v>0</v>
      </c>
      <c r="N467" s="113"/>
      <c r="O467" s="113">
        <v>0</v>
      </c>
      <c r="P467" s="113">
        <v>0</v>
      </c>
    </row>
    <row r="468" spans="1:16" s="109" customFormat="1" ht="9" customHeight="1">
      <c r="A468" s="112" t="s">
        <v>97</v>
      </c>
      <c r="B468" s="114">
        <v>1507</v>
      </c>
      <c r="C468" s="114">
        <v>186339</v>
      </c>
      <c r="D468" s="123"/>
      <c r="E468" s="123">
        <v>14565</v>
      </c>
      <c r="F468" s="123">
        <v>3489</v>
      </c>
      <c r="G468" s="123">
        <v>49174</v>
      </c>
      <c r="H468" s="123"/>
      <c r="I468" s="113">
        <v>0</v>
      </c>
      <c r="J468" s="113"/>
      <c r="K468" s="113">
        <v>0</v>
      </c>
      <c r="L468" s="123"/>
      <c r="M468" s="113">
        <v>0</v>
      </c>
      <c r="N468" s="113"/>
      <c r="O468" s="113">
        <v>930</v>
      </c>
      <c r="P468" s="113">
        <v>0</v>
      </c>
    </row>
    <row r="469" spans="1:16" s="109" customFormat="1" ht="9" customHeight="1">
      <c r="A469" s="112"/>
      <c r="B469" s="114"/>
      <c r="C469" s="114"/>
      <c r="D469" s="123"/>
      <c r="E469" s="123"/>
      <c r="F469" s="123"/>
      <c r="G469" s="123"/>
      <c r="H469" s="123"/>
      <c r="I469" s="113"/>
      <c r="J469" s="113"/>
      <c r="K469" s="113"/>
      <c r="L469" s="123"/>
      <c r="M469" s="113"/>
      <c r="N469" s="113"/>
      <c r="O469" s="113"/>
      <c r="P469" s="113"/>
    </row>
    <row r="470" spans="1:16" s="109" customFormat="1" ht="9" customHeight="1">
      <c r="A470" s="131">
        <v>2012</v>
      </c>
      <c r="B470" s="107"/>
      <c r="C470" s="107"/>
      <c r="D470" s="108"/>
      <c r="E470" s="108"/>
      <c r="F470" s="108"/>
      <c r="G470" s="108"/>
      <c r="H470" s="108"/>
      <c r="I470" s="108"/>
      <c r="J470" s="108"/>
      <c r="K470" s="111"/>
      <c r="L470" s="108"/>
      <c r="M470" s="108"/>
      <c r="N470" s="108"/>
      <c r="O470" s="108"/>
      <c r="P470" s="108"/>
    </row>
    <row r="471" spans="1:16" s="109" customFormat="1" ht="9" customHeight="1">
      <c r="A471" s="106" t="s">
        <v>69</v>
      </c>
      <c r="B471" s="110">
        <f>SUM(B473:B494)</f>
        <v>102801.59999999999</v>
      </c>
      <c r="C471" s="110">
        <f>SUM(C473:C494)</f>
        <v>5358195</v>
      </c>
      <c r="D471" s="110"/>
      <c r="E471" s="110">
        <f>SUM(E473:E494)</f>
        <v>238091</v>
      </c>
      <c r="F471" s="110">
        <f>SUM(F473:F494)</f>
        <v>500275</v>
      </c>
      <c r="G471" s="110">
        <f>SUM(G473:G494)</f>
        <v>660349</v>
      </c>
      <c r="H471" s="110"/>
      <c r="I471" s="110">
        <f>SUM(I473:I494)</f>
        <v>2166046</v>
      </c>
      <c r="J471" s="110"/>
      <c r="K471" s="110">
        <f>SUM(K473:K494)</f>
        <v>8047183</v>
      </c>
      <c r="L471" s="110"/>
      <c r="M471" s="110">
        <f>SUM(M475:M493)</f>
        <v>1010875</v>
      </c>
      <c r="N471" s="110"/>
      <c r="O471" s="110">
        <f>SUM(O473:O494)</f>
        <v>139997</v>
      </c>
      <c r="P471" s="110">
        <f>SUM(P473:P494)</f>
        <v>1237091</v>
      </c>
    </row>
    <row r="472" spans="1:16" s="109" customFormat="1" ht="9" customHeight="1">
      <c r="A472" s="106"/>
      <c r="B472" s="110"/>
      <c r="C472" s="110"/>
      <c r="D472" s="110"/>
      <c r="E472" s="110"/>
      <c r="F472" s="107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</row>
    <row r="473" spans="1:16" s="109" customFormat="1" ht="9" customHeight="1">
      <c r="A473" s="112" t="s">
        <v>16</v>
      </c>
      <c r="B473" s="107">
        <v>0</v>
      </c>
      <c r="C473" s="114">
        <v>131161</v>
      </c>
      <c r="D473" s="114"/>
      <c r="E473" s="114">
        <v>0</v>
      </c>
      <c r="F473" s="107">
        <v>0</v>
      </c>
      <c r="G473" s="114">
        <v>0</v>
      </c>
      <c r="H473" s="114"/>
      <c r="I473" s="114">
        <v>1727652</v>
      </c>
      <c r="J473" s="114"/>
      <c r="K473" s="114">
        <v>2859829</v>
      </c>
      <c r="L473" s="114"/>
      <c r="M473" s="114">
        <v>0</v>
      </c>
      <c r="N473" s="114"/>
      <c r="O473" s="114">
        <v>25148</v>
      </c>
      <c r="P473" s="114">
        <v>86679</v>
      </c>
    </row>
    <row r="474" spans="1:16" s="109" customFormat="1" ht="9" customHeight="1">
      <c r="A474" s="112" t="s">
        <v>17</v>
      </c>
      <c r="B474" s="114">
        <v>0</v>
      </c>
      <c r="C474" s="114">
        <v>0</v>
      </c>
      <c r="D474" s="114"/>
      <c r="E474" s="114">
        <v>0</v>
      </c>
      <c r="F474" s="107">
        <v>0</v>
      </c>
      <c r="G474" s="114">
        <v>0</v>
      </c>
      <c r="H474" s="114"/>
      <c r="I474" s="107">
        <v>0</v>
      </c>
      <c r="J474" s="114"/>
      <c r="K474" s="114">
        <v>3944485</v>
      </c>
      <c r="L474" s="114"/>
      <c r="M474" s="114">
        <v>0</v>
      </c>
      <c r="N474" s="114"/>
      <c r="O474" s="107">
        <v>0</v>
      </c>
      <c r="P474" s="107">
        <v>0</v>
      </c>
    </row>
    <row r="475" spans="1:16" s="109" customFormat="1" ht="9" customHeight="1">
      <c r="A475" s="112" t="s">
        <v>18</v>
      </c>
      <c r="B475" s="114">
        <v>0</v>
      </c>
      <c r="C475" s="114">
        <v>0</v>
      </c>
      <c r="D475" s="114"/>
      <c r="E475" s="114">
        <v>0</v>
      </c>
      <c r="F475" s="107">
        <v>0</v>
      </c>
      <c r="G475" s="114">
        <v>0</v>
      </c>
      <c r="H475" s="114"/>
      <c r="I475" s="114">
        <v>0</v>
      </c>
      <c r="J475" s="114"/>
      <c r="K475" s="107">
        <v>0</v>
      </c>
      <c r="L475" s="114"/>
      <c r="M475" s="114">
        <v>222885</v>
      </c>
      <c r="N475" s="114"/>
      <c r="O475" s="107">
        <v>0</v>
      </c>
      <c r="P475" s="107">
        <v>0</v>
      </c>
    </row>
    <row r="476" spans="1:16" s="109" customFormat="1" ht="9" customHeight="1">
      <c r="A476" s="115" t="s">
        <v>19</v>
      </c>
      <c r="B476" s="119">
        <v>19715.600000000002</v>
      </c>
      <c r="C476" s="119">
        <v>1031303</v>
      </c>
      <c r="D476" s="119"/>
      <c r="E476" s="119">
        <v>53064</v>
      </c>
      <c r="F476" s="119">
        <v>15819</v>
      </c>
      <c r="G476" s="119">
        <v>125995</v>
      </c>
      <c r="H476" s="119"/>
      <c r="I476" s="119">
        <v>0</v>
      </c>
      <c r="J476" s="119"/>
      <c r="K476" s="119">
        <v>0</v>
      </c>
      <c r="L476" s="119"/>
      <c r="M476" s="119">
        <v>0</v>
      </c>
      <c r="N476" s="119"/>
      <c r="O476" s="119">
        <v>0</v>
      </c>
      <c r="P476" s="119">
        <v>0</v>
      </c>
    </row>
    <row r="477" spans="1:16" s="109" customFormat="1" ht="9" customHeight="1">
      <c r="A477" s="112" t="s">
        <v>21</v>
      </c>
      <c r="B477" s="114">
        <v>9480.1</v>
      </c>
      <c r="C477" s="114">
        <v>649054</v>
      </c>
      <c r="D477" s="114"/>
      <c r="E477" s="114">
        <v>19905</v>
      </c>
      <c r="F477" s="107">
        <v>2426</v>
      </c>
      <c r="G477" s="114">
        <v>22028</v>
      </c>
      <c r="H477" s="114"/>
      <c r="I477" s="114">
        <v>0</v>
      </c>
      <c r="J477" s="114"/>
      <c r="K477" s="114">
        <v>0</v>
      </c>
      <c r="L477" s="114"/>
      <c r="M477" s="114">
        <v>0</v>
      </c>
      <c r="N477" s="114"/>
      <c r="O477" s="114">
        <v>0</v>
      </c>
      <c r="P477" s="114">
        <v>0</v>
      </c>
    </row>
    <row r="478" spans="1:16" s="109" customFormat="1" ht="9" customHeight="1">
      <c r="A478" s="112" t="s">
        <v>22</v>
      </c>
      <c r="B478" s="114">
        <v>1193.1999999999998</v>
      </c>
      <c r="C478" s="107">
        <v>72372</v>
      </c>
      <c r="D478" s="114"/>
      <c r="E478" s="114">
        <v>0</v>
      </c>
      <c r="F478" s="107">
        <v>0</v>
      </c>
      <c r="G478" s="107">
        <v>0</v>
      </c>
      <c r="H478" s="114"/>
      <c r="I478" s="114">
        <v>0</v>
      </c>
      <c r="J478" s="114"/>
      <c r="K478" s="114">
        <v>0</v>
      </c>
      <c r="L478" s="114"/>
      <c r="M478" s="114">
        <v>31205</v>
      </c>
      <c r="N478" s="114"/>
      <c r="O478" s="114">
        <v>0</v>
      </c>
      <c r="P478" s="114">
        <v>0</v>
      </c>
    </row>
    <row r="479" spans="1:16" s="109" customFormat="1" ht="9" customHeight="1">
      <c r="A479" s="112" t="s">
        <v>23</v>
      </c>
      <c r="B479" s="114">
        <v>11186.800000000001</v>
      </c>
      <c r="C479" s="114">
        <v>62364</v>
      </c>
      <c r="D479" s="114"/>
      <c r="E479" s="114">
        <v>5041</v>
      </c>
      <c r="F479" s="107">
        <v>6601</v>
      </c>
      <c r="G479" s="114">
        <v>43103</v>
      </c>
      <c r="H479" s="114"/>
      <c r="I479" s="114">
        <v>0</v>
      </c>
      <c r="J479" s="114"/>
      <c r="K479" s="114">
        <v>0</v>
      </c>
      <c r="L479" s="114"/>
      <c r="M479" s="114">
        <v>0</v>
      </c>
      <c r="N479" s="114"/>
      <c r="O479" s="114">
        <v>0</v>
      </c>
      <c r="P479" s="114">
        <v>0</v>
      </c>
    </row>
    <row r="480" spans="1:16" s="109" customFormat="1" ht="9" customHeight="1">
      <c r="A480" s="115" t="s">
        <v>24</v>
      </c>
      <c r="B480" s="119">
        <v>0</v>
      </c>
      <c r="C480" s="119">
        <v>0</v>
      </c>
      <c r="D480" s="119"/>
      <c r="E480" s="119">
        <v>0</v>
      </c>
      <c r="F480" s="119">
        <v>0</v>
      </c>
      <c r="G480" s="119">
        <v>0</v>
      </c>
      <c r="H480" s="119"/>
      <c r="I480" s="119">
        <v>0</v>
      </c>
      <c r="J480" s="119"/>
      <c r="K480" s="119">
        <v>0</v>
      </c>
      <c r="L480" s="119"/>
      <c r="M480" s="119">
        <v>46424</v>
      </c>
      <c r="N480" s="119"/>
      <c r="O480" s="119">
        <v>0</v>
      </c>
      <c r="P480" s="119">
        <v>0</v>
      </c>
    </row>
    <row r="481" spans="1:17" s="109" customFormat="1" ht="9" customHeight="1">
      <c r="A481" s="112" t="s">
        <v>25</v>
      </c>
      <c r="B481" s="114">
        <v>0</v>
      </c>
      <c r="C481" s="114">
        <v>0</v>
      </c>
      <c r="D481" s="114"/>
      <c r="E481" s="114">
        <v>0</v>
      </c>
      <c r="F481" s="114">
        <v>0</v>
      </c>
      <c r="G481" s="114">
        <v>0</v>
      </c>
      <c r="H481" s="114"/>
      <c r="I481" s="114">
        <v>0</v>
      </c>
      <c r="J481" s="114"/>
      <c r="K481" s="114">
        <v>0</v>
      </c>
      <c r="L481" s="114"/>
      <c r="M481" s="114">
        <v>0</v>
      </c>
      <c r="N481" s="114"/>
      <c r="O481" s="114">
        <v>0</v>
      </c>
      <c r="P481" s="114">
        <v>0</v>
      </c>
    </row>
    <row r="482" spans="1:17" s="109" customFormat="1" ht="9" customHeight="1">
      <c r="A482" s="112" t="s">
        <v>26</v>
      </c>
      <c r="B482" s="114">
        <v>1079.5999999999999</v>
      </c>
      <c r="C482" s="114">
        <v>181389</v>
      </c>
      <c r="D482" s="114"/>
      <c r="E482" s="114">
        <v>7705</v>
      </c>
      <c r="F482" s="114">
        <v>2472</v>
      </c>
      <c r="G482" s="114">
        <v>39685</v>
      </c>
      <c r="H482" s="114"/>
      <c r="I482" s="114">
        <v>0</v>
      </c>
      <c r="J482" s="114"/>
      <c r="K482" s="114">
        <v>0</v>
      </c>
      <c r="L482" s="114"/>
      <c r="M482" s="114">
        <v>0</v>
      </c>
      <c r="N482" s="114"/>
      <c r="O482" s="114">
        <v>0</v>
      </c>
      <c r="P482" s="114">
        <v>0</v>
      </c>
    </row>
    <row r="483" spans="1:17" s="109" customFormat="1" ht="9" customHeight="1">
      <c r="A483" s="112" t="s">
        <v>27</v>
      </c>
      <c r="B483" s="114">
        <v>0</v>
      </c>
      <c r="C483" s="133">
        <v>0</v>
      </c>
      <c r="D483" s="114"/>
      <c r="E483" s="114">
        <v>0</v>
      </c>
      <c r="F483" s="114">
        <v>1059</v>
      </c>
      <c r="G483" s="107">
        <v>0</v>
      </c>
      <c r="H483" s="114"/>
      <c r="I483" s="114">
        <v>438394</v>
      </c>
      <c r="J483" s="114"/>
      <c r="K483" s="114">
        <v>1242869</v>
      </c>
      <c r="L483" s="114"/>
      <c r="M483" s="114">
        <v>0</v>
      </c>
      <c r="N483" s="114"/>
      <c r="O483" s="114">
        <v>0</v>
      </c>
      <c r="P483" s="114">
        <v>0</v>
      </c>
    </row>
    <row r="484" spans="1:17" s="109" customFormat="1" ht="9" customHeight="1">
      <c r="A484" s="115" t="s">
        <v>30</v>
      </c>
      <c r="B484" s="119">
        <v>0</v>
      </c>
      <c r="C484" s="119">
        <v>0</v>
      </c>
      <c r="D484" s="119"/>
      <c r="E484" s="119">
        <v>0</v>
      </c>
      <c r="F484" s="119">
        <v>0</v>
      </c>
      <c r="G484" s="119">
        <v>0</v>
      </c>
      <c r="H484" s="119"/>
      <c r="I484" s="119">
        <v>0</v>
      </c>
      <c r="J484" s="119"/>
      <c r="K484" s="119">
        <v>0</v>
      </c>
      <c r="L484" s="119"/>
      <c r="M484" s="119">
        <v>110669</v>
      </c>
      <c r="N484" s="119"/>
      <c r="O484" s="119">
        <v>114228.00000000001</v>
      </c>
      <c r="P484" s="119">
        <v>0</v>
      </c>
      <c r="Q484" s="126"/>
    </row>
    <row r="485" spans="1:17" s="109" customFormat="1" ht="9" customHeight="1">
      <c r="A485" s="112" t="s">
        <v>31</v>
      </c>
      <c r="B485" s="114">
        <v>1638.1999999999998</v>
      </c>
      <c r="C485" s="114">
        <v>155201</v>
      </c>
      <c r="D485" s="114"/>
      <c r="E485" s="114">
        <v>0</v>
      </c>
      <c r="F485" s="107">
        <v>0</v>
      </c>
      <c r="G485" s="114">
        <v>0</v>
      </c>
      <c r="H485" s="114"/>
      <c r="I485" s="114">
        <v>0</v>
      </c>
      <c r="J485" s="114"/>
      <c r="K485" s="114">
        <v>0</v>
      </c>
      <c r="L485" s="114"/>
      <c r="M485" s="114">
        <v>44981</v>
      </c>
      <c r="N485" s="114"/>
      <c r="O485" s="114">
        <v>0</v>
      </c>
      <c r="P485" s="114">
        <v>0</v>
      </c>
    </row>
    <row r="486" spans="1:17" s="109" customFormat="1" ht="9" customHeight="1">
      <c r="A486" s="112" t="s">
        <v>33</v>
      </c>
      <c r="B486" s="114">
        <v>0</v>
      </c>
      <c r="C486" s="114">
        <v>0</v>
      </c>
      <c r="D486" s="114"/>
      <c r="E486" s="114">
        <v>2228</v>
      </c>
      <c r="F486" s="114">
        <v>2366</v>
      </c>
      <c r="G486" s="114">
        <v>5866</v>
      </c>
      <c r="H486" s="114"/>
      <c r="I486" s="114">
        <v>0</v>
      </c>
      <c r="J486" s="114"/>
      <c r="K486" s="114">
        <v>0</v>
      </c>
      <c r="L486" s="114"/>
      <c r="M486" s="114">
        <v>0</v>
      </c>
      <c r="N486" s="114"/>
      <c r="O486" s="114">
        <v>0</v>
      </c>
      <c r="P486" s="114">
        <v>0</v>
      </c>
    </row>
    <row r="487" spans="1:17" s="109" customFormat="1" ht="9" customHeight="1">
      <c r="A487" s="112" t="s">
        <v>35</v>
      </c>
      <c r="B487" s="114">
        <v>5357.4</v>
      </c>
      <c r="C487" s="114">
        <v>174716</v>
      </c>
      <c r="D487" s="114"/>
      <c r="E487" s="114">
        <v>2630</v>
      </c>
      <c r="F487" s="114">
        <v>23158</v>
      </c>
      <c r="G487" s="114">
        <v>50774</v>
      </c>
      <c r="H487" s="114"/>
      <c r="I487" s="114">
        <v>0</v>
      </c>
      <c r="J487" s="114"/>
      <c r="K487" s="114">
        <v>0</v>
      </c>
      <c r="L487" s="114"/>
      <c r="M487" s="114">
        <v>0</v>
      </c>
      <c r="N487" s="114"/>
      <c r="O487" s="114">
        <v>0</v>
      </c>
      <c r="P487" s="114">
        <v>1150234</v>
      </c>
    </row>
    <row r="488" spans="1:17" s="109" customFormat="1" ht="9" customHeight="1">
      <c r="A488" s="115" t="s">
        <v>36</v>
      </c>
      <c r="B488" s="119">
        <v>416.1</v>
      </c>
      <c r="C488" s="119">
        <v>52892</v>
      </c>
      <c r="D488" s="119"/>
      <c r="E488" s="119">
        <v>4084</v>
      </c>
      <c r="F488" s="119">
        <v>1581</v>
      </c>
      <c r="G488" s="119">
        <v>7876</v>
      </c>
      <c r="H488" s="119"/>
      <c r="I488" s="119">
        <v>0</v>
      </c>
      <c r="J488" s="119"/>
      <c r="K488" s="119">
        <v>0</v>
      </c>
      <c r="L488" s="119"/>
      <c r="M488" s="119">
        <v>0</v>
      </c>
      <c r="N488" s="119"/>
      <c r="O488" s="119">
        <v>0</v>
      </c>
      <c r="P488" s="119">
        <v>0</v>
      </c>
    </row>
    <row r="489" spans="1:17" s="109" customFormat="1" ht="9" customHeight="1">
      <c r="A489" s="112" t="s">
        <v>37</v>
      </c>
      <c r="B489" s="114">
        <v>30002.899999999998</v>
      </c>
      <c r="C489" s="114">
        <v>356393</v>
      </c>
      <c r="D489" s="114"/>
      <c r="E489" s="107">
        <v>0</v>
      </c>
      <c r="F489" s="114">
        <v>389302</v>
      </c>
      <c r="G489" s="107">
        <v>0</v>
      </c>
      <c r="H489" s="114"/>
      <c r="I489" s="114">
        <v>0</v>
      </c>
      <c r="J489" s="114"/>
      <c r="K489" s="114">
        <v>0</v>
      </c>
      <c r="L489" s="114"/>
      <c r="M489" s="114">
        <v>0</v>
      </c>
      <c r="N489" s="114"/>
      <c r="O489" s="114">
        <v>0</v>
      </c>
      <c r="P489" s="114">
        <v>0</v>
      </c>
    </row>
    <row r="490" spans="1:17" s="109" customFormat="1" ht="9" customHeight="1">
      <c r="A490" s="112" t="s">
        <v>38</v>
      </c>
      <c r="B490" s="114">
        <v>0</v>
      </c>
      <c r="C490" s="114">
        <v>0</v>
      </c>
      <c r="D490" s="114"/>
      <c r="E490" s="107">
        <v>0</v>
      </c>
      <c r="F490" s="107">
        <v>0</v>
      </c>
      <c r="G490" s="107">
        <v>0</v>
      </c>
      <c r="H490" s="114"/>
      <c r="I490" s="114">
        <v>0</v>
      </c>
      <c r="J490" s="114"/>
      <c r="K490" s="114">
        <v>0</v>
      </c>
      <c r="L490" s="114"/>
      <c r="M490" s="114">
        <v>351472</v>
      </c>
      <c r="N490" s="114"/>
      <c r="O490" s="114">
        <v>0</v>
      </c>
      <c r="P490" s="114">
        <v>0</v>
      </c>
    </row>
    <row r="491" spans="1:17" s="109" customFormat="1" ht="9" customHeight="1">
      <c r="A491" s="112" t="s">
        <v>39</v>
      </c>
      <c r="B491" s="114">
        <v>0</v>
      </c>
      <c r="C491" s="114">
        <v>0</v>
      </c>
      <c r="D491" s="114"/>
      <c r="E491" s="107">
        <v>0</v>
      </c>
      <c r="F491" s="107">
        <v>0</v>
      </c>
      <c r="G491" s="114">
        <v>0</v>
      </c>
      <c r="H491" s="114"/>
      <c r="I491" s="114">
        <v>0</v>
      </c>
      <c r="J491" s="114"/>
      <c r="K491" s="114">
        <v>0</v>
      </c>
      <c r="L491" s="114"/>
      <c r="M491" s="114">
        <v>97432</v>
      </c>
      <c r="N491" s="114"/>
      <c r="O491" s="114">
        <v>0</v>
      </c>
      <c r="P491" s="114">
        <v>0</v>
      </c>
    </row>
    <row r="492" spans="1:17" s="109" customFormat="1" ht="9" customHeight="1">
      <c r="A492" s="115" t="s">
        <v>41</v>
      </c>
      <c r="B492" s="119">
        <v>0</v>
      </c>
      <c r="C492" s="119">
        <v>0</v>
      </c>
      <c r="D492" s="119"/>
      <c r="E492" s="119">
        <v>0</v>
      </c>
      <c r="F492" s="119">
        <v>0</v>
      </c>
      <c r="G492" s="119">
        <v>0</v>
      </c>
      <c r="H492" s="119"/>
      <c r="I492" s="119">
        <v>0</v>
      </c>
      <c r="J492" s="119"/>
      <c r="K492" s="119">
        <v>0</v>
      </c>
      <c r="L492" s="119"/>
      <c r="M492" s="119">
        <v>105807</v>
      </c>
      <c r="N492" s="119"/>
      <c r="O492" s="119">
        <v>0</v>
      </c>
      <c r="P492" s="119">
        <v>0</v>
      </c>
    </row>
    <row r="493" spans="1:17" s="109" customFormat="1" ht="9" customHeight="1">
      <c r="A493" s="112" t="s">
        <v>43</v>
      </c>
      <c r="B493" s="114">
        <v>21678.199999999997</v>
      </c>
      <c r="C493" s="114">
        <v>2333653</v>
      </c>
      <c r="D493" s="114"/>
      <c r="E493" s="114">
        <v>126636</v>
      </c>
      <c r="F493" s="114">
        <v>51262</v>
      </c>
      <c r="G493" s="114">
        <v>316425</v>
      </c>
      <c r="H493" s="114"/>
      <c r="I493" s="114">
        <v>0</v>
      </c>
      <c r="J493" s="114"/>
      <c r="K493" s="114">
        <v>0</v>
      </c>
      <c r="L493" s="114"/>
      <c r="M493" s="114">
        <v>0</v>
      </c>
      <c r="N493" s="114"/>
      <c r="O493" s="114">
        <v>0</v>
      </c>
      <c r="P493" s="114">
        <v>0</v>
      </c>
    </row>
    <row r="494" spans="1:17" s="109" customFormat="1" ht="9" customHeight="1">
      <c r="A494" s="112" t="s">
        <v>97</v>
      </c>
      <c r="B494" s="114">
        <v>1053.5</v>
      </c>
      <c r="C494" s="114">
        <v>157697</v>
      </c>
      <c r="D494" s="114"/>
      <c r="E494" s="114">
        <v>16798</v>
      </c>
      <c r="F494" s="114">
        <v>4229</v>
      </c>
      <c r="G494" s="114">
        <v>48597</v>
      </c>
      <c r="H494" s="114"/>
      <c r="I494" s="114">
        <v>0</v>
      </c>
      <c r="J494" s="114"/>
      <c r="K494" s="114">
        <v>0</v>
      </c>
      <c r="L494" s="114"/>
      <c r="M494" s="114">
        <v>0</v>
      </c>
      <c r="N494" s="114"/>
      <c r="O494" s="114">
        <v>621</v>
      </c>
      <c r="P494" s="114">
        <v>178</v>
      </c>
    </row>
    <row r="495" spans="1:17" s="109" customFormat="1" ht="9" customHeight="1">
      <c r="A495" s="112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</row>
    <row r="496" spans="1:17" s="109" customFormat="1" ht="9" customHeight="1">
      <c r="A496" s="131">
        <v>2013</v>
      </c>
      <c r="B496" s="107"/>
      <c r="C496" s="107"/>
      <c r="D496" s="107"/>
      <c r="E496" s="107"/>
      <c r="F496" s="107"/>
      <c r="G496" s="107"/>
      <c r="H496" s="107"/>
      <c r="I496" s="107"/>
      <c r="J496" s="107"/>
      <c r="K496" s="110"/>
      <c r="L496" s="107"/>
      <c r="M496" s="107"/>
      <c r="N496" s="107"/>
      <c r="O496" s="107"/>
      <c r="P496" s="107"/>
    </row>
    <row r="497" spans="1:17" s="109" customFormat="1" ht="9" customHeight="1">
      <c r="A497" s="106" t="s">
        <v>69</v>
      </c>
      <c r="B497" s="110">
        <f>SUM(B499:B520)</f>
        <v>119773.49999999999</v>
      </c>
      <c r="C497" s="110">
        <f>SUM(C499:C520)</f>
        <v>5820991</v>
      </c>
      <c r="D497" s="110"/>
      <c r="E497" s="110">
        <f>SUM(E499:E520)</f>
        <v>253361</v>
      </c>
      <c r="F497" s="110">
        <f>SUM(F499:F520)</f>
        <v>480124</v>
      </c>
      <c r="G497" s="110">
        <f>SUM(G499:G520)</f>
        <v>642542</v>
      </c>
      <c r="H497" s="110"/>
      <c r="I497" s="110">
        <f>SUM(I499:I520)</f>
        <v>2216314</v>
      </c>
      <c r="J497" s="110"/>
      <c r="K497" s="110">
        <f>SUM(K499:K520)</f>
        <v>8093547</v>
      </c>
      <c r="L497" s="110"/>
      <c r="M497" s="110">
        <f>SUM(M499:M520)</f>
        <v>1025841</v>
      </c>
      <c r="N497" s="110"/>
      <c r="O497" s="110">
        <f>SUM(O499:O520)</f>
        <v>119402</v>
      </c>
      <c r="P497" s="110">
        <f>SUM(P499:P520)</f>
        <v>1210477</v>
      </c>
    </row>
    <row r="498" spans="1:17" s="109" customFormat="1" ht="3.95" customHeight="1">
      <c r="A498" s="106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</row>
    <row r="499" spans="1:17" s="109" customFormat="1" ht="9" customHeight="1">
      <c r="A499" s="112" t="s">
        <v>16</v>
      </c>
      <c r="B499" s="114">
        <v>0</v>
      </c>
      <c r="C499" s="114">
        <v>127575</v>
      </c>
      <c r="D499" s="114"/>
      <c r="E499" s="114">
        <v>0</v>
      </c>
      <c r="F499" s="114">
        <v>0</v>
      </c>
      <c r="G499" s="114">
        <v>0</v>
      </c>
      <c r="H499" s="114"/>
      <c r="I499" s="114">
        <v>1799408</v>
      </c>
      <c r="J499" s="114"/>
      <c r="K499" s="114">
        <v>2858312</v>
      </c>
      <c r="L499" s="114"/>
      <c r="M499" s="114">
        <v>0</v>
      </c>
      <c r="N499" s="114"/>
      <c r="O499" s="114">
        <v>22483</v>
      </c>
      <c r="P499" s="114">
        <v>74996</v>
      </c>
    </row>
    <row r="500" spans="1:17" s="109" customFormat="1" ht="9" customHeight="1">
      <c r="A500" s="112" t="s">
        <v>17</v>
      </c>
      <c r="B500" s="114">
        <v>0</v>
      </c>
      <c r="C500" s="114">
        <v>0</v>
      </c>
      <c r="D500" s="114"/>
      <c r="E500" s="114">
        <v>0</v>
      </c>
      <c r="F500" s="114">
        <v>0</v>
      </c>
      <c r="G500" s="114">
        <v>0</v>
      </c>
      <c r="H500" s="114"/>
      <c r="I500" s="107">
        <v>0</v>
      </c>
      <c r="J500" s="114"/>
      <c r="K500" s="114">
        <v>3777789</v>
      </c>
      <c r="L500" s="114"/>
      <c r="M500" s="114">
        <v>0</v>
      </c>
      <c r="N500" s="114"/>
      <c r="O500" s="107">
        <v>0</v>
      </c>
      <c r="P500" s="107">
        <v>0</v>
      </c>
    </row>
    <row r="501" spans="1:17" s="109" customFormat="1" ht="9" customHeight="1">
      <c r="A501" s="112" t="s">
        <v>18</v>
      </c>
      <c r="B501" s="114">
        <v>0</v>
      </c>
      <c r="C501" s="114">
        <v>0</v>
      </c>
      <c r="D501" s="114"/>
      <c r="E501" s="114">
        <v>0</v>
      </c>
      <c r="F501" s="114">
        <v>0</v>
      </c>
      <c r="G501" s="114">
        <v>0</v>
      </c>
      <c r="H501" s="114"/>
      <c r="I501" s="114">
        <v>0</v>
      </c>
      <c r="J501" s="114"/>
      <c r="K501" s="107">
        <v>0</v>
      </c>
      <c r="L501" s="114"/>
      <c r="M501" s="114">
        <v>249431</v>
      </c>
      <c r="N501" s="114"/>
      <c r="O501" s="107">
        <v>0</v>
      </c>
      <c r="P501" s="107">
        <v>0</v>
      </c>
    </row>
    <row r="502" spans="1:17" s="109" customFormat="1" ht="9" customHeight="1">
      <c r="A502" s="115" t="s">
        <v>19</v>
      </c>
      <c r="B502" s="119">
        <v>20636</v>
      </c>
      <c r="C502" s="119">
        <v>987124</v>
      </c>
      <c r="D502" s="119"/>
      <c r="E502" s="119">
        <v>56827</v>
      </c>
      <c r="F502" s="119">
        <v>16637</v>
      </c>
      <c r="G502" s="119">
        <v>124866</v>
      </c>
      <c r="H502" s="119"/>
      <c r="I502" s="119">
        <v>0</v>
      </c>
      <c r="J502" s="119"/>
      <c r="K502" s="119">
        <v>0</v>
      </c>
      <c r="L502" s="119"/>
      <c r="M502" s="119">
        <v>0</v>
      </c>
      <c r="N502" s="119"/>
      <c r="O502" s="119">
        <v>0</v>
      </c>
      <c r="P502" s="119">
        <v>0</v>
      </c>
    </row>
    <row r="503" spans="1:17" s="109" customFormat="1" ht="9" customHeight="1">
      <c r="A503" s="112" t="s">
        <v>21</v>
      </c>
      <c r="B503" s="114">
        <v>15944.199999999999</v>
      </c>
      <c r="C503" s="114">
        <v>727505</v>
      </c>
      <c r="D503" s="114"/>
      <c r="E503" s="114">
        <v>28125</v>
      </c>
      <c r="F503" s="107">
        <v>2625</v>
      </c>
      <c r="G503" s="114">
        <v>67120</v>
      </c>
      <c r="H503" s="114"/>
      <c r="I503" s="114">
        <v>0</v>
      </c>
      <c r="J503" s="114"/>
      <c r="K503" s="114">
        <v>0</v>
      </c>
      <c r="L503" s="114"/>
      <c r="M503" s="114">
        <v>0</v>
      </c>
      <c r="N503" s="114"/>
      <c r="O503" s="114">
        <v>0</v>
      </c>
      <c r="P503" s="114">
        <v>0</v>
      </c>
    </row>
    <row r="504" spans="1:17" s="109" customFormat="1" ht="9" customHeight="1">
      <c r="A504" s="112" t="s">
        <v>22</v>
      </c>
      <c r="B504" s="114">
        <v>2885.7</v>
      </c>
      <c r="C504" s="114">
        <v>175536</v>
      </c>
      <c r="D504" s="114"/>
      <c r="E504" s="114">
        <v>0</v>
      </c>
      <c r="F504" s="109">
        <v>0</v>
      </c>
      <c r="G504" s="107">
        <v>0</v>
      </c>
      <c r="H504" s="114"/>
      <c r="I504" s="114">
        <v>0</v>
      </c>
      <c r="J504" s="114"/>
      <c r="K504" s="114">
        <v>0</v>
      </c>
      <c r="L504" s="114"/>
      <c r="M504" s="114">
        <v>32343</v>
      </c>
      <c r="N504" s="114"/>
      <c r="O504" s="114">
        <v>0</v>
      </c>
      <c r="P504" s="114">
        <v>0</v>
      </c>
    </row>
    <row r="505" spans="1:17" s="109" customFormat="1" ht="9" customHeight="1">
      <c r="A505" s="112" t="s">
        <v>23</v>
      </c>
      <c r="B505" s="114">
        <v>11136.1</v>
      </c>
      <c r="C505" s="114">
        <v>41313</v>
      </c>
      <c r="D505" s="114"/>
      <c r="E505" s="114">
        <v>2829</v>
      </c>
      <c r="F505" s="114">
        <v>5454</v>
      </c>
      <c r="G505" s="114">
        <v>27254</v>
      </c>
      <c r="H505" s="114"/>
      <c r="I505" s="114">
        <v>0</v>
      </c>
      <c r="J505" s="114"/>
      <c r="K505" s="114">
        <v>0</v>
      </c>
      <c r="L505" s="114"/>
      <c r="M505" s="114">
        <v>0</v>
      </c>
      <c r="N505" s="114"/>
      <c r="O505" s="114">
        <v>0</v>
      </c>
      <c r="P505" s="114">
        <v>0</v>
      </c>
    </row>
    <row r="506" spans="1:17" s="109" customFormat="1" ht="9" customHeight="1">
      <c r="A506" s="115" t="s">
        <v>24</v>
      </c>
      <c r="B506" s="119">
        <v>0</v>
      </c>
      <c r="C506" s="119">
        <v>0</v>
      </c>
      <c r="D506" s="119"/>
      <c r="E506" s="119">
        <v>0</v>
      </c>
      <c r="F506" s="119">
        <v>0</v>
      </c>
      <c r="G506" s="119">
        <v>0</v>
      </c>
      <c r="H506" s="119"/>
      <c r="I506" s="119">
        <v>0</v>
      </c>
      <c r="J506" s="119"/>
      <c r="K506" s="119">
        <v>0</v>
      </c>
      <c r="L506" s="119"/>
      <c r="M506" s="119">
        <v>35351</v>
      </c>
      <c r="N506" s="119"/>
      <c r="O506" s="119">
        <v>0</v>
      </c>
      <c r="P506" s="119">
        <v>0</v>
      </c>
    </row>
    <row r="507" spans="1:17" s="109" customFormat="1" ht="9" customHeight="1">
      <c r="A507" s="112" t="s">
        <v>25</v>
      </c>
      <c r="B507" s="114">
        <v>0</v>
      </c>
      <c r="C507" s="114">
        <v>0</v>
      </c>
      <c r="D507" s="114"/>
      <c r="E507" s="114">
        <v>0</v>
      </c>
      <c r="F507" s="114">
        <v>0</v>
      </c>
      <c r="G507" s="114">
        <v>0</v>
      </c>
      <c r="H507" s="114"/>
      <c r="I507" s="114">
        <v>0</v>
      </c>
      <c r="J507" s="114"/>
      <c r="K507" s="114">
        <v>0</v>
      </c>
      <c r="L507" s="114"/>
      <c r="M507" s="114">
        <v>0</v>
      </c>
      <c r="N507" s="114"/>
      <c r="O507" s="114">
        <v>0</v>
      </c>
      <c r="P507" s="114">
        <v>0</v>
      </c>
    </row>
    <row r="508" spans="1:17" s="109" customFormat="1" ht="9" customHeight="1">
      <c r="A508" s="112" t="s">
        <v>26</v>
      </c>
      <c r="B508" s="109">
        <v>1321.5</v>
      </c>
      <c r="C508" s="114">
        <v>212832</v>
      </c>
      <c r="D508" s="114"/>
      <c r="E508" s="114">
        <v>8839</v>
      </c>
      <c r="F508" s="114">
        <v>2675</v>
      </c>
      <c r="G508" s="114">
        <v>43586</v>
      </c>
      <c r="H508" s="114"/>
      <c r="I508" s="114">
        <v>0</v>
      </c>
      <c r="J508" s="114"/>
      <c r="K508" s="114">
        <v>0</v>
      </c>
      <c r="L508" s="114"/>
      <c r="M508" s="114">
        <v>0</v>
      </c>
      <c r="N508" s="114"/>
      <c r="O508" s="114">
        <v>0</v>
      </c>
      <c r="P508" s="114">
        <v>0</v>
      </c>
    </row>
    <row r="509" spans="1:17" s="109" customFormat="1" ht="9" customHeight="1">
      <c r="A509" s="112" t="s">
        <v>27</v>
      </c>
      <c r="B509" s="114">
        <v>0</v>
      </c>
      <c r="C509" s="107">
        <v>0</v>
      </c>
      <c r="D509" s="114"/>
      <c r="E509" s="107">
        <v>0</v>
      </c>
      <c r="F509" s="114">
        <v>1117</v>
      </c>
      <c r="G509" s="114">
        <v>0</v>
      </c>
      <c r="H509" s="114"/>
      <c r="I509" s="114">
        <v>416906</v>
      </c>
      <c r="J509" s="114"/>
      <c r="K509" s="114">
        <v>1457446</v>
      </c>
      <c r="L509" s="114"/>
      <c r="M509" s="114">
        <v>0</v>
      </c>
      <c r="N509" s="114"/>
      <c r="O509" s="114">
        <v>0</v>
      </c>
      <c r="P509" s="114">
        <v>0</v>
      </c>
    </row>
    <row r="510" spans="1:17" s="109" customFormat="1" ht="9" customHeight="1">
      <c r="A510" s="115" t="s">
        <v>30</v>
      </c>
      <c r="B510" s="119">
        <v>0</v>
      </c>
      <c r="C510" s="119">
        <v>0</v>
      </c>
      <c r="D510" s="119"/>
      <c r="E510" s="119">
        <v>0</v>
      </c>
      <c r="F510" s="119">
        <v>0</v>
      </c>
      <c r="G510" s="119">
        <v>0</v>
      </c>
      <c r="H510" s="119"/>
      <c r="I510" s="119">
        <v>0</v>
      </c>
      <c r="J510" s="119"/>
      <c r="K510" s="119">
        <v>0</v>
      </c>
      <c r="L510" s="119"/>
      <c r="M510" s="119">
        <v>98921</v>
      </c>
      <c r="N510" s="119"/>
      <c r="O510" s="119">
        <v>96147</v>
      </c>
      <c r="P510" s="119">
        <v>0</v>
      </c>
      <c r="Q510" s="126"/>
    </row>
    <row r="511" spans="1:17" s="109" customFormat="1" ht="9" customHeight="1">
      <c r="A511" s="112" t="s">
        <v>31</v>
      </c>
      <c r="B511" s="114">
        <v>1631.9</v>
      </c>
      <c r="C511" s="114">
        <v>172918</v>
      </c>
      <c r="D511" s="114"/>
      <c r="E511" s="114">
        <v>0</v>
      </c>
      <c r="F511" s="114">
        <v>0</v>
      </c>
      <c r="G511" s="114">
        <v>0</v>
      </c>
      <c r="H511" s="114"/>
      <c r="I511" s="114">
        <v>0</v>
      </c>
      <c r="J511" s="114"/>
      <c r="K511" s="114">
        <v>0</v>
      </c>
      <c r="L511" s="114"/>
      <c r="M511" s="114">
        <v>42836</v>
      </c>
      <c r="N511" s="114"/>
      <c r="O511" s="114">
        <v>0</v>
      </c>
      <c r="P511" s="114">
        <v>0</v>
      </c>
    </row>
    <row r="512" spans="1:17" s="109" customFormat="1" ht="9" customHeight="1">
      <c r="A512" s="112" t="s">
        <v>33</v>
      </c>
      <c r="B512" s="114">
        <v>0</v>
      </c>
      <c r="C512" s="114">
        <v>0</v>
      </c>
      <c r="D512" s="114"/>
      <c r="E512" s="114">
        <v>2278</v>
      </c>
      <c r="F512" s="114">
        <v>2830</v>
      </c>
      <c r="G512" s="114">
        <v>7975</v>
      </c>
      <c r="H512" s="114"/>
      <c r="I512" s="114">
        <v>0</v>
      </c>
      <c r="J512" s="114"/>
      <c r="K512" s="114">
        <v>0</v>
      </c>
      <c r="L512" s="114"/>
      <c r="M512" s="114">
        <v>0</v>
      </c>
      <c r="N512" s="114"/>
      <c r="O512" s="114">
        <v>0</v>
      </c>
      <c r="P512" s="114">
        <v>0</v>
      </c>
    </row>
    <row r="513" spans="1:16" s="109" customFormat="1" ht="9" customHeight="1">
      <c r="A513" s="112" t="s">
        <v>35</v>
      </c>
      <c r="B513" s="114">
        <v>4428.0000000000009</v>
      </c>
      <c r="C513" s="107">
        <v>153902</v>
      </c>
      <c r="D513" s="114"/>
      <c r="E513" s="114">
        <v>1612</v>
      </c>
      <c r="F513" s="114">
        <v>24216</v>
      </c>
      <c r="G513" s="114">
        <v>46792</v>
      </c>
      <c r="H513" s="114"/>
      <c r="I513" s="114">
        <v>0</v>
      </c>
      <c r="J513" s="114"/>
      <c r="K513" s="114">
        <v>0</v>
      </c>
      <c r="L513" s="114"/>
      <c r="M513" s="114">
        <v>0</v>
      </c>
      <c r="N513" s="114"/>
      <c r="O513" s="114">
        <v>0</v>
      </c>
      <c r="P513" s="114">
        <v>1134997</v>
      </c>
    </row>
    <row r="514" spans="1:16" s="109" customFormat="1" ht="9" customHeight="1">
      <c r="A514" s="115" t="s">
        <v>36</v>
      </c>
      <c r="B514" s="119">
        <v>1210.3</v>
      </c>
      <c r="C514" s="119">
        <v>48661</v>
      </c>
      <c r="D514" s="119"/>
      <c r="E514" s="119">
        <v>4315</v>
      </c>
      <c r="F514" s="119">
        <v>986</v>
      </c>
      <c r="G514" s="119">
        <v>6967</v>
      </c>
      <c r="H514" s="119"/>
      <c r="I514" s="119">
        <v>0</v>
      </c>
      <c r="J514" s="119"/>
      <c r="K514" s="119">
        <v>0</v>
      </c>
      <c r="L514" s="119"/>
      <c r="M514" s="119">
        <v>0</v>
      </c>
      <c r="N514" s="119"/>
      <c r="O514" s="119">
        <v>0</v>
      </c>
      <c r="P514" s="119">
        <v>0</v>
      </c>
    </row>
    <row r="515" spans="1:16" s="109" customFormat="1" ht="9" customHeight="1">
      <c r="A515" s="112" t="s">
        <v>37</v>
      </c>
      <c r="B515" s="114">
        <v>37289.599999999999</v>
      </c>
      <c r="C515" s="114">
        <v>667140</v>
      </c>
      <c r="D515" s="114"/>
      <c r="E515" s="114">
        <v>0</v>
      </c>
      <c r="F515" s="114">
        <v>369006</v>
      </c>
      <c r="G515" s="114">
        <v>0</v>
      </c>
      <c r="H515" s="114"/>
      <c r="I515" s="114">
        <v>0</v>
      </c>
      <c r="J515" s="114"/>
      <c r="K515" s="114">
        <v>0</v>
      </c>
      <c r="L515" s="114"/>
      <c r="M515" s="114">
        <v>0</v>
      </c>
      <c r="N515" s="114"/>
      <c r="O515" s="114">
        <v>0</v>
      </c>
      <c r="P515" s="114">
        <v>0</v>
      </c>
    </row>
    <row r="516" spans="1:16" s="109" customFormat="1" ht="9" customHeight="1">
      <c r="A516" s="112" t="s">
        <v>38</v>
      </c>
      <c r="B516" s="114">
        <v>0</v>
      </c>
      <c r="C516" s="114">
        <v>0</v>
      </c>
      <c r="D516" s="114"/>
      <c r="E516" s="114">
        <v>0</v>
      </c>
      <c r="F516" s="114">
        <v>0</v>
      </c>
      <c r="G516" s="114">
        <v>0</v>
      </c>
      <c r="H516" s="114"/>
      <c r="I516" s="114">
        <v>0</v>
      </c>
      <c r="J516" s="114"/>
      <c r="K516" s="114">
        <v>0</v>
      </c>
      <c r="L516" s="114"/>
      <c r="M516" s="114">
        <v>356768</v>
      </c>
      <c r="N516" s="114"/>
      <c r="O516" s="114">
        <v>0</v>
      </c>
      <c r="P516" s="114">
        <v>0</v>
      </c>
    </row>
    <row r="517" spans="1:16" s="109" customFormat="1" ht="9" customHeight="1">
      <c r="A517" s="112" t="s">
        <v>39</v>
      </c>
      <c r="B517" s="114">
        <v>0</v>
      </c>
      <c r="C517" s="114">
        <v>0</v>
      </c>
      <c r="D517" s="114"/>
      <c r="E517" s="114">
        <v>0</v>
      </c>
      <c r="F517" s="114">
        <v>0</v>
      </c>
      <c r="G517" s="114">
        <v>0</v>
      </c>
      <c r="H517" s="114"/>
      <c r="I517" s="114">
        <v>0</v>
      </c>
      <c r="J517" s="114"/>
      <c r="K517" s="114">
        <v>0</v>
      </c>
      <c r="L517" s="114"/>
      <c r="M517" s="114">
        <v>98982</v>
      </c>
      <c r="N517" s="114"/>
      <c r="O517" s="114">
        <v>0</v>
      </c>
      <c r="P517" s="114">
        <v>0</v>
      </c>
    </row>
    <row r="518" spans="1:16" s="109" customFormat="1" ht="9" customHeight="1">
      <c r="A518" s="115" t="s">
        <v>41</v>
      </c>
      <c r="B518" s="119">
        <v>0</v>
      </c>
      <c r="C518" s="119">
        <v>0</v>
      </c>
      <c r="D518" s="119"/>
      <c r="E518" s="119">
        <v>0</v>
      </c>
      <c r="F518" s="119">
        <v>0</v>
      </c>
      <c r="G518" s="119">
        <v>0</v>
      </c>
      <c r="H518" s="119"/>
      <c r="I518" s="119">
        <v>0</v>
      </c>
      <c r="J518" s="119"/>
      <c r="K518" s="119">
        <v>0</v>
      </c>
      <c r="L518" s="119"/>
      <c r="M518" s="119">
        <v>111209</v>
      </c>
      <c r="N518" s="119"/>
      <c r="O518" s="119">
        <v>0</v>
      </c>
      <c r="P518" s="119">
        <v>0</v>
      </c>
    </row>
    <row r="519" spans="1:16" s="109" customFormat="1" ht="9" customHeight="1">
      <c r="A519" s="112" t="s">
        <v>43</v>
      </c>
      <c r="B519" s="114">
        <v>19490.400000000001</v>
      </c>
      <c r="C519" s="114">
        <v>2280700</v>
      </c>
      <c r="D519" s="114"/>
      <c r="E519" s="114">
        <v>130956</v>
      </c>
      <c r="F519" s="114">
        <v>50505</v>
      </c>
      <c r="G519" s="114">
        <v>267293</v>
      </c>
      <c r="H519" s="114"/>
      <c r="I519" s="114">
        <v>0</v>
      </c>
      <c r="J519" s="114"/>
      <c r="K519" s="114">
        <v>0</v>
      </c>
      <c r="L519" s="114"/>
      <c r="M519" s="114">
        <v>0</v>
      </c>
      <c r="N519" s="114"/>
      <c r="O519" s="114">
        <v>0</v>
      </c>
      <c r="P519" s="114">
        <v>0</v>
      </c>
    </row>
    <row r="520" spans="1:16" s="109" customFormat="1" ht="9" customHeight="1">
      <c r="A520" s="112" t="s">
        <v>97</v>
      </c>
      <c r="B520" s="114">
        <v>3799.8</v>
      </c>
      <c r="C520" s="114">
        <v>225785</v>
      </c>
      <c r="D520" s="114"/>
      <c r="E520" s="114">
        <v>17580</v>
      </c>
      <c r="F520" s="114">
        <v>4073</v>
      </c>
      <c r="G520" s="114">
        <v>50689</v>
      </c>
      <c r="H520" s="114"/>
      <c r="I520" s="114">
        <v>0</v>
      </c>
      <c r="J520" s="114"/>
      <c r="K520" s="114">
        <v>0</v>
      </c>
      <c r="L520" s="114"/>
      <c r="M520" s="114">
        <v>0</v>
      </c>
      <c r="N520" s="114"/>
      <c r="O520" s="114">
        <v>772</v>
      </c>
      <c r="P520" s="114">
        <v>484</v>
      </c>
    </row>
    <row r="521" spans="1:16" s="109" customFormat="1" ht="9" customHeight="1">
      <c r="A521" s="112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</row>
    <row r="522" spans="1:16" s="109" customFormat="1" ht="9.6" customHeight="1">
      <c r="A522" s="131">
        <v>2014</v>
      </c>
      <c r="B522" s="107"/>
      <c r="C522" s="107"/>
      <c r="D522" s="107"/>
      <c r="E522" s="107"/>
      <c r="F522" s="107"/>
      <c r="G522" s="107"/>
      <c r="H522" s="107"/>
      <c r="I522" s="107"/>
      <c r="J522" s="107"/>
      <c r="K522" s="110"/>
      <c r="L522" s="107"/>
      <c r="M522" s="107"/>
      <c r="N522" s="107"/>
      <c r="O522" s="107"/>
      <c r="P522" s="107"/>
    </row>
    <row r="523" spans="1:16" s="109" customFormat="1" ht="9" customHeight="1">
      <c r="A523" s="106" t="s">
        <v>69</v>
      </c>
      <c r="B523" s="110">
        <f>SUM(B525:B546)</f>
        <v>118088.40000000001</v>
      </c>
      <c r="C523" s="110">
        <f>SUM(C525:C546)</f>
        <v>5766664</v>
      </c>
      <c r="D523" s="110"/>
      <c r="E523" s="110">
        <f>SUM(E525:E546)</f>
        <v>250462</v>
      </c>
      <c r="F523" s="110">
        <f>SUM(F525:F546)</f>
        <v>526641</v>
      </c>
      <c r="G523" s="110">
        <f>SUM(G525:G546)</f>
        <v>659878</v>
      </c>
      <c r="H523" s="110"/>
      <c r="I523" s="110">
        <f>SUM(I525:I546)</f>
        <v>2229899</v>
      </c>
      <c r="J523" s="110"/>
      <c r="K523" s="110">
        <f>SUM(K525:K546)</f>
        <v>7855096</v>
      </c>
      <c r="L523" s="110"/>
      <c r="M523" s="110">
        <f>SUM(M525:M546)</f>
        <v>992939</v>
      </c>
      <c r="N523" s="110"/>
      <c r="O523" s="110">
        <f>SUM(O525:O546)</f>
        <v>130914</v>
      </c>
      <c r="P523" s="110">
        <f>SUM(P525:P546)</f>
        <v>1109721</v>
      </c>
    </row>
    <row r="524" spans="1:16" s="109" customFormat="1" ht="3.95" customHeight="1">
      <c r="A524" s="106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</row>
    <row r="525" spans="1:16" s="109" customFormat="1" ht="9" customHeight="1">
      <c r="A525" s="112" t="s">
        <v>16</v>
      </c>
      <c r="B525" s="114">
        <v>0</v>
      </c>
      <c r="C525" s="114">
        <v>114925</v>
      </c>
      <c r="D525" s="114"/>
      <c r="E525" s="114">
        <v>0</v>
      </c>
      <c r="F525" s="114">
        <v>0</v>
      </c>
      <c r="G525" s="114">
        <v>0</v>
      </c>
      <c r="H525" s="114"/>
      <c r="I525" s="114">
        <v>1824028</v>
      </c>
      <c r="J525" s="114"/>
      <c r="K525" s="114">
        <v>2839582</v>
      </c>
      <c r="L525" s="114"/>
      <c r="M525" s="114">
        <v>0</v>
      </c>
      <c r="N525" s="114"/>
      <c r="O525" s="114">
        <v>17521</v>
      </c>
      <c r="P525" s="114">
        <v>64200</v>
      </c>
    </row>
    <row r="526" spans="1:16" s="109" customFormat="1" ht="9" customHeight="1">
      <c r="A526" s="112" t="s">
        <v>17</v>
      </c>
      <c r="B526" s="114">
        <v>0</v>
      </c>
      <c r="C526" s="114">
        <v>0</v>
      </c>
      <c r="D526" s="114"/>
      <c r="E526" s="114">
        <v>0</v>
      </c>
      <c r="F526" s="114">
        <v>0</v>
      </c>
      <c r="G526" s="114">
        <v>0</v>
      </c>
      <c r="H526" s="114"/>
      <c r="I526" s="107">
        <v>0</v>
      </c>
      <c r="J526" s="114"/>
      <c r="K526" s="114">
        <v>3618784</v>
      </c>
      <c r="L526" s="114"/>
      <c r="M526" s="114">
        <v>0</v>
      </c>
      <c r="N526" s="114"/>
      <c r="O526" s="107">
        <v>0</v>
      </c>
      <c r="P526" s="107">
        <v>0</v>
      </c>
    </row>
    <row r="527" spans="1:16" s="109" customFormat="1" ht="9" customHeight="1">
      <c r="A527" s="112" t="s">
        <v>18</v>
      </c>
      <c r="B527" s="114">
        <v>0</v>
      </c>
      <c r="C527" s="114">
        <v>0</v>
      </c>
      <c r="D527" s="114"/>
      <c r="E527" s="114">
        <v>0</v>
      </c>
      <c r="F527" s="114">
        <v>0</v>
      </c>
      <c r="G527" s="114">
        <v>0</v>
      </c>
      <c r="H527" s="114"/>
      <c r="I527" s="114">
        <v>0</v>
      </c>
      <c r="J527" s="114"/>
      <c r="K527" s="107">
        <v>0</v>
      </c>
      <c r="L527" s="114"/>
      <c r="M527" s="114">
        <v>276914</v>
      </c>
      <c r="N527" s="114"/>
      <c r="O527" s="107">
        <v>0</v>
      </c>
      <c r="P527" s="107">
        <v>0</v>
      </c>
    </row>
    <row r="528" spans="1:16" s="109" customFormat="1" ht="9" customHeight="1">
      <c r="A528" s="115" t="s">
        <v>19</v>
      </c>
      <c r="B528" s="119">
        <v>19870.999999999996</v>
      </c>
      <c r="C528" s="119">
        <v>973771</v>
      </c>
      <c r="D528" s="119"/>
      <c r="E528" s="119">
        <v>55539</v>
      </c>
      <c r="F528" s="119">
        <v>18580</v>
      </c>
      <c r="G528" s="119">
        <v>120359</v>
      </c>
      <c r="H528" s="119"/>
      <c r="I528" s="119">
        <v>0</v>
      </c>
      <c r="J528" s="119"/>
      <c r="K528" s="119">
        <v>0</v>
      </c>
      <c r="L528" s="119"/>
      <c r="M528" s="119">
        <v>0</v>
      </c>
      <c r="N528" s="119"/>
      <c r="O528" s="119">
        <v>0</v>
      </c>
      <c r="P528" s="119">
        <v>0</v>
      </c>
    </row>
    <row r="529" spans="1:16" s="109" customFormat="1" ht="9" customHeight="1">
      <c r="A529" s="112" t="s">
        <v>21</v>
      </c>
      <c r="B529" s="114">
        <v>13250.5</v>
      </c>
      <c r="C529" s="114">
        <v>815561</v>
      </c>
      <c r="D529" s="114"/>
      <c r="E529" s="114">
        <v>28697</v>
      </c>
      <c r="F529" s="114">
        <v>7779</v>
      </c>
      <c r="G529" s="114">
        <v>109426</v>
      </c>
      <c r="H529" s="114"/>
      <c r="I529" s="114">
        <v>0</v>
      </c>
      <c r="J529" s="114"/>
      <c r="K529" s="114">
        <v>0</v>
      </c>
      <c r="L529" s="114"/>
      <c r="M529" s="114">
        <v>0</v>
      </c>
      <c r="N529" s="114"/>
      <c r="O529" s="114">
        <v>0</v>
      </c>
      <c r="P529" s="114">
        <v>0</v>
      </c>
    </row>
    <row r="530" spans="1:16" s="109" customFormat="1" ht="9" customHeight="1">
      <c r="A530" s="112" t="s">
        <v>22</v>
      </c>
      <c r="B530" s="114">
        <v>2290.7000000000003</v>
      </c>
      <c r="C530" s="114">
        <v>154548</v>
      </c>
      <c r="D530" s="114"/>
      <c r="E530" s="114">
        <v>0</v>
      </c>
      <c r="F530" s="114">
        <v>0</v>
      </c>
      <c r="G530" s="107">
        <v>0</v>
      </c>
      <c r="H530" s="114"/>
      <c r="I530" s="114">
        <v>0</v>
      </c>
      <c r="J530" s="114"/>
      <c r="K530" s="114">
        <v>0</v>
      </c>
      <c r="L530" s="114"/>
      <c r="M530" s="114">
        <v>23696</v>
      </c>
      <c r="N530" s="114"/>
      <c r="O530" s="114">
        <v>0</v>
      </c>
      <c r="P530" s="114">
        <v>0</v>
      </c>
    </row>
    <row r="531" spans="1:16" s="109" customFormat="1" ht="9" customHeight="1">
      <c r="A531" s="112" t="s">
        <v>23</v>
      </c>
      <c r="B531" s="114">
        <v>8550.9</v>
      </c>
      <c r="C531" s="114">
        <v>31732</v>
      </c>
      <c r="D531" s="114"/>
      <c r="E531" s="114">
        <v>2913</v>
      </c>
      <c r="F531" s="114">
        <v>4499</v>
      </c>
      <c r="G531" s="114">
        <v>24495</v>
      </c>
      <c r="H531" s="114"/>
      <c r="I531" s="114">
        <v>0</v>
      </c>
      <c r="J531" s="114"/>
      <c r="K531" s="114">
        <v>0</v>
      </c>
      <c r="L531" s="114"/>
      <c r="M531" s="114">
        <v>0</v>
      </c>
      <c r="N531" s="114"/>
      <c r="O531" s="114">
        <v>0</v>
      </c>
      <c r="P531" s="114">
        <v>0</v>
      </c>
    </row>
    <row r="532" spans="1:16" s="109" customFormat="1" ht="9" customHeight="1">
      <c r="A532" s="115" t="s">
        <v>24</v>
      </c>
      <c r="B532" s="119">
        <v>0</v>
      </c>
      <c r="C532" s="119">
        <v>0</v>
      </c>
      <c r="D532" s="119"/>
      <c r="E532" s="119">
        <v>0</v>
      </c>
      <c r="F532" s="119">
        <v>0</v>
      </c>
      <c r="G532" s="119">
        <v>0</v>
      </c>
      <c r="H532" s="119"/>
      <c r="I532" s="119">
        <v>0</v>
      </c>
      <c r="J532" s="119"/>
      <c r="K532" s="119">
        <v>0</v>
      </c>
      <c r="L532" s="119"/>
      <c r="M532" s="119">
        <v>40269</v>
      </c>
      <c r="N532" s="119"/>
      <c r="O532" s="119">
        <v>0</v>
      </c>
      <c r="P532" s="119">
        <v>0</v>
      </c>
    </row>
    <row r="533" spans="1:16" s="109" customFormat="1" ht="9" customHeight="1">
      <c r="A533" s="112" t="s">
        <v>25</v>
      </c>
      <c r="B533" s="114">
        <v>0</v>
      </c>
      <c r="C533" s="114">
        <v>0</v>
      </c>
      <c r="D533" s="114"/>
      <c r="E533" s="114">
        <v>0</v>
      </c>
      <c r="F533" s="114">
        <v>0</v>
      </c>
      <c r="G533" s="114">
        <v>0</v>
      </c>
      <c r="H533" s="114"/>
      <c r="I533" s="114">
        <v>0</v>
      </c>
      <c r="J533" s="114"/>
      <c r="K533" s="114">
        <v>0</v>
      </c>
      <c r="L533" s="114"/>
      <c r="M533" s="114">
        <v>0</v>
      </c>
      <c r="N533" s="114"/>
      <c r="O533" s="114">
        <v>0</v>
      </c>
      <c r="P533" s="114">
        <v>0</v>
      </c>
    </row>
    <row r="534" spans="1:16" s="109" customFormat="1" ht="9" customHeight="1">
      <c r="A534" s="112" t="s">
        <v>26</v>
      </c>
      <c r="B534" s="114">
        <v>1201.5</v>
      </c>
      <c r="C534" s="114">
        <v>211209</v>
      </c>
      <c r="D534" s="114"/>
      <c r="E534" s="114">
        <v>8899</v>
      </c>
      <c r="F534" s="114">
        <v>2483</v>
      </c>
      <c r="G534" s="114">
        <v>45737</v>
      </c>
      <c r="H534" s="114"/>
      <c r="I534" s="114">
        <v>0</v>
      </c>
      <c r="J534" s="114"/>
      <c r="K534" s="114">
        <v>0</v>
      </c>
      <c r="L534" s="114"/>
      <c r="M534" s="114">
        <v>0</v>
      </c>
      <c r="N534" s="114"/>
      <c r="O534" s="114">
        <v>0</v>
      </c>
      <c r="P534" s="114">
        <v>0</v>
      </c>
    </row>
    <row r="535" spans="1:16" s="109" customFormat="1" ht="9" customHeight="1">
      <c r="A535" s="112" t="s">
        <v>27</v>
      </c>
      <c r="B535" s="114">
        <v>0</v>
      </c>
      <c r="C535" s="114">
        <v>0</v>
      </c>
      <c r="D535" s="114"/>
      <c r="E535" s="114">
        <v>0</v>
      </c>
      <c r="F535" s="114">
        <v>1206</v>
      </c>
      <c r="G535" s="114">
        <v>0</v>
      </c>
      <c r="H535" s="114"/>
      <c r="I535" s="114">
        <v>405871</v>
      </c>
      <c r="J535" s="114"/>
      <c r="K535" s="114">
        <v>1396730</v>
      </c>
      <c r="L535" s="114"/>
      <c r="M535" s="114">
        <v>0</v>
      </c>
      <c r="N535" s="114"/>
      <c r="O535" s="114">
        <v>0</v>
      </c>
      <c r="P535" s="114">
        <v>0</v>
      </c>
    </row>
    <row r="536" spans="1:16" s="126" customFormat="1" ht="9" customHeight="1">
      <c r="A536" s="115" t="s">
        <v>30</v>
      </c>
      <c r="B536" s="119">
        <v>0</v>
      </c>
      <c r="C536" s="119">
        <v>0</v>
      </c>
      <c r="D536" s="119"/>
      <c r="E536" s="119">
        <v>0</v>
      </c>
      <c r="F536" s="119">
        <v>0</v>
      </c>
      <c r="G536" s="119">
        <v>0</v>
      </c>
      <c r="H536" s="119"/>
      <c r="I536" s="119">
        <v>0</v>
      </c>
      <c r="J536" s="119"/>
      <c r="K536" s="119">
        <v>0</v>
      </c>
      <c r="L536" s="119"/>
      <c r="M536" s="119">
        <v>92991</v>
      </c>
      <c r="N536" s="119"/>
      <c r="O536" s="119">
        <v>99887</v>
      </c>
      <c r="P536" s="119">
        <v>0</v>
      </c>
    </row>
    <row r="537" spans="1:16" s="109" customFormat="1" ht="9" customHeight="1">
      <c r="A537" s="112" t="s">
        <v>31</v>
      </c>
      <c r="B537" s="114">
        <v>1786.6999999999998</v>
      </c>
      <c r="C537" s="114">
        <v>237601</v>
      </c>
      <c r="D537" s="114"/>
      <c r="E537" s="114">
        <v>0</v>
      </c>
      <c r="F537" s="114">
        <v>0</v>
      </c>
      <c r="G537" s="114">
        <v>0</v>
      </c>
      <c r="H537" s="114"/>
      <c r="I537" s="114">
        <v>0</v>
      </c>
      <c r="J537" s="114"/>
      <c r="K537" s="114">
        <v>0</v>
      </c>
      <c r="L537" s="114"/>
      <c r="M537" s="114">
        <v>35074</v>
      </c>
      <c r="N537" s="114"/>
      <c r="O537" s="114">
        <v>0</v>
      </c>
      <c r="P537" s="114">
        <v>0</v>
      </c>
    </row>
    <row r="538" spans="1:16" s="109" customFormat="1" ht="9" customHeight="1">
      <c r="A538" s="112" t="s">
        <v>33</v>
      </c>
      <c r="B538" s="133">
        <v>0</v>
      </c>
      <c r="C538" s="114">
        <v>0</v>
      </c>
      <c r="D538" s="114"/>
      <c r="E538" s="114">
        <v>747</v>
      </c>
      <c r="F538" s="114">
        <v>398</v>
      </c>
      <c r="G538" s="114">
        <v>994</v>
      </c>
      <c r="H538" s="114"/>
      <c r="I538" s="114">
        <v>0</v>
      </c>
      <c r="J538" s="114"/>
      <c r="K538" s="114">
        <v>0</v>
      </c>
      <c r="L538" s="114"/>
      <c r="M538" s="114">
        <v>0</v>
      </c>
      <c r="N538" s="114"/>
      <c r="O538" s="114">
        <v>0</v>
      </c>
      <c r="P538" s="114">
        <v>0</v>
      </c>
    </row>
    <row r="539" spans="1:16" s="109" customFormat="1" ht="9" customHeight="1">
      <c r="A539" s="112" t="s">
        <v>35</v>
      </c>
      <c r="B539" s="114">
        <v>3224.9</v>
      </c>
      <c r="C539" s="114">
        <v>128389</v>
      </c>
      <c r="D539" s="114"/>
      <c r="E539" s="114">
        <v>734</v>
      </c>
      <c r="F539" s="114">
        <v>24622</v>
      </c>
      <c r="G539" s="114">
        <v>24156</v>
      </c>
      <c r="H539" s="114"/>
      <c r="I539" s="114">
        <v>0</v>
      </c>
      <c r="J539" s="114"/>
      <c r="K539" s="114">
        <v>0</v>
      </c>
      <c r="L539" s="114"/>
      <c r="M539" s="114">
        <v>0</v>
      </c>
      <c r="N539" s="114"/>
      <c r="O539" s="114">
        <v>0</v>
      </c>
      <c r="P539" s="114">
        <v>1045521</v>
      </c>
    </row>
    <row r="540" spans="1:16" s="109" customFormat="1" ht="9" customHeight="1">
      <c r="A540" s="115" t="s">
        <v>36</v>
      </c>
      <c r="B540" s="119">
        <v>1523.8999999999999</v>
      </c>
      <c r="C540" s="119">
        <v>48623</v>
      </c>
      <c r="D540" s="119"/>
      <c r="E540" s="119">
        <v>3965</v>
      </c>
      <c r="F540" s="119">
        <v>742</v>
      </c>
      <c r="G540" s="119">
        <v>6155</v>
      </c>
      <c r="H540" s="119"/>
      <c r="I540" s="119">
        <v>0</v>
      </c>
      <c r="J540" s="119"/>
      <c r="K540" s="119">
        <v>0</v>
      </c>
      <c r="L540" s="119"/>
      <c r="M540" s="119">
        <v>0</v>
      </c>
      <c r="N540" s="119"/>
      <c r="O540" s="119">
        <v>0</v>
      </c>
      <c r="P540" s="119">
        <v>0</v>
      </c>
    </row>
    <row r="541" spans="1:16" s="109" customFormat="1" ht="9" customHeight="1">
      <c r="A541" s="112" t="s">
        <v>37</v>
      </c>
      <c r="B541" s="114">
        <v>34926</v>
      </c>
      <c r="C541" s="114">
        <v>359403</v>
      </c>
      <c r="D541" s="114"/>
      <c r="E541" s="114">
        <v>0</v>
      </c>
      <c r="F541" s="114">
        <v>415462</v>
      </c>
      <c r="G541" s="114">
        <v>0</v>
      </c>
      <c r="H541" s="114"/>
      <c r="I541" s="114">
        <v>0</v>
      </c>
      <c r="J541" s="114"/>
      <c r="K541" s="114">
        <v>0</v>
      </c>
      <c r="L541" s="114"/>
      <c r="M541" s="114">
        <v>0</v>
      </c>
      <c r="N541" s="114"/>
      <c r="O541" s="114">
        <v>0</v>
      </c>
      <c r="P541" s="114">
        <v>0</v>
      </c>
    </row>
    <row r="542" spans="1:16" s="109" customFormat="1" ht="9" customHeight="1">
      <c r="A542" s="112" t="s">
        <v>38</v>
      </c>
      <c r="B542" s="114">
        <v>0</v>
      </c>
      <c r="C542" s="114">
        <v>0</v>
      </c>
      <c r="D542" s="114"/>
      <c r="E542" s="114">
        <v>0</v>
      </c>
      <c r="F542" s="114">
        <v>0</v>
      </c>
      <c r="G542" s="114">
        <v>0</v>
      </c>
      <c r="H542" s="114"/>
      <c r="I542" s="114">
        <v>0</v>
      </c>
      <c r="J542" s="114"/>
      <c r="K542" s="114">
        <v>0</v>
      </c>
      <c r="L542" s="114"/>
      <c r="M542" s="114">
        <v>334266</v>
      </c>
      <c r="N542" s="114"/>
      <c r="O542" s="114">
        <v>0</v>
      </c>
      <c r="P542" s="114">
        <v>0</v>
      </c>
    </row>
    <row r="543" spans="1:16" s="109" customFormat="1" ht="9" customHeight="1">
      <c r="A543" s="112" t="s">
        <v>39</v>
      </c>
      <c r="B543" s="114">
        <v>0</v>
      </c>
      <c r="C543" s="114">
        <v>0</v>
      </c>
      <c r="D543" s="114"/>
      <c r="E543" s="114">
        <v>0</v>
      </c>
      <c r="F543" s="114">
        <v>0</v>
      </c>
      <c r="G543" s="114">
        <v>0</v>
      </c>
      <c r="H543" s="114"/>
      <c r="I543" s="114">
        <v>0</v>
      </c>
      <c r="J543" s="114"/>
      <c r="K543" s="114">
        <v>0</v>
      </c>
      <c r="L543" s="114"/>
      <c r="M543" s="114">
        <v>79314</v>
      </c>
      <c r="N543" s="114"/>
      <c r="O543" s="114">
        <v>0</v>
      </c>
      <c r="P543" s="114">
        <v>0</v>
      </c>
    </row>
    <row r="544" spans="1:16" s="109" customFormat="1" ht="9" customHeight="1">
      <c r="A544" s="115" t="s">
        <v>41</v>
      </c>
      <c r="B544" s="119">
        <v>0</v>
      </c>
      <c r="C544" s="119">
        <v>0</v>
      </c>
      <c r="D544" s="119"/>
      <c r="E544" s="119">
        <v>0</v>
      </c>
      <c r="F544" s="119">
        <v>0</v>
      </c>
      <c r="G544" s="119">
        <v>0</v>
      </c>
      <c r="H544" s="119"/>
      <c r="I544" s="119">
        <v>0</v>
      </c>
      <c r="J544" s="119"/>
      <c r="K544" s="119">
        <v>0</v>
      </c>
      <c r="L544" s="119"/>
      <c r="M544" s="119">
        <v>110415</v>
      </c>
      <c r="N544" s="119"/>
      <c r="O544" s="119">
        <v>0</v>
      </c>
      <c r="P544" s="119">
        <v>0</v>
      </c>
    </row>
    <row r="545" spans="1:16" s="109" customFormat="1" ht="9" customHeight="1">
      <c r="A545" s="112" t="s">
        <v>43</v>
      </c>
      <c r="B545" s="114">
        <v>27178.400000000005</v>
      </c>
      <c r="C545" s="114">
        <v>2364199</v>
      </c>
      <c r="D545" s="114"/>
      <c r="E545" s="114">
        <v>132245</v>
      </c>
      <c r="F545" s="114">
        <v>46778</v>
      </c>
      <c r="G545" s="114">
        <v>280849</v>
      </c>
      <c r="H545" s="114"/>
      <c r="I545" s="114">
        <v>0</v>
      </c>
      <c r="J545" s="114"/>
      <c r="K545" s="114">
        <v>0</v>
      </c>
      <c r="L545" s="114"/>
      <c r="M545" s="114">
        <v>0</v>
      </c>
      <c r="N545" s="114"/>
      <c r="O545" s="114">
        <v>0</v>
      </c>
      <c r="P545" s="114">
        <v>0</v>
      </c>
    </row>
    <row r="546" spans="1:16" s="109" customFormat="1" ht="9" customHeight="1">
      <c r="A546" s="112" t="s">
        <v>97</v>
      </c>
      <c r="B546" s="114">
        <v>4283.8999999999996</v>
      </c>
      <c r="C546" s="114">
        <v>326703</v>
      </c>
      <c r="D546" s="114"/>
      <c r="E546" s="114">
        <v>16723</v>
      </c>
      <c r="F546" s="114">
        <v>4092</v>
      </c>
      <c r="G546" s="114">
        <v>47707</v>
      </c>
      <c r="H546" s="114"/>
      <c r="I546" s="114">
        <v>0</v>
      </c>
      <c r="J546" s="114"/>
      <c r="K546" s="114">
        <v>0</v>
      </c>
      <c r="L546" s="114"/>
      <c r="M546" s="114">
        <v>0</v>
      </c>
      <c r="N546" s="114"/>
      <c r="O546" s="114">
        <v>13506</v>
      </c>
      <c r="P546" s="114">
        <v>0</v>
      </c>
    </row>
    <row r="547" spans="1:16" s="109" customFormat="1" ht="9" customHeight="1">
      <c r="A547" s="112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</row>
    <row r="548" spans="1:16" s="109" customFormat="1" ht="9.6" customHeight="1">
      <c r="A548" s="131" t="s">
        <v>99</v>
      </c>
      <c r="B548" s="107"/>
      <c r="C548" s="107"/>
      <c r="D548" s="107"/>
      <c r="E548" s="107"/>
      <c r="F548" s="107"/>
      <c r="G548" s="107"/>
      <c r="H548" s="107"/>
      <c r="I548" s="107"/>
      <c r="J548" s="107"/>
      <c r="K548" s="110"/>
      <c r="L548" s="107"/>
      <c r="M548" s="107"/>
      <c r="N548" s="107"/>
      <c r="O548" s="107"/>
      <c r="P548" s="107"/>
    </row>
    <row r="549" spans="1:16" s="109" customFormat="1" ht="9" customHeight="1">
      <c r="A549" s="106" t="s">
        <v>69</v>
      </c>
      <c r="B549" s="110">
        <f>SUM(B551:B572)</f>
        <v>141262.79999999999</v>
      </c>
      <c r="C549" s="110">
        <f>SUM(C551:C572)</f>
        <v>5974821</v>
      </c>
      <c r="D549" s="110"/>
      <c r="E549" s="110">
        <f>SUM(E551:E572)</f>
        <v>260798</v>
      </c>
      <c r="F549" s="110">
        <f>SUM(F551:F572)</f>
        <v>607926</v>
      </c>
      <c r="G549" s="110">
        <f>SUM(G551:G572)</f>
        <v>694544</v>
      </c>
      <c r="H549" s="110"/>
      <c r="I549" s="110">
        <f>SUM(I551:I572)</f>
        <v>1778725</v>
      </c>
      <c r="J549" s="110"/>
      <c r="K549" s="110">
        <f>SUM(K551:K572)</f>
        <v>7581577</v>
      </c>
      <c r="L549" s="110"/>
      <c r="M549" s="110">
        <f>SUM(M551:M572)</f>
        <v>858127</v>
      </c>
      <c r="N549" s="110"/>
      <c r="O549" s="110">
        <f>SUM(O551:O572)</f>
        <v>271697</v>
      </c>
      <c r="P549" s="110">
        <f>SUM(P551:P572)</f>
        <v>624574</v>
      </c>
    </row>
    <row r="550" spans="1:16" s="109" customFormat="1" ht="3.95" customHeight="1">
      <c r="A550" s="106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</row>
    <row r="551" spans="1:16" s="109" customFormat="1" ht="9" customHeight="1">
      <c r="A551" s="112" t="s">
        <v>16</v>
      </c>
      <c r="B551" s="114">
        <v>0</v>
      </c>
      <c r="C551" s="114">
        <v>71103</v>
      </c>
      <c r="D551" s="114"/>
      <c r="E551" s="114">
        <v>0</v>
      </c>
      <c r="F551" s="114">
        <v>0</v>
      </c>
      <c r="G551" s="114">
        <v>0</v>
      </c>
      <c r="H551" s="114"/>
      <c r="I551" s="114">
        <v>1468300</v>
      </c>
      <c r="J551" s="114"/>
      <c r="K551" s="114">
        <v>2929126</v>
      </c>
      <c r="L551" s="114"/>
      <c r="M551" s="114">
        <v>0</v>
      </c>
      <c r="N551" s="114"/>
      <c r="O551" s="114">
        <v>64278</v>
      </c>
      <c r="P551" s="114">
        <v>40354</v>
      </c>
    </row>
    <row r="552" spans="1:16" s="109" customFormat="1" ht="9" customHeight="1">
      <c r="A552" s="112" t="s">
        <v>17</v>
      </c>
      <c r="B552" s="114">
        <v>0</v>
      </c>
      <c r="C552" s="114">
        <v>0</v>
      </c>
      <c r="D552" s="114"/>
      <c r="E552" s="114">
        <v>0</v>
      </c>
      <c r="F552" s="114">
        <v>0</v>
      </c>
      <c r="G552" s="114">
        <v>0</v>
      </c>
      <c r="H552" s="114"/>
      <c r="I552" s="107">
        <v>0</v>
      </c>
      <c r="J552" s="114"/>
      <c r="K552" s="114">
        <v>3489120</v>
      </c>
      <c r="L552" s="114"/>
      <c r="M552" s="114">
        <v>0</v>
      </c>
      <c r="N552" s="114"/>
      <c r="O552" s="107">
        <v>0</v>
      </c>
      <c r="P552" s="107">
        <v>0</v>
      </c>
    </row>
    <row r="553" spans="1:16" s="109" customFormat="1" ht="9" customHeight="1">
      <c r="A553" s="112" t="s">
        <v>18</v>
      </c>
      <c r="B553" s="114">
        <v>0</v>
      </c>
      <c r="C553" s="114">
        <v>0</v>
      </c>
      <c r="D553" s="114"/>
      <c r="E553" s="114">
        <v>0</v>
      </c>
      <c r="F553" s="114">
        <v>0</v>
      </c>
      <c r="G553" s="114">
        <v>0</v>
      </c>
      <c r="H553" s="114"/>
      <c r="I553" s="114">
        <v>0</v>
      </c>
      <c r="J553" s="114"/>
      <c r="K553" s="107">
        <v>0</v>
      </c>
      <c r="L553" s="114"/>
      <c r="M553" s="114">
        <v>269899</v>
      </c>
      <c r="N553" s="114"/>
      <c r="O553" s="107">
        <v>0</v>
      </c>
      <c r="P553" s="107">
        <v>0</v>
      </c>
    </row>
    <row r="554" spans="1:16" s="109" customFormat="1" ht="9" customHeight="1">
      <c r="A554" s="115" t="s">
        <v>19</v>
      </c>
      <c r="B554" s="119">
        <v>15297.8</v>
      </c>
      <c r="C554" s="119">
        <v>778757</v>
      </c>
      <c r="D554" s="119"/>
      <c r="E554" s="119">
        <v>37558</v>
      </c>
      <c r="F554" s="119">
        <v>19493</v>
      </c>
      <c r="G554" s="119">
        <v>104883</v>
      </c>
      <c r="H554" s="119"/>
      <c r="I554" s="119">
        <v>0</v>
      </c>
      <c r="J554" s="119"/>
      <c r="K554" s="119">
        <v>0</v>
      </c>
      <c r="L554" s="119"/>
      <c r="M554" s="119">
        <v>0</v>
      </c>
      <c r="N554" s="119"/>
      <c r="O554" s="119">
        <v>0</v>
      </c>
      <c r="P554" s="119">
        <v>0</v>
      </c>
    </row>
    <row r="555" spans="1:16" s="109" customFormat="1" ht="9" customHeight="1">
      <c r="A555" s="112" t="s">
        <v>21</v>
      </c>
      <c r="B555" s="114">
        <v>12338.9</v>
      </c>
      <c r="C555" s="114">
        <v>964806</v>
      </c>
      <c r="D555" s="114"/>
      <c r="E555" s="114">
        <v>26537</v>
      </c>
      <c r="F555" s="114">
        <v>3911</v>
      </c>
      <c r="G555" s="114">
        <v>109787</v>
      </c>
      <c r="H555" s="114"/>
      <c r="I555" s="114">
        <v>0</v>
      </c>
      <c r="J555" s="114"/>
      <c r="K555" s="114">
        <v>0</v>
      </c>
      <c r="L555" s="114"/>
      <c r="M555" s="114">
        <v>0</v>
      </c>
      <c r="N555" s="114"/>
      <c r="O555" s="114">
        <v>0</v>
      </c>
      <c r="P555" s="114">
        <v>0</v>
      </c>
    </row>
    <row r="556" spans="1:16" s="109" customFormat="1" ht="9" customHeight="1">
      <c r="A556" s="112" t="s">
        <v>22</v>
      </c>
      <c r="B556" s="114">
        <v>2367.2999999999997</v>
      </c>
      <c r="C556" s="114">
        <v>169310</v>
      </c>
      <c r="D556" s="114"/>
      <c r="E556" s="114">
        <v>0</v>
      </c>
      <c r="F556" s="114">
        <v>0</v>
      </c>
      <c r="G556" s="107">
        <v>0</v>
      </c>
      <c r="H556" s="114"/>
      <c r="I556" s="114">
        <v>0</v>
      </c>
      <c r="J556" s="114"/>
      <c r="K556" s="114">
        <v>0</v>
      </c>
      <c r="L556" s="114"/>
      <c r="M556" s="114">
        <v>14419</v>
      </c>
      <c r="N556" s="114"/>
      <c r="O556" s="114">
        <v>0</v>
      </c>
      <c r="P556" s="114">
        <v>0</v>
      </c>
    </row>
    <row r="557" spans="1:16" s="109" customFormat="1" ht="9" customHeight="1">
      <c r="A557" s="112" t="s">
        <v>23</v>
      </c>
      <c r="B557" s="114">
        <v>8972.9</v>
      </c>
      <c r="C557" s="114">
        <v>6105</v>
      </c>
      <c r="D557" s="114"/>
      <c r="E557" s="114">
        <v>0</v>
      </c>
      <c r="F557" s="114">
        <v>0</v>
      </c>
      <c r="G557" s="114">
        <v>0</v>
      </c>
      <c r="H557" s="114"/>
      <c r="I557" s="114">
        <v>0</v>
      </c>
      <c r="J557" s="114"/>
      <c r="K557" s="114">
        <v>0</v>
      </c>
      <c r="L557" s="114"/>
      <c r="M557" s="114">
        <v>0</v>
      </c>
      <c r="N557" s="114"/>
      <c r="O557" s="114">
        <v>0</v>
      </c>
      <c r="P557" s="114">
        <v>0</v>
      </c>
    </row>
    <row r="558" spans="1:16" s="109" customFormat="1" ht="9" customHeight="1">
      <c r="A558" s="115" t="s">
        <v>24</v>
      </c>
      <c r="B558" s="119">
        <v>0</v>
      </c>
      <c r="C558" s="119">
        <v>0</v>
      </c>
      <c r="D558" s="119"/>
      <c r="E558" s="119">
        <v>4749</v>
      </c>
      <c r="F558" s="119">
        <v>1932</v>
      </c>
      <c r="G558" s="119">
        <v>13705</v>
      </c>
      <c r="H558" s="119"/>
      <c r="I558" s="119">
        <v>0</v>
      </c>
      <c r="J558" s="119"/>
      <c r="K558" s="119">
        <v>0</v>
      </c>
      <c r="L558" s="119"/>
      <c r="M558" s="119">
        <v>35358</v>
      </c>
      <c r="N558" s="119"/>
      <c r="O558" s="119">
        <v>0</v>
      </c>
      <c r="P558" s="119">
        <v>0</v>
      </c>
    </row>
    <row r="559" spans="1:16" s="109" customFormat="1" ht="9" customHeight="1">
      <c r="A559" s="112" t="s">
        <v>25</v>
      </c>
      <c r="B559" s="114">
        <v>0</v>
      </c>
      <c r="C559" s="114">
        <v>0</v>
      </c>
      <c r="D559" s="114"/>
      <c r="E559" s="114">
        <v>0</v>
      </c>
      <c r="F559" s="114">
        <v>0</v>
      </c>
      <c r="G559" s="114">
        <v>0</v>
      </c>
      <c r="H559" s="114"/>
      <c r="I559" s="114">
        <v>0</v>
      </c>
      <c r="J559" s="114"/>
      <c r="K559" s="114">
        <v>0</v>
      </c>
      <c r="L559" s="114"/>
      <c r="M559" s="114">
        <v>0</v>
      </c>
      <c r="N559" s="114"/>
      <c r="O559" s="114">
        <v>0</v>
      </c>
      <c r="P559" s="114">
        <v>0</v>
      </c>
    </row>
    <row r="560" spans="1:16" s="109" customFormat="1" ht="9" customHeight="1">
      <c r="A560" s="112" t="s">
        <v>26</v>
      </c>
      <c r="B560" s="114">
        <v>1216.9000000000001</v>
      </c>
      <c r="C560" s="114">
        <v>230071</v>
      </c>
      <c r="D560" s="114"/>
      <c r="E560" s="114">
        <v>9247</v>
      </c>
      <c r="F560" s="114">
        <v>2264</v>
      </c>
      <c r="G560" s="114">
        <v>46385</v>
      </c>
      <c r="H560" s="114"/>
      <c r="I560" s="114">
        <v>0</v>
      </c>
      <c r="J560" s="114"/>
      <c r="K560" s="114">
        <v>0</v>
      </c>
      <c r="L560" s="114"/>
      <c r="M560" s="114">
        <v>0</v>
      </c>
      <c r="N560" s="114"/>
      <c r="O560" s="114">
        <v>0</v>
      </c>
      <c r="P560" s="114">
        <v>0</v>
      </c>
    </row>
    <row r="561" spans="1:16" s="109" customFormat="1" ht="9" customHeight="1">
      <c r="A561" s="112" t="s">
        <v>27</v>
      </c>
      <c r="B561" s="114">
        <v>0</v>
      </c>
      <c r="C561" s="114">
        <v>0</v>
      </c>
      <c r="D561" s="114"/>
      <c r="E561" s="114">
        <v>0</v>
      </c>
      <c r="F561" s="114">
        <v>598</v>
      </c>
      <c r="G561" s="114">
        <v>0</v>
      </c>
      <c r="H561" s="114"/>
      <c r="I561" s="114">
        <v>310425</v>
      </c>
      <c r="J561" s="114"/>
      <c r="K561" s="114">
        <v>1163331</v>
      </c>
      <c r="L561" s="114"/>
      <c r="M561" s="114">
        <v>0</v>
      </c>
      <c r="N561" s="114"/>
      <c r="O561" s="114">
        <v>0</v>
      </c>
      <c r="P561" s="114">
        <v>0</v>
      </c>
    </row>
    <row r="562" spans="1:16" s="126" customFormat="1" ht="9" customHeight="1">
      <c r="A562" s="115" t="s">
        <v>30</v>
      </c>
      <c r="B562" s="119">
        <v>0</v>
      </c>
      <c r="C562" s="119">
        <v>0</v>
      </c>
      <c r="D562" s="119"/>
      <c r="E562" s="119">
        <v>0</v>
      </c>
      <c r="F562" s="119">
        <v>0</v>
      </c>
      <c r="G562" s="119">
        <v>0</v>
      </c>
      <c r="H562" s="119"/>
      <c r="I562" s="119">
        <v>0</v>
      </c>
      <c r="J562" s="119"/>
      <c r="K562" s="119">
        <v>0</v>
      </c>
      <c r="L562" s="119"/>
      <c r="M562" s="119">
        <v>84851</v>
      </c>
      <c r="N562" s="119"/>
      <c r="O562" s="119">
        <v>90686</v>
      </c>
      <c r="P562" s="119">
        <v>0</v>
      </c>
    </row>
    <row r="563" spans="1:16" s="109" customFormat="1" ht="9" customHeight="1">
      <c r="A563" s="112" t="s">
        <v>31</v>
      </c>
      <c r="B563" s="114">
        <v>2120.2999999999997</v>
      </c>
      <c r="C563" s="114">
        <v>231347</v>
      </c>
      <c r="D563" s="114"/>
      <c r="E563" s="114">
        <v>5230</v>
      </c>
      <c r="F563" s="114">
        <v>4634</v>
      </c>
      <c r="G563" s="114">
        <v>14964</v>
      </c>
      <c r="H563" s="114"/>
      <c r="I563" s="114">
        <v>0</v>
      </c>
      <c r="J563" s="114"/>
      <c r="K563" s="114">
        <v>0</v>
      </c>
      <c r="L563" s="114"/>
      <c r="M563" s="114">
        <v>37205</v>
      </c>
      <c r="N563" s="114"/>
      <c r="O563" s="114">
        <v>0</v>
      </c>
      <c r="P563" s="114">
        <v>0</v>
      </c>
    </row>
    <row r="564" spans="1:16" s="109" customFormat="1" ht="9" customHeight="1">
      <c r="A564" s="112" t="s">
        <v>33</v>
      </c>
      <c r="B564" s="133">
        <v>0</v>
      </c>
      <c r="C564" s="114">
        <v>0</v>
      </c>
      <c r="D564" s="114"/>
      <c r="E564" s="114">
        <v>699</v>
      </c>
      <c r="F564" s="114">
        <v>287</v>
      </c>
      <c r="G564" s="114">
        <v>537</v>
      </c>
      <c r="H564" s="114"/>
      <c r="I564" s="114">
        <v>0</v>
      </c>
      <c r="J564" s="114"/>
      <c r="K564" s="114">
        <v>0</v>
      </c>
      <c r="L564" s="114"/>
      <c r="M564" s="114">
        <v>0</v>
      </c>
      <c r="N564" s="114"/>
      <c r="O564" s="114">
        <v>0</v>
      </c>
      <c r="P564" s="114">
        <v>0</v>
      </c>
    </row>
    <row r="565" spans="1:16" s="109" customFormat="1" ht="9" customHeight="1">
      <c r="A565" s="112" t="s">
        <v>35</v>
      </c>
      <c r="B565" s="114">
        <v>4482</v>
      </c>
      <c r="C565" s="114">
        <v>175855</v>
      </c>
      <c r="D565" s="114"/>
      <c r="E565" s="114">
        <v>1346</v>
      </c>
      <c r="F565" s="114">
        <v>30041</v>
      </c>
      <c r="G565" s="114">
        <v>28728</v>
      </c>
      <c r="H565" s="114"/>
      <c r="I565" s="114">
        <v>0</v>
      </c>
      <c r="J565" s="114"/>
      <c r="K565" s="114">
        <v>0</v>
      </c>
      <c r="L565" s="114"/>
      <c r="M565" s="114">
        <v>0</v>
      </c>
      <c r="N565" s="114"/>
      <c r="O565" s="114">
        <v>0</v>
      </c>
      <c r="P565" s="114">
        <v>584220</v>
      </c>
    </row>
    <row r="566" spans="1:16" s="109" customFormat="1" ht="9" customHeight="1">
      <c r="A566" s="115" t="s">
        <v>36</v>
      </c>
      <c r="B566" s="119">
        <v>3060.5999999999995</v>
      </c>
      <c r="C566" s="119">
        <v>58597</v>
      </c>
      <c r="D566" s="119"/>
      <c r="E566" s="119">
        <v>2547</v>
      </c>
      <c r="F566" s="119">
        <v>1424</v>
      </c>
      <c r="G566" s="119">
        <v>5838</v>
      </c>
      <c r="H566" s="119"/>
      <c r="I566" s="119">
        <v>0</v>
      </c>
      <c r="J566" s="119"/>
      <c r="K566" s="119">
        <v>0</v>
      </c>
      <c r="L566" s="119"/>
      <c r="M566" s="119">
        <v>0</v>
      </c>
      <c r="N566" s="119"/>
      <c r="O566" s="119">
        <v>0</v>
      </c>
      <c r="P566" s="119">
        <v>0</v>
      </c>
    </row>
    <row r="567" spans="1:16" s="109" customFormat="1" ht="9" customHeight="1">
      <c r="A567" s="112" t="s">
        <v>37</v>
      </c>
      <c r="B567" s="114">
        <v>49434.700000000004</v>
      </c>
      <c r="C567" s="114">
        <v>382690</v>
      </c>
      <c r="D567" s="114"/>
      <c r="E567" s="114">
        <v>0</v>
      </c>
      <c r="F567" s="114">
        <v>499179</v>
      </c>
      <c r="G567" s="114">
        <v>0</v>
      </c>
      <c r="H567" s="114"/>
      <c r="I567" s="114">
        <v>0</v>
      </c>
      <c r="J567" s="114"/>
      <c r="K567" s="114">
        <v>0</v>
      </c>
      <c r="L567" s="114"/>
      <c r="M567" s="114">
        <v>0</v>
      </c>
      <c r="N567" s="114"/>
      <c r="O567" s="114">
        <v>0</v>
      </c>
      <c r="P567" s="114">
        <v>0</v>
      </c>
    </row>
    <row r="568" spans="1:16" s="109" customFormat="1" ht="9" customHeight="1">
      <c r="A568" s="112" t="s">
        <v>38</v>
      </c>
      <c r="B568" s="114">
        <v>0</v>
      </c>
      <c r="C568" s="114">
        <v>0</v>
      </c>
      <c r="D568" s="114"/>
      <c r="E568" s="114">
        <v>0</v>
      </c>
      <c r="F568" s="114">
        <v>0</v>
      </c>
      <c r="G568" s="114">
        <v>0</v>
      </c>
      <c r="H568" s="114"/>
      <c r="I568" s="114">
        <v>0</v>
      </c>
      <c r="J568" s="114"/>
      <c r="K568" s="114">
        <v>0</v>
      </c>
      <c r="L568" s="114"/>
      <c r="M568" s="114">
        <v>261033</v>
      </c>
      <c r="N568" s="114"/>
      <c r="O568" s="114">
        <v>0</v>
      </c>
      <c r="P568" s="114">
        <v>0</v>
      </c>
    </row>
    <row r="569" spans="1:16" s="109" customFormat="1" ht="9" customHeight="1">
      <c r="A569" s="112" t="s">
        <v>39</v>
      </c>
      <c r="B569" s="114">
        <v>0</v>
      </c>
      <c r="C569" s="114">
        <v>0</v>
      </c>
      <c r="D569" s="114"/>
      <c r="E569" s="114">
        <v>0</v>
      </c>
      <c r="F569" s="114">
        <v>0</v>
      </c>
      <c r="G569" s="114">
        <v>0</v>
      </c>
      <c r="H569" s="114"/>
      <c r="I569" s="114">
        <v>0</v>
      </c>
      <c r="J569" s="114"/>
      <c r="K569" s="114">
        <v>0</v>
      </c>
      <c r="L569" s="114"/>
      <c r="M569" s="114">
        <v>80244</v>
      </c>
      <c r="N569" s="114"/>
      <c r="O569" s="114">
        <v>0</v>
      </c>
      <c r="P569" s="114">
        <v>0</v>
      </c>
    </row>
    <row r="570" spans="1:16" s="109" customFormat="1" ht="9" customHeight="1">
      <c r="A570" s="115" t="s">
        <v>41</v>
      </c>
      <c r="B570" s="119">
        <v>0</v>
      </c>
      <c r="C570" s="119">
        <v>0</v>
      </c>
      <c r="D570" s="119"/>
      <c r="E570" s="119">
        <v>0</v>
      </c>
      <c r="F570" s="119">
        <v>0</v>
      </c>
      <c r="G570" s="119">
        <v>0</v>
      </c>
      <c r="H570" s="119"/>
      <c r="I570" s="119">
        <v>0</v>
      </c>
      <c r="J570" s="119"/>
      <c r="K570" s="119">
        <v>0</v>
      </c>
      <c r="L570" s="119"/>
      <c r="M570" s="119">
        <v>75118</v>
      </c>
      <c r="N570" s="119"/>
      <c r="O570" s="119">
        <v>0</v>
      </c>
      <c r="P570" s="119">
        <v>0</v>
      </c>
    </row>
    <row r="571" spans="1:16" s="109" customFormat="1" ht="9" customHeight="1">
      <c r="A571" s="112" t="s">
        <v>43</v>
      </c>
      <c r="B571" s="114">
        <v>37160.300000000003</v>
      </c>
      <c r="C571" s="114">
        <v>2502055</v>
      </c>
      <c r="D571" s="114"/>
      <c r="E571" s="114">
        <v>165414</v>
      </c>
      <c r="F571" s="114">
        <v>42381</v>
      </c>
      <c r="G571" s="114">
        <v>338689</v>
      </c>
      <c r="H571" s="114"/>
      <c r="I571" s="114">
        <v>0</v>
      </c>
      <c r="J571" s="114"/>
      <c r="K571" s="114">
        <v>0</v>
      </c>
      <c r="L571" s="114"/>
      <c r="M571" s="114">
        <v>0</v>
      </c>
      <c r="N571" s="114"/>
      <c r="O571" s="114">
        <v>0</v>
      </c>
      <c r="P571" s="114">
        <v>0</v>
      </c>
    </row>
    <row r="572" spans="1:16" s="109" customFormat="1" ht="9" customHeight="1">
      <c r="A572" s="112" t="s">
        <v>97</v>
      </c>
      <c r="B572" s="114">
        <v>4811.0999999999804</v>
      </c>
      <c r="C572" s="114">
        <v>404125</v>
      </c>
      <c r="D572" s="114"/>
      <c r="E572" s="114">
        <v>7471</v>
      </c>
      <c r="F572" s="114">
        <v>1782</v>
      </c>
      <c r="G572" s="114">
        <v>31028</v>
      </c>
      <c r="H572" s="114"/>
      <c r="I572" s="114">
        <v>0</v>
      </c>
      <c r="J572" s="114"/>
      <c r="K572" s="114">
        <v>0</v>
      </c>
      <c r="L572" s="114"/>
      <c r="M572" s="114">
        <v>0</v>
      </c>
      <c r="N572" s="114"/>
      <c r="O572" s="114">
        <v>116733</v>
      </c>
      <c r="P572" s="114">
        <v>0</v>
      </c>
    </row>
    <row r="573" spans="1:16" s="109" customFormat="1" ht="9" customHeight="1">
      <c r="A573" s="112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</row>
    <row r="574" spans="1:16" s="109" customFormat="1" ht="9.6" customHeight="1">
      <c r="A574" s="131">
        <v>2016</v>
      </c>
      <c r="B574" s="107"/>
      <c r="C574" s="107"/>
      <c r="D574" s="107"/>
      <c r="E574" s="107"/>
      <c r="F574" s="107"/>
      <c r="G574" s="107"/>
      <c r="H574" s="107"/>
      <c r="I574" s="107"/>
      <c r="J574" s="107"/>
      <c r="K574" s="110"/>
      <c r="L574" s="107"/>
      <c r="M574" s="107"/>
      <c r="N574" s="107"/>
      <c r="O574" s="107"/>
      <c r="P574" s="107"/>
    </row>
    <row r="575" spans="1:16" s="109" customFormat="1" ht="9" customHeight="1">
      <c r="A575" s="106" t="s">
        <v>69</v>
      </c>
      <c r="B575" s="110">
        <f>SUM(B577:B598)</f>
        <v>132613.6</v>
      </c>
      <c r="C575" s="110">
        <f>SUM(C577:C598)</f>
        <v>5420529</v>
      </c>
      <c r="D575" s="110"/>
      <c r="E575" s="110">
        <f>SUM(E577:E598)</f>
        <v>242071</v>
      </c>
      <c r="F575" s="110">
        <f>SUM(F577:F598)</f>
        <v>766760</v>
      </c>
      <c r="G575" s="110">
        <f>SUM(G577:G598)</f>
        <v>661646</v>
      </c>
      <c r="H575" s="110"/>
      <c r="I575" s="110">
        <f>SUM(I577:I598)</f>
        <v>1368136</v>
      </c>
      <c r="J575" s="110"/>
      <c r="K575" s="110">
        <f>SUM(K577:K598)</f>
        <v>6969582</v>
      </c>
      <c r="L575" s="110"/>
      <c r="M575" s="110">
        <f>SUM(M577:M598)</f>
        <v>673285</v>
      </c>
      <c r="N575" s="110"/>
      <c r="O575" s="110">
        <f>SUM(O577:O598)</f>
        <v>156854</v>
      </c>
      <c r="P575" s="110">
        <f>SUM(P577:P598)</f>
        <v>656231</v>
      </c>
    </row>
    <row r="576" spans="1:16" s="109" customFormat="1" ht="3.95" customHeight="1">
      <c r="A576" s="106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</row>
    <row r="577" spans="1:16" s="109" customFormat="1" ht="9" customHeight="1">
      <c r="A577" s="112" t="s">
        <v>16</v>
      </c>
      <c r="B577" s="114">
        <v>0</v>
      </c>
      <c r="C577" s="114">
        <v>144890</v>
      </c>
      <c r="D577" s="114"/>
      <c r="E577" s="114">
        <v>0</v>
      </c>
      <c r="F577" s="114">
        <v>0</v>
      </c>
      <c r="G577" s="114">
        <v>0</v>
      </c>
      <c r="H577" s="114"/>
      <c r="I577" s="114">
        <v>1332665</v>
      </c>
      <c r="J577" s="114"/>
      <c r="K577" s="114">
        <v>2874352</v>
      </c>
      <c r="L577" s="114"/>
      <c r="M577" s="114">
        <v>0</v>
      </c>
      <c r="N577" s="114"/>
      <c r="O577" s="114">
        <v>24752</v>
      </c>
      <c r="P577" s="114">
        <v>55745</v>
      </c>
    </row>
    <row r="578" spans="1:16" s="109" customFormat="1" ht="9" customHeight="1">
      <c r="A578" s="112" t="s">
        <v>17</v>
      </c>
      <c r="B578" s="114">
        <v>0</v>
      </c>
      <c r="C578" s="114">
        <v>0</v>
      </c>
      <c r="D578" s="114"/>
      <c r="E578" s="114">
        <v>0</v>
      </c>
      <c r="F578" s="114">
        <v>0</v>
      </c>
      <c r="G578" s="114">
        <v>0</v>
      </c>
      <c r="H578" s="114"/>
      <c r="I578" s="107">
        <v>0</v>
      </c>
      <c r="J578" s="114"/>
      <c r="K578" s="107">
        <v>3228983</v>
      </c>
      <c r="L578" s="114"/>
      <c r="M578" s="114">
        <v>0</v>
      </c>
      <c r="N578" s="114"/>
      <c r="O578" s="107">
        <v>0</v>
      </c>
      <c r="P578" s="107">
        <v>0</v>
      </c>
    </row>
    <row r="579" spans="1:16" s="109" customFormat="1" ht="9" customHeight="1">
      <c r="A579" s="112" t="s">
        <v>18</v>
      </c>
      <c r="B579" s="114">
        <v>0</v>
      </c>
      <c r="C579" s="114">
        <v>0</v>
      </c>
      <c r="D579" s="114"/>
      <c r="E579" s="114">
        <v>0</v>
      </c>
      <c r="F579" s="114">
        <v>0</v>
      </c>
      <c r="G579" s="114">
        <v>0</v>
      </c>
      <c r="H579" s="114"/>
      <c r="I579" s="114">
        <v>0</v>
      </c>
      <c r="J579" s="114"/>
      <c r="K579" s="107">
        <v>0</v>
      </c>
      <c r="L579" s="114"/>
      <c r="M579" s="114">
        <v>271299</v>
      </c>
      <c r="N579" s="114"/>
      <c r="O579" s="107">
        <v>0</v>
      </c>
      <c r="P579" s="107">
        <v>0</v>
      </c>
    </row>
    <row r="580" spans="1:16" s="109" customFormat="1" ht="9" customHeight="1">
      <c r="A580" s="115" t="s">
        <v>19</v>
      </c>
      <c r="B580" s="119">
        <v>18073.899999999998</v>
      </c>
      <c r="C580" s="119">
        <v>750995</v>
      </c>
      <c r="D580" s="119"/>
      <c r="E580" s="119">
        <v>42688</v>
      </c>
      <c r="F580" s="119">
        <v>17030</v>
      </c>
      <c r="G580" s="119">
        <v>118316</v>
      </c>
      <c r="H580" s="119"/>
      <c r="I580" s="119">
        <v>0</v>
      </c>
      <c r="J580" s="119"/>
      <c r="K580" s="119">
        <v>0</v>
      </c>
      <c r="L580" s="119"/>
      <c r="M580" s="119">
        <v>0</v>
      </c>
      <c r="N580" s="119"/>
      <c r="O580" s="119">
        <v>0</v>
      </c>
      <c r="P580" s="119">
        <v>0</v>
      </c>
    </row>
    <row r="581" spans="1:16" s="109" customFormat="1" ht="9" customHeight="1">
      <c r="A581" s="112" t="s">
        <v>21</v>
      </c>
      <c r="B581" s="114">
        <v>12269.2</v>
      </c>
      <c r="C581" s="114">
        <v>758838</v>
      </c>
      <c r="D581" s="114"/>
      <c r="E581" s="114">
        <v>27537</v>
      </c>
      <c r="F581" s="114">
        <v>5049</v>
      </c>
      <c r="G581" s="114">
        <v>108182</v>
      </c>
      <c r="H581" s="114"/>
      <c r="I581" s="114">
        <v>0</v>
      </c>
      <c r="J581" s="114"/>
      <c r="K581" s="114">
        <v>0</v>
      </c>
      <c r="L581" s="114"/>
      <c r="M581" s="114">
        <v>0</v>
      </c>
      <c r="N581" s="114"/>
      <c r="O581" s="114">
        <v>0</v>
      </c>
      <c r="P581" s="114">
        <v>0</v>
      </c>
    </row>
    <row r="582" spans="1:16" s="109" customFormat="1" ht="9" customHeight="1">
      <c r="A582" s="112" t="s">
        <v>22</v>
      </c>
      <c r="B582" s="114">
        <v>2374.1999999999998</v>
      </c>
      <c r="C582" s="114">
        <v>141521</v>
      </c>
      <c r="D582" s="114"/>
      <c r="E582" s="114">
        <v>0</v>
      </c>
      <c r="F582" s="114">
        <v>0</v>
      </c>
      <c r="G582" s="107">
        <v>0</v>
      </c>
      <c r="H582" s="114"/>
      <c r="I582" s="114">
        <v>0</v>
      </c>
      <c r="J582" s="114"/>
      <c r="K582" s="114">
        <v>0</v>
      </c>
      <c r="L582" s="114"/>
      <c r="M582" s="114">
        <v>24616</v>
      </c>
      <c r="N582" s="114"/>
      <c r="O582" s="114">
        <v>0</v>
      </c>
      <c r="P582" s="114">
        <v>0</v>
      </c>
    </row>
    <row r="583" spans="1:16" s="109" customFormat="1" ht="9" customHeight="1">
      <c r="A583" s="112" t="s">
        <v>23</v>
      </c>
      <c r="B583" s="114">
        <v>15214.900000000001</v>
      </c>
      <c r="C583" s="114">
        <v>8783</v>
      </c>
      <c r="D583" s="114"/>
      <c r="E583" s="114">
        <v>0</v>
      </c>
      <c r="F583" s="114">
        <v>0</v>
      </c>
      <c r="G583" s="114">
        <v>0</v>
      </c>
      <c r="H583" s="114"/>
      <c r="I583" s="114">
        <v>0</v>
      </c>
      <c r="J583" s="114"/>
      <c r="K583" s="114">
        <v>0</v>
      </c>
      <c r="L583" s="114"/>
      <c r="M583" s="114">
        <v>0</v>
      </c>
      <c r="N583" s="114"/>
      <c r="O583" s="114">
        <v>0</v>
      </c>
      <c r="P583" s="114">
        <v>0</v>
      </c>
    </row>
    <row r="584" spans="1:16" s="109" customFormat="1" ht="9" customHeight="1">
      <c r="A584" s="115" t="s">
        <v>24</v>
      </c>
      <c r="B584" s="119">
        <v>0</v>
      </c>
      <c r="C584" s="119">
        <v>0</v>
      </c>
      <c r="D584" s="119"/>
      <c r="E584" s="119">
        <v>5123</v>
      </c>
      <c r="F584" s="119">
        <v>2391</v>
      </c>
      <c r="G584" s="119">
        <v>14814</v>
      </c>
      <c r="H584" s="119"/>
      <c r="I584" s="119">
        <v>0</v>
      </c>
      <c r="J584" s="119"/>
      <c r="K584" s="119">
        <v>0</v>
      </c>
      <c r="L584" s="119"/>
      <c r="M584" s="119">
        <v>19693</v>
      </c>
      <c r="N584" s="119"/>
      <c r="O584" s="119">
        <v>0</v>
      </c>
      <c r="P584" s="119">
        <v>0</v>
      </c>
    </row>
    <row r="585" spans="1:16" s="109" customFormat="1" ht="9" customHeight="1">
      <c r="A585" s="112" t="s">
        <v>25</v>
      </c>
      <c r="B585" s="114">
        <v>0</v>
      </c>
      <c r="C585" s="114">
        <v>0</v>
      </c>
      <c r="D585" s="114"/>
      <c r="E585" s="114">
        <v>0</v>
      </c>
      <c r="F585" s="114">
        <v>0</v>
      </c>
      <c r="G585" s="114">
        <v>0</v>
      </c>
      <c r="H585" s="114"/>
      <c r="I585" s="114">
        <v>0</v>
      </c>
      <c r="J585" s="114"/>
      <c r="K585" s="114">
        <v>0</v>
      </c>
      <c r="L585" s="114"/>
      <c r="M585" s="114">
        <v>0</v>
      </c>
      <c r="N585" s="114"/>
      <c r="O585" s="114">
        <v>0</v>
      </c>
      <c r="P585" s="114">
        <v>0</v>
      </c>
    </row>
    <row r="586" spans="1:16" s="109" customFormat="1" ht="9" customHeight="1">
      <c r="A586" s="112" t="s">
        <v>26</v>
      </c>
      <c r="B586" s="114">
        <v>1248.8000000000002</v>
      </c>
      <c r="C586" s="114">
        <v>238844</v>
      </c>
      <c r="D586" s="114"/>
      <c r="E586" s="114">
        <v>9867</v>
      </c>
      <c r="F586" s="114">
        <v>2343</v>
      </c>
      <c r="G586" s="114">
        <v>45590</v>
      </c>
      <c r="H586" s="114"/>
      <c r="I586" s="114">
        <v>0</v>
      </c>
      <c r="J586" s="114"/>
      <c r="K586" s="114">
        <v>0</v>
      </c>
      <c r="L586" s="114"/>
      <c r="M586" s="114">
        <v>0</v>
      </c>
      <c r="N586" s="114"/>
      <c r="O586" s="114">
        <v>0</v>
      </c>
      <c r="P586" s="114">
        <v>0</v>
      </c>
    </row>
    <row r="587" spans="1:16" s="109" customFormat="1" ht="9" customHeight="1">
      <c r="A587" s="112" t="s">
        <v>27</v>
      </c>
      <c r="B587" s="114">
        <v>0</v>
      </c>
      <c r="C587" s="114">
        <v>0</v>
      </c>
      <c r="D587" s="114"/>
      <c r="E587" s="114">
        <v>0</v>
      </c>
      <c r="F587" s="114">
        <v>1875</v>
      </c>
      <c r="G587" s="114">
        <v>0</v>
      </c>
      <c r="H587" s="114"/>
      <c r="I587" s="114">
        <v>35471</v>
      </c>
      <c r="J587" s="114"/>
      <c r="K587" s="114">
        <v>866247</v>
      </c>
      <c r="L587" s="114"/>
      <c r="M587" s="114">
        <v>0</v>
      </c>
      <c r="N587" s="114"/>
      <c r="O587" s="114">
        <v>0</v>
      </c>
      <c r="P587" s="114">
        <v>0</v>
      </c>
    </row>
    <row r="588" spans="1:16" s="126" customFormat="1" ht="9" customHeight="1">
      <c r="A588" s="115" t="s">
        <v>30</v>
      </c>
      <c r="B588" s="119">
        <v>0</v>
      </c>
      <c r="C588" s="119">
        <v>0</v>
      </c>
      <c r="D588" s="119"/>
      <c r="E588" s="119">
        <v>0</v>
      </c>
      <c r="F588" s="119">
        <v>0</v>
      </c>
      <c r="G588" s="119">
        <v>0</v>
      </c>
      <c r="H588" s="119"/>
      <c r="I588" s="119">
        <v>0</v>
      </c>
      <c r="J588" s="119"/>
      <c r="K588" s="119">
        <v>0</v>
      </c>
      <c r="L588" s="119"/>
      <c r="M588" s="119">
        <v>60550</v>
      </c>
      <c r="N588" s="119"/>
      <c r="O588" s="119">
        <v>100932</v>
      </c>
      <c r="P588" s="119">
        <v>0</v>
      </c>
    </row>
    <row r="589" spans="1:16" s="109" customFormat="1" ht="9" customHeight="1">
      <c r="A589" s="112" t="s">
        <v>31</v>
      </c>
      <c r="B589" s="114">
        <v>1955.4000000000003</v>
      </c>
      <c r="C589" s="114">
        <v>247676</v>
      </c>
      <c r="D589" s="114"/>
      <c r="E589" s="114">
        <v>5041</v>
      </c>
      <c r="F589" s="114">
        <v>1223</v>
      </c>
      <c r="G589" s="114">
        <v>15517</v>
      </c>
      <c r="H589" s="114"/>
      <c r="I589" s="114">
        <v>0</v>
      </c>
      <c r="J589" s="114"/>
      <c r="K589" s="114">
        <v>0</v>
      </c>
      <c r="L589" s="114"/>
      <c r="M589" s="114">
        <v>26382</v>
      </c>
      <c r="N589" s="114"/>
      <c r="O589" s="114">
        <v>0</v>
      </c>
      <c r="P589" s="114">
        <v>0</v>
      </c>
    </row>
    <row r="590" spans="1:16" s="109" customFormat="1" ht="9" customHeight="1">
      <c r="A590" s="112" t="s">
        <v>33</v>
      </c>
      <c r="B590" s="133">
        <v>0</v>
      </c>
      <c r="C590" s="114">
        <v>0</v>
      </c>
      <c r="D590" s="114"/>
      <c r="E590" s="114">
        <v>1911</v>
      </c>
      <c r="F590" s="114">
        <v>2049</v>
      </c>
      <c r="G590" s="114">
        <v>5907</v>
      </c>
      <c r="H590" s="114"/>
      <c r="I590" s="114">
        <v>0</v>
      </c>
      <c r="J590" s="114"/>
      <c r="K590" s="114">
        <v>0</v>
      </c>
      <c r="L590" s="114"/>
      <c r="M590" s="114">
        <v>0</v>
      </c>
      <c r="N590" s="114"/>
      <c r="O590" s="114">
        <v>0</v>
      </c>
      <c r="P590" s="114">
        <v>0</v>
      </c>
    </row>
    <row r="591" spans="1:16" s="109" customFormat="1" ht="9" customHeight="1">
      <c r="A591" s="112" t="s">
        <v>35</v>
      </c>
      <c r="B591" s="114">
        <v>3053</v>
      </c>
      <c r="C591" s="114">
        <v>159510</v>
      </c>
      <c r="D591" s="114"/>
      <c r="E591" s="114">
        <v>2208</v>
      </c>
      <c r="F591" s="114">
        <v>29581</v>
      </c>
      <c r="G591" s="114">
        <v>33152</v>
      </c>
      <c r="H591" s="114"/>
      <c r="I591" s="114">
        <v>0</v>
      </c>
      <c r="J591" s="114"/>
      <c r="K591" s="114">
        <v>0</v>
      </c>
      <c r="L591" s="114"/>
      <c r="M591" s="114">
        <v>0</v>
      </c>
      <c r="N591" s="114"/>
      <c r="O591" s="114">
        <v>0</v>
      </c>
      <c r="P591" s="114">
        <v>599627</v>
      </c>
    </row>
    <row r="592" spans="1:16" s="109" customFormat="1" ht="9" customHeight="1">
      <c r="A592" s="115" t="s">
        <v>36</v>
      </c>
      <c r="B592" s="119">
        <v>3181.8</v>
      </c>
      <c r="C592" s="119">
        <v>67650</v>
      </c>
      <c r="D592" s="119"/>
      <c r="E592" s="119">
        <v>2414</v>
      </c>
      <c r="F592" s="119">
        <v>1269</v>
      </c>
      <c r="G592" s="119">
        <v>5885</v>
      </c>
      <c r="H592" s="119"/>
      <c r="I592" s="119">
        <v>0</v>
      </c>
      <c r="J592" s="119"/>
      <c r="K592" s="119">
        <v>0</v>
      </c>
      <c r="L592" s="119"/>
      <c r="M592" s="119">
        <v>0</v>
      </c>
      <c r="N592" s="119"/>
      <c r="O592" s="119">
        <v>0</v>
      </c>
      <c r="P592" s="119">
        <v>0</v>
      </c>
    </row>
    <row r="593" spans="1:16" s="109" customFormat="1" ht="9" customHeight="1">
      <c r="A593" s="112" t="s">
        <v>37</v>
      </c>
      <c r="B593" s="114">
        <v>47412.299999999996</v>
      </c>
      <c r="C593" s="114">
        <v>428242</v>
      </c>
      <c r="D593" s="114"/>
      <c r="E593" s="114">
        <v>0</v>
      </c>
      <c r="F593" s="114">
        <v>655807</v>
      </c>
      <c r="G593" s="114">
        <v>0</v>
      </c>
      <c r="H593" s="114"/>
      <c r="I593" s="114">
        <v>0</v>
      </c>
      <c r="J593" s="114"/>
      <c r="K593" s="114">
        <v>0</v>
      </c>
      <c r="L593" s="114"/>
      <c r="M593" s="114">
        <v>0</v>
      </c>
      <c r="N593" s="114"/>
      <c r="O593" s="114">
        <v>0</v>
      </c>
      <c r="P593" s="114">
        <v>0</v>
      </c>
    </row>
    <row r="594" spans="1:16" s="109" customFormat="1" ht="9" customHeight="1">
      <c r="A594" s="112" t="s">
        <v>38</v>
      </c>
      <c r="B594" s="114">
        <v>0</v>
      </c>
      <c r="C594" s="114">
        <v>0</v>
      </c>
      <c r="D594" s="114"/>
      <c r="E594" s="114">
        <v>0</v>
      </c>
      <c r="F594" s="114">
        <v>0</v>
      </c>
      <c r="G594" s="114">
        <v>0</v>
      </c>
      <c r="H594" s="114"/>
      <c r="I594" s="114">
        <v>0</v>
      </c>
      <c r="J594" s="114"/>
      <c r="K594" s="114">
        <v>0</v>
      </c>
      <c r="L594" s="114"/>
      <c r="M594" s="114">
        <v>192443</v>
      </c>
      <c r="N594" s="114"/>
      <c r="O594" s="114">
        <v>0</v>
      </c>
      <c r="P594" s="114">
        <v>0</v>
      </c>
    </row>
    <row r="595" spans="1:16" s="109" customFormat="1" ht="9" customHeight="1">
      <c r="A595" s="112" t="s">
        <v>39</v>
      </c>
      <c r="B595" s="114">
        <v>0</v>
      </c>
      <c r="C595" s="114">
        <v>0</v>
      </c>
      <c r="D595" s="114"/>
      <c r="E595" s="114">
        <v>0</v>
      </c>
      <c r="F595" s="114">
        <v>0</v>
      </c>
      <c r="G595" s="114">
        <v>0</v>
      </c>
      <c r="H595" s="114"/>
      <c r="I595" s="114">
        <v>0</v>
      </c>
      <c r="J595" s="114"/>
      <c r="K595" s="114">
        <v>0</v>
      </c>
      <c r="L595" s="114"/>
      <c r="M595" s="114">
        <v>39671</v>
      </c>
      <c r="N595" s="114"/>
      <c r="O595" s="114">
        <v>0</v>
      </c>
      <c r="P595" s="114">
        <v>0</v>
      </c>
    </row>
    <row r="596" spans="1:16" s="109" customFormat="1" ht="9" customHeight="1">
      <c r="A596" s="115" t="s">
        <v>41</v>
      </c>
      <c r="B596" s="119">
        <v>0</v>
      </c>
      <c r="C596" s="119">
        <v>0</v>
      </c>
      <c r="D596" s="119"/>
      <c r="E596" s="119">
        <v>0</v>
      </c>
      <c r="F596" s="119">
        <v>0</v>
      </c>
      <c r="G596" s="119">
        <v>0</v>
      </c>
      <c r="H596" s="119"/>
      <c r="I596" s="119">
        <v>0</v>
      </c>
      <c r="J596" s="119"/>
      <c r="K596" s="119">
        <v>0</v>
      </c>
      <c r="L596" s="119"/>
      <c r="M596" s="119">
        <v>38631</v>
      </c>
      <c r="N596" s="119"/>
      <c r="O596" s="119">
        <v>0</v>
      </c>
      <c r="P596" s="119">
        <v>0</v>
      </c>
    </row>
    <row r="597" spans="1:16" s="109" customFormat="1" ht="9" customHeight="1">
      <c r="A597" s="112" t="s">
        <v>43</v>
      </c>
      <c r="B597" s="114">
        <v>23530.799999999999</v>
      </c>
      <c r="C597" s="114">
        <v>2209497</v>
      </c>
      <c r="D597" s="114"/>
      <c r="E597" s="114">
        <v>138289</v>
      </c>
      <c r="F597" s="114">
        <v>37660</v>
      </c>
      <c r="G597" s="114">
        <v>288156</v>
      </c>
      <c r="H597" s="114"/>
      <c r="I597" s="114">
        <v>0</v>
      </c>
      <c r="J597" s="114"/>
      <c r="K597" s="114">
        <v>0</v>
      </c>
      <c r="L597" s="114"/>
      <c r="M597" s="114">
        <v>0</v>
      </c>
      <c r="N597" s="114"/>
      <c r="O597" s="114">
        <v>0</v>
      </c>
      <c r="P597" s="114">
        <v>0</v>
      </c>
    </row>
    <row r="598" spans="1:16" s="109" customFormat="1" ht="9" customHeight="1">
      <c r="A598" s="112" t="s">
        <v>97</v>
      </c>
      <c r="B598" s="114">
        <v>4299.3</v>
      </c>
      <c r="C598" s="114">
        <v>264083</v>
      </c>
      <c r="D598" s="114"/>
      <c r="E598" s="114">
        <v>6993</v>
      </c>
      <c r="F598" s="114">
        <v>10483</v>
      </c>
      <c r="G598" s="114">
        <v>26127</v>
      </c>
      <c r="H598" s="114"/>
      <c r="I598" s="114">
        <v>0</v>
      </c>
      <c r="J598" s="114"/>
      <c r="K598" s="114">
        <v>0</v>
      </c>
      <c r="L598" s="114"/>
      <c r="M598" s="114">
        <v>0</v>
      </c>
      <c r="N598" s="114"/>
      <c r="O598" s="114">
        <v>31170</v>
      </c>
      <c r="P598" s="114">
        <v>859</v>
      </c>
    </row>
    <row r="599" spans="1:16" s="109" customFormat="1" ht="9" customHeight="1">
      <c r="A599" s="112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</row>
    <row r="600" spans="1:16" s="109" customFormat="1" ht="9.6" customHeight="1">
      <c r="A600" s="131">
        <v>2017</v>
      </c>
      <c r="B600" s="107"/>
      <c r="C600" s="107"/>
      <c r="D600" s="107"/>
      <c r="E600" s="107"/>
      <c r="F600" s="107"/>
      <c r="G600" s="107"/>
      <c r="H600" s="107"/>
      <c r="I600" s="107"/>
      <c r="J600" s="107"/>
      <c r="K600" s="110"/>
      <c r="L600" s="107"/>
      <c r="M600" s="107"/>
      <c r="N600" s="107"/>
      <c r="O600" s="107"/>
      <c r="P600" s="107"/>
    </row>
    <row r="601" spans="1:16" s="109" customFormat="1" ht="9" customHeight="1">
      <c r="A601" s="106" t="s">
        <v>69</v>
      </c>
      <c r="B601" s="110">
        <f>SUM(B603:B624)</f>
        <v>126820.3</v>
      </c>
      <c r="C601" s="110">
        <f>SUM(C603:C624)</f>
        <v>5815034</v>
      </c>
      <c r="D601" s="110"/>
      <c r="E601" s="110">
        <f>SUM(E603:E624)</f>
        <v>243022</v>
      </c>
      <c r="F601" s="110">
        <f>SUM(F603:F624)</f>
        <v>742246</v>
      </c>
      <c r="G601" s="110">
        <f>SUM(G603:G624)</f>
        <v>671444</v>
      </c>
      <c r="H601" s="110"/>
      <c r="I601" s="110">
        <f>SUM(I603:I624)</f>
        <v>1295342</v>
      </c>
      <c r="J601" s="110"/>
      <c r="K601" s="110">
        <f>SUM(K603:K624)</f>
        <v>6927642</v>
      </c>
      <c r="L601" s="110"/>
      <c r="M601" s="110">
        <f>SUM(M603:M624)</f>
        <v>551218</v>
      </c>
      <c r="N601" s="110"/>
      <c r="O601" s="110">
        <f>SUM(O603:O624)</f>
        <v>359912</v>
      </c>
      <c r="P601" s="110">
        <f>SUM(P603:P624)</f>
        <v>724380</v>
      </c>
    </row>
    <row r="602" spans="1:16" s="109" customFormat="1" ht="3.95" customHeight="1">
      <c r="A602" s="106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</row>
    <row r="603" spans="1:16" s="109" customFormat="1" ht="9" customHeight="1">
      <c r="A603" s="112" t="s">
        <v>16</v>
      </c>
      <c r="B603" s="114">
        <v>0</v>
      </c>
      <c r="C603" s="114">
        <v>152312</v>
      </c>
      <c r="D603" s="114"/>
      <c r="E603" s="114">
        <v>0</v>
      </c>
      <c r="F603" s="114">
        <v>0</v>
      </c>
      <c r="G603" s="114">
        <v>0</v>
      </c>
      <c r="H603" s="114"/>
      <c r="I603" s="114">
        <v>1295342</v>
      </c>
      <c r="J603" s="114"/>
      <c r="K603" s="114">
        <v>2308908</v>
      </c>
      <c r="L603" s="114"/>
      <c r="M603" s="114">
        <v>0</v>
      </c>
      <c r="N603" s="114"/>
      <c r="O603" s="114">
        <v>17213</v>
      </c>
      <c r="P603" s="114">
        <v>116192</v>
      </c>
    </row>
    <row r="604" spans="1:16" s="109" customFormat="1" ht="9" customHeight="1">
      <c r="A604" s="112" t="s">
        <v>17</v>
      </c>
      <c r="B604" s="114">
        <v>0</v>
      </c>
      <c r="C604" s="114">
        <v>0</v>
      </c>
      <c r="D604" s="114"/>
      <c r="E604" s="114">
        <v>0</v>
      </c>
      <c r="F604" s="114">
        <v>0</v>
      </c>
      <c r="G604" s="114">
        <v>0</v>
      </c>
      <c r="H604" s="114"/>
      <c r="I604" s="107">
        <v>0</v>
      </c>
      <c r="J604" s="114"/>
      <c r="K604" s="107">
        <v>3548712</v>
      </c>
      <c r="L604" s="114"/>
      <c r="M604" s="114">
        <v>0</v>
      </c>
      <c r="N604" s="114"/>
      <c r="O604" s="107">
        <v>0</v>
      </c>
      <c r="P604" s="107">
        <v>0</v>
      </c>
    </row>
    <row r="605" spans="1:16" s="109" customFormat="1" ht="9" customHeight="1">
      <c r="A605" s="112" t="s">
        <v>18</v>
      </c>
      <c r="B605" s="114">
        <v>0</v>
      </c>
      <c r="C605" s="114">
        <v>0</v>
      </c>
      <c r="D605" s="114"/>
      <c r="E605" s="114">
        <v>0</v>
      </c>
      <c r="F605" s="114">
        <v>0</v>
      </c>
      <c r="G605" s="114">
        <v>0</v>
      </c>
      <c r="H605" s="114"/>
      <c r="I605" s="114">
        <v>0</v>
      </c>
      <c r="J605" s="114"/>
      <c r="K605" s="107">
        <v>0</v>
      </c>
      <c r="L605" s="114"/>
      <c r="M605" s="114">
        <v>216101</v>
      </c>
      <c r="N605" s="114"/>
      <c r="O605" s="107">
        <v>0</v>
      </c>
      <c r="P605" s="107">
        <v>0</v>
      </c>
    </row>
    <row r="606" spans="1:16" s="109" customFormat="1" ht="9" customHeight="1">
      <c r="A606" s="115" t="s">
        <v>19</v>
      </c>
      <c r="B606" s="119">
        <v>20882.099999999999</v>
      </c>
      <c r="C606" s="119">
        <v>990091</v>
      </c>
      <c r="D606" s="119"/>
      <c r="E606" s="119">
        <v>36093</v>
      </c>
      <c r="F606" s="119">
        <v>10075</v>
      </c>
      <c r="G606" s="119">
        <v>100507</v>
      </c>
      <c r="H606" s="119"/>
      <c r="I606" s="119">
        <v>0</v>
      </c>
      <c r="J606" s="119"/>
      <c r="K606" s="119">
        <v>0</v>
      </c>
      <c r="L606" s="119"/>
      <c r="M606" s="119">
        <v>0</v>
      </c>
      <c r="N606" s="119"/>
      <c r="O606" s="119">
        <v>0</v>
      </c>
      <c r="P606" s="119">
        <v>0</v>
      </c>
    </row>
    <row r="607" spans="1:16" s="109" customFormat="1" ht="9" customHeight="1">
      <c r="A607" s="112" t="s">
        <v>21</v>
      </c>
      <c r="B607" s="114">
        <v>11712.9</v>
      </c>
      <c r="C607" s="114">
        <v>682622</v>
      </c>
      <c r="D607" s="114"/>
      <c r="E607" s="114">
        <v>22647</v>
      </c>
      <c r="F607" s="114">
        <v>5225</v>
      </c>
      <c r="G607" s="114">
        <v>96415</v>
      </c>
      <c r="H607" s="114"/>
      <c r="I607" s="114">
        <v>0</v>
      </c>
      <c r="J607" s="114"/>
      <c r="K607" s="114">
        <v>0</v>
      </c>
      <c r="L607" s="114"/>
      <c r="M607" s="114">
        <v>0</v>
      </c>
      <c r="N607" s="114"/>
      <c r="O607" s="114">
        <v>0</v>
      </c>
      <c r="P607" s="114">
        <v>0</v>
      </c>
    </row>
    <row r="608" spans="1:16" s="109" customFormat="1" ht="9" customHeight="1">
      <c r="A608" s="112" t="s">
        <v>22</v>
      </c>
      <c r="B608" s="114">
        <v>2145.4</v>
      </c>
      <c r="C608" s="114">
        <v>128994</v>
      </c>
      <c r="D608" s="114"/>
      <c r="E608" s="114">
        <v>0</v>
      </c>
      <c r="F608" s="114">
        <v>0</v>
      </c>
      <c r="G608" s="107">
        <v>0</v>
      </c>
      <c r="H608" s="114"/>
      <c r="I608" s="114">
        <v>0</v>
      </c>
      <c r="J608" s="114"/>
      <c r="K608" s="114">
        <v>0</v>
      </c>
      <c r="L608" s="114"/>
      <c r="M608" s="114">
        <v>18773</v>
      </c>
      <c r="N608" s="114"/>
      <c r="O608" s="114">
        <v>0</v>
      </c>
      <c r="P608" s="114">
        <v>0</v>
      </c>
    </row>
    <row r="609" spans="1:16" s="109" customFormat="1" ht="9" customHeight="1">
      <c r="A609" s="112" t="s">
        <v>23</v>
      </c>
      <c r="B609" s="114">
        <v>15143.2</v>
      </c>
      <c r="C609" s="114">
        <v>26922</v>
      </c>
      <c r="D609" s="114"/>
      <c r="E609" s="114">
        <v>0</v>
      </c>
      <c r="F609" s="114">
        <v>0</v>
      </c>
      <c r="G609" s="114">
        <v>0</v>
      </c>
      <c r="H609" s="114"/>
      <c r="I609" s="114">
        <v>0</v>
      </c>
      <c r="J609" s="114"/>
      <c r="K609" s="114">
        <v>0</v>
      </c>
      <c r="L609" s="114"/>
      <c r="M609" s="114">
        <v>0</v>
      </c>
      <c r="N609" s="114"/>
      <c r="O609" s="114">
        <v>0</v>
      </c>
      <c r="P609" s="114">
        <v>0</v>
      </c>
    </row>
    <row r="610" spans="1:16" s="109" customFormat="1" ht="9" customHeight="1">
      <c r="A610" s="115" t="s">
        <v>24</v>
      </c>
      <c r="B610" s="119">
        <v>0</v>
      </c>
      <c r="C610" s="119">
        <v>0</v>
      </c>
      <c r="D610" s="119"/>
      <c r="E610" s="119">
        <v>6878</v>
      </c>
      <c r="F610" s="119">
        <v>4002</v>
      </c>
      <c r="G610" s="119">
        <v>18161</v>
      </c>
      <c r="H610" s="119"/>
      <c r="I610" s="119">
        <v>0</v>
      </c>
      <c r="J610" s="119"/>
      <c r="K610" s="119">
        <v>0</v>
      </c>
      <c r="L610" s="119"/>
      <c r="M610" s="119">
        <v>18514</v>
      </c>
      <c r="N610" s="119"/>
      <c r="O610" s="119">
        <v>0</v>
      </c>
      <c r="P610" s="119">
        <v>0</v>
      </c>
    </row>
    <row r="611" spans="1:16" s="109" customFormat="1" ht="9" customHeight="1">
      <c r="A611" s="112" t="s">
        <v>25</v>
      </c>
      <c r="B611" s="114">
        <v>0</v>
      </c>
      <c r="C611" s="114">
        <v>0</v>
      </c>
      <c r="D611" s="114"/>
      <c r="E611" s="114">
        <v>0</v>
      </c>
      <c r="F611" s="114">
        <v>0</v>
      </c>
      <c r="G611" s="114">
        <v>0</v>
      </c>
      <c r="H611" s="114"/>
      <c r="I611" s="114">
        <v>0</v>
      </c>
      <c r="J611" s="114"/>
      <c r="K611" s="114">
        <v>0</v>
      </c>
      <c r="L611" s="114"/>
      <c r="M611" s="114">
        <v>0</v>
      </c>
      <c r="N611" s="114"/>
      <c r="O611" s="114">
        <v>0</v>
      </c>
      <c r="P611" s="114">
        <v>0</v>
      </c>
    </row>
    <row r="612" spans="1:16" s="109" customFormat="1" ht="9" customHeight="1">
      <c r="A612" s="112" t="s">
        <v>26</v>
      </c>
      <c r="B612" s="114">
        <v>719.7</v>
      </c>
      <c r="C612" s="114">
        <v>202980</v>
      </c>
      <c r="D612" s="114"/>
      <c r="E612" s="114">
        <v>7444</v>
      </c>
      <c r="F612" s="114">
        <v>1120</v>
      </c>
      <c r="G612" s="114">
        <v>37418</v>
      </c>
      <c r="H612" s="114"/>
      <c r="I612" s="114">
        <v>0</v>
      </c>
      <c r="J612" s="114"/>
      <c r="K612" s="114">
        <v>0</v>
      </c>
      <c r="L612" s="114"/>
      <c r="M612" s="114">
        <v>0</v>
      </c>
      <c r="N612" s="114"/>
      <c r="O612" s="114">
        <v>0</v>
      </c>
      <c r="P612" s="114">
        <v>0</v>
      </c>
    </row>
    <row r="613" spans="1:16" s="109" customFormat="1" ht="9" customHeight="1">
      <c r="A613" s="112" t="s">
        <v>27</v>
      </c>
      <c r="B613" s="114">
        <v>0</v>
      </c>
      <c r="C613" s="114">
        <v>0</v>
      </c>
      <c r="D613" s="114"/>
      <c r="E613" s="114">
        <v>0</v>
      </c>
      <c r="F613" s="114">
        <v>2677</v>
      </c>
      <c r="G613" s="114">
        <v>0</v>
      </c>
      <c r="H613" s="114"/>
      <c r="I613" s="114">
        <v>0</v>
      </c>
      <c r="J613" s="114"/>
      <c r="K613" s="114">
        <v>1070022</v>
      </c>
      <c r="L613" s="114"/>
      <c r="M613" s="114">
        <v>0</v>
      </c>
      <c r="N613" s="114"/>
      <c r="O613" s="114">
        <v>0</v>
      </c>
      <c r="P613" s="114">
        <v>0</v>
      </c>
    </row>
    <row r="614" spans="1:16" s="126" customFormat="1" ht="9" customHeight="1">
      <c r="A614" s="115" t="s">
        <v>30</v>
      </c>
      <c r="B614" s="119">
        <v>0</v>
      </c>
      <c r="C614" s="119">
        <v>0</v>
      </c>
      <c r="D614" s="119"/>
      <c r="E614" s="119">
        <v>0</v>
      </c>
      <c r="F614" s="119">
        <v>0</v>
      </c>
      <c r="G614" s="119">
        <v>0</v>
      </c>
      <c r="H614" s="119"/>
      <c r="I614" s="119">
        <v>0</v>
      </c>
      <c r="J614" s="119"/>
      <c r="K614" s="119">
        <v>0</v>
      </c>
      <c r="L614" s="119"/>
      <c r="M614" s="119">
        <v>51388</v>
      </c>
      <c r="N614" s="119"/>
      <c r="O614" s="119">
        <v>297901</v>
      </c>
      <c r="P614" s="119">
        <v>0</v>
      </c>
    </row>
    <row r="615" spans="1:16" s="109" customFormat="1" ht="9" customHeight="1">
      <c r="A615" s="112" t="s">
        <v>31</v>
      </c>
      <c r="B615" s="114">
        <v>2611</v>
      </c>
      <c r="C615" s="114">
        <v>288858</v>
      </c>
      <c r="D615" s="114"/>
      <c r="E615" s="114">
        <v>6474</v>
      </c>
      <c r="F615" s="114">
        <v>1396</v>
      </c>
      <c r="G615" s="114">
        <v>17713</v>
      </c>
      <c r="H615" s="114"/>
      <c r="I615" s="114">
        <v>0</v>
      </c>
      <c r="J615" s="114"/>
      <c r="K615" s="114">
        <v>0</v>
      </c>
      <c r="L615" s="114"/>
      <c r="M615" s="114">
        <v>8685</v>
      </c>
      <c r="N615" s="114"/>
      <c r="O615" s="114">
        <v>0</v>
      </c>
      <c r="P615" s="114">
        <v>0</v>
      </c>
    </row>
    <row r="616" spans="1:16" s="109" customFormat="1" ht="9" customHeight="1">
      <c r="A616" s="112" t="s">
        <v>33</v>
      </c>
      <c r="B616" s="133">
        <v>0</v>
      </c>
      <c r="C616" s="114">
        <v>0</v>
      </c>
      <c r="D616" s="114"/>
      <c r="E616" s="114">
        <v>5603</v>
      </c>
      <c r="F616" s="114">
        <v>1052</v>
      </c>
      <c r="G616" s="114">
        <v>6148</v>
      </c>
      <c r="H616" s="114"/>
      <c r="I616" s="114">
        <v>0</v>
      </c>
      <c r="J616" s="114"/>
      <c r="K616" s="114">
        <v>0</v>
      </c>
      <c r="L616" s="114"/>
      <c r="M616" s="114">
        <v>0</v>
      </c>
      <c r="N616" s="114"/>
      <c r="O616" s="114">
        <v>0</v>
      </c>
      <c r="P616" s="114">
        <v>0</v>
      </c>
    </row>
    <row r="617" spans="1:16" s="109" customFormat="1" ht="9" customHeight="1">
      <c r="A617" s="112" t="s">
        <v>35</v>
      </c>
      <c r="B617" s="114">
        <v>2041.3</v>
      </c>
      <c r="C617" s="114">
        <v>152502</v>
      </c>
      <c r="D617" s="114"/>
      <c r="E617" s="114">
        <v>2002</v>
      </c>
      <c r="F617" s="114">
        <v>30849</v>
      </c>
      <c r="G617" s="114">
        <v>33819</v>
      </c>
      <c r="H617" s="114"/>
      <c r="I617" s="114">
        <v>0</v>
      </c>
      <c r="J617" s="114"/>
      <c r="K617" s="114">
        <v>0</v>
      </c>
      <c r="L617" s="114"/>
      <c r="M617" s="114">
        <v>0</v>
      </c>
      <c r="N617" s="114"/>
      <c r="O617" s="114">
        <v>0</v>
      </c>
      <c r="P617" s="114">
        <v>607879</v>
      </c>
    </row>
    <row r="618" spans="1:16" s="109" customFormat="1" ht="9" customHeight="1">
      <c r="A618" s="115" t="s">
        <v>36</v>
      </c>
      <c r="B618" s="119">
        <v>2845.7</v>
      </c>
      <c r="C618" s="119">
        <v>68527</v>
      </c>
      <c r="D618" s="119"/>
      <c r="E618" s="119">
        <v>4295</v>
      </c>
      <c r="F618" s="119">
        <v>1365</v>
      </c>
      <c r="G618" s="119">
        <v>9384</v>
      </c>
      <c r="H618" s="119"/>
      <c r="I618" s="119">
        <v>0</v>
      </c>
      <c r="J618" s="119"/>
      <c r="K618" s="119">
        <v>0</v>
      </c>
      <c r="L618" s="119"/>
      <c r="M618" s="119">
        <v>0</v>
      </c>
      <c r="N618" s="119"/>
      <c r="O618" s="119">
        <v>0</v>
      </c>
      <c r="P618" s="119">
        <v>0</v>
      </c>
    </row>
    <row r="619" spans="1:16" s="109" customFormat="1" ht="9" customHeight="1">
      <c r="A619" s="112" t="s">
        <v>37</v>
      </c>
      <c r="B619" s="114">
        <v>42290.400000000001</v>
      </c>
      <c r="C619" s="114">
        <v>408842</v>
      </c>
      <c r="D619" s="114"/>
      <c r="E619" s="114">
        <v>0</v>
      </c>
      <c r="F619" s="114">
        <v>624265</v>
      </c>
      <c r="G619" s="114">
        <v>0</v>
      </c>
      <c r="H619" s="114"/>
      <c r="I619" s="114">
        <v>0</v>
      </c>
      <c r="J619" s="114"/>
      <c r="K619" s="114">
        <v>0</v>
      </c>
      <c r="L619" s="114"/>
      <c r="M619" s="114">
        <v>0</v>
      </c>
      <c r="N619" s="114"/>
      <c r="O619" s="114">
        <v>0</v>
      </c>
      <c r="P619" s="114">
        <v>0</v>
      </c>
    </row>
    <row r="620" spans="1:16" s="109" customFormat="1" ht="9" customHeight="1">
      <c r="A620" s="112" t="s">
        <v>38</v>
      </c>
      <c r="B620" s="114">
        <v>0</v>
      </c>
      <c r="C620" s="114">
        <v>0</v>
      </c>
      <c r="D620" s="114"/>
      <c r="E620" s="114">
        <v>0</v>
      </c>
      <c r="F620" s="114">
        <v>0</v>
      </c>
      <c r="G620" s="114">
        <v>0</v>
      </c>
      <c r="H620" s="114"/>
      <c r="I620" s="114">
        <v>0</v>
      </c>
      <c r="J620" s="114"/>
      <c r="K620" s="114">
        <v>0</v>
      </c>
      <c r="L620" s="114"/>
      <c r="M620" s="114">
        <v>195590</v>
      </c>
      <c r="N620" s="114"/>
      <c r="O620" s="114">
        <v>0</v>
      </c>
      <c r="P620" s="114">
        <v>0</v>
      </c>
    </row>
    <row r="621" spans="1:16" s="109" customFormat="1" ht="9" customHeight="1">
      <c r="A621" s="112" t="s">
        <v>39</v>
      </c>
      <c r="B621" s="114">
        <v>0</v>
      </c>
      <c r="C621" s="114">
        <v>0</v>
      </c>
      <c r="D621" s="114"/>
      <c r="E621" s="114">
        <v>0</v>
      </c>
      <c r="F621" s="114">
        <v>0</v>
      </c>
      <c r="G621" s="114">
        <v>0</v>
      </c>
      <c r="H621" s="114"/>
      <c r="I621" s="114">
        <v>0</v>
      </c>
      <c r="J621" s="114"/>
      <c r="K621" s="114">
        <v>0</v>
      </c>
      <c r="L621" s="114"/>
      <c r="M621" s="114">
        <v>14587</v>
      </c>
      <c r="N621" s="114"/>
      <c r="O621" s="114">
        <v>0</v>
      </c>
      <c r="P621" s="114">
        <v>0</v>
      </c>
    </row>
    <row r="622" spans="1:16" s="109" customFormat="1" ht="9" customHeight="1">
      <c r="A622" s="115" t="s">
        <v>41</v>
      </c>
      <c r="B622" s="119">
        <v>0</v>
      </c>
      <c r="C622" s="119">
        <v>0</v>
      </c>
      <c r="D622" s="119"/>
      <c r="E622" s="119">
        <v>0</v>
      </c>
      <c r="F622" s="119">
        <v>0</v>
      </c>
      <c r="G622" s="119">
        <v>0</v>
      </c>
      <c r="H622" s="119"/>
      <c r="I622" s="119">
        <v>0</v>
      </c>
      <c r="J622" s="119"/>
      <c r="K622" s="119">
        <v>0</v>
      </c>
      <c r="L622" s="119"/>
      <c r="M622" s="119">
        <v>27580</v>
      </c>
      <c r="N622" s="119"/>
      <c r="O622" s="119">
        <v>0</v>
      </c>
      <c r="P622" s="119">
        <v>0</v>
      </c>
    </row>
    <row r="623" spans="1:16" s="109" customFormat="1" ht="9" customHeight="1">
      <c r="A623" s="112" t="s">
        <v>43</v>
      </c>
      <c r="B623" s="114">
        <v>22098.400000000001</v>
      </c>
      <c r="C623" s="114">
        <v>2449308</v>
      </c>
      <c r="D623" s="114"/>
      <c r="E623" s="114">
        <v>141349</v>
      </c>
      <c r="F623" s="114">
        <v>41717</v>
      </c>
      <c r="G623" s="114">
        <v>326915</v>
      </c>
      <c r="H623" s="114"/>
      <c r="I623" s="114">
        <v>0</v>
      </c>
      <c r="J623" s="114"/>
      <c r="K623" s="114">
        <v>0</v>
      </c>
      <c r="L623" s="114"/>
      <c r="M623" s="114">
        <v>0</v>
      </c>
      <c r="N623" s="114"/>
      <c r="O623" s="114">
        <v>0</v>
      </c>
      <c r="P623" s="114">
        <v>0</v>
      </c>
    </row>
    <row r="624" spans="1:16" s="109" customFormat="1" ht="9" customHeight="1">
      <c r="A624" s="112" t="s">
        <v>97</v>
      </c>
      <c r="B624" s="114">
        <v>4330.2000000000007</v>
      </c>
      <c r="C624" s="114">
        <v>263076</v>
      </c>
      <c r="D624" s="114"/>
      <c r="E624" s="114">
        <v>10237</v>
      </c>
      <c r="F624" s="114">
        <v>18503</v>
      </c>
      <c r="G624" s="114">
        <v>24964</v>
      </c>
      <c r="H624" s="114"/>
      <c r="I624" s="114">
        <v>0</v>
      </c>
      <c r="J624" s="114"/>
      <c r="K624" s="114">
        <v>0</v>
      </c>
      <c r="L624" s="114"/>
      <c r="M624" s="114">
        <v>0</v>
      </c>
      <c r="N624" s="114"/>
      <c r="O624" s="114">
        <v>44798</v>
      </c>
      <c r="P624" s="114">
        <v>309</v>
      </c>
    </row>
    <row r="625" spans="1:16" s="109" customFormat="1" ht="9" customHeight="1">
      <c r="A625" s="112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</row>
    <row r="626" spans="1:16" s="109" customFormat="1" ht="9.6" customHeight="1">
      <c r="A626" s="131" t="s">
        <v>56</v>
      </c>
      <c r="B626" s="107"/>
      <c r="C626" s="107"/>
      <c r="D626" s="107"/>
      <c r="E626" s="107"/>
      <c r="F626" s="107"/>
      <c r="G626" s="107"/>
      <c r="H626" s="107"/>
      <c r="I626" s="107"/>
      <c r="J626" s="107"/>
      <c r="K626" s="110"/>
      <c r="L626" s="107"/>
      <c r="M626" s="107"/>
      <c r="N626" s="107"/>
      <c r="O626" s="107"/>
      <c r="P626" s="107"/>
    </row>
    <row r="627" spans="1:16" s="109" customFormat="1" ht="9" customHeight="1">
      <c r="A627" s="106" t="s">
        <v>69</v>
      </c>
      <c r="B627" s="110">
        <f>SUM(B629:B650)</f>
        <v>117322</v>
      </c>
      <c r="C627" s="110">
        <f>SUM(C629:C650)</f>
        <v>5624369</v>
      </c>
      <c r="D627" s="110"/>
      <c r="E627" s="110">
        <f>SUM(E629:E650)</f>
        <v>235395</v>
      </c>
      <c r="F627" s="110">
        <f>SUM(F629:F650)</f>
        <v>734655</v>
      </c>
      <c r="G627" s="110">
        <f>SUM(G629:G650)</f>
        <v>636780</v>
      </c>
      <c r="H627" s="110"/>
      <c r="I627" s="110">
        <f>SUM(I629:I650)</f>
        <v>1180455</v>
      </c>
      <c r="J627" s="110"/>
      <c r="K627" s="110">
        <f>SUM(K629:K650)</f>
        <v>7138227</v>
      </c>
      <c r="L627" s="110"/>
      <c r="M627" s="110">
        <f>SUM(M629:M650)</f>
        <v>447114</v>
      </c>
      <c r="N627" s="110"/>
      <c r="O627" s="110">
        <f>SUM(O629:O650)</f>
        <v>403430</v>
      </c>
      <c r="P627" s="110">
        <f>SUM(P629:P650)</f>
        <v>732592</v>
      </c>
    </row>
    <row r="628" spans="1:16" s="109" customFormat="1" ht="3.95" customHeight="1">
      <c r="A628" s="106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</row>
    <row r="629" spans="1:16" s="109" customFormat="1" ht="9" customHeight="1">
      <c r="A629" s="112" t="s">
        <v>16</v>
      </c>
      <c r="B629" s="114">
        <v>0</v>
      </c>
      <c r="C629" s="114">
        <v>163942</v>
      </c>
      <c r="D629" s="114"/>
      <c r="E629" s="114">
        <v>0</v>
      </c>
      <c r="F629" s="114">
        <v>0</v>
      </c>
      <c r="G629" s="114">
        <v>0</v>
      </c>
      <c r="H629" s="114"/>
      <c r="I629" s="114">
        <v>1180455</v>
      </c>
      <c r="J629" s="114"/>
      <c r="K629" s="114">
        <v>2604068</v>
      </c>
      <c r="L629" s="114"/>
      <c r="M629" s="114">
        <v>0</v>
      </c>
      <c r="N629" s="114"/>
      <c r="O629" s="114">
        <v>12183</v>
      </c>
      <c r="P629" s="114">
        <v>119688</v>
      </c>
    </row>
    <row r="630" spans="1:16" s="109" customFormat="1" ht="9" customHeight="1">
      <c r="A630" s="112" t="s">
        <v>17</v>
      </c>
      <c r="B630" s="114">
        <v>0</v>
      </c>
      <c r="C630" s="114">
        <v>0</v>
      </c>
      <c r="D630" s="114"/>
      <c r="E630" s="114">
        <v>0</v>
      </c>
      <c r="F630" s="114">
        <v>0</v>
      </c>
      <c r="G630" s="114">
        <v>0</v>
      </c>
      <c r="H630" s="114"/>
      <c r="I630" s="107">
        <v>0</v>
      </c>
      <c r="J630" s="114"/>
      <c r="K630" s="107">
        <v>3676679</v>
      </c>
      <c r="L630" s="114"/>
      <c r="M630" s="114">
        <v>0</v>
      </c>
      <c r="N630" s="114"/>
      <c r="O630" s="107">
        <v>0</v>
      </c>
      <c r="P630" s="107">
        <v>0</v>
      </c>
    </row>
    <row r="631" spans="1:16" s="109" customFormat="1" ht="9" customHeight="1">
      <c r="A631" s="112" t="s">
        <v>18</v>
      </c>
      <c r="B631" s="114">
        <v>0</v>
      </c>
      <c r="C631" s="114">
        <v>0</v>
      </c>
      <c r="D631" s="114"/>
      <c r="E631" s="114">
        <v>0</v>
      </c>
      <c r="F631" s="114">
        <v>0</v>
      </c>
      <c r="G631" s="114">
        <v>0</v>
      </c>
      <c r="H631" s="114"/>
      <c r="I631" s="114">
        <v>0</v>
      </c>
      <c r="J631" s="114"/>
      <c r="K631" s="107">
        <v>0</v>
      </c>
      <c r="L631" s="114"/>
      <c r="M631" s="114">
        <v>142109</v>
      </c>
      <c r="N631" s="114"/>
      <c r="O631" s="107">
        <v>0</v>
      </c>
      <c r="P631" s="107">
        <v>0</v>
      </c>
    </row>
    <row r="632" spans="1:16" s="109" customFormat="1" ht="9" customHeight="1">
      <c r="A632" s="115" t="s">
        <v>19</v>
      </c>
      <c r="B632" s="119">
        <v>20757.7</v>
      </c>
      <c r="C632" s="119">
        <v>977109</v>
      </c>
      <c r="D632" s="119"/>
      <c r="E632" s="119">
        <v>32983</v>
      </c>
      <c r="F632" s="119">
        <v>14003</v>
      </c>
      <c r="G632" s="119">
        <v>79723</v>
      </c>
      <c r="H632" s="119"/>
      <c r="I632" s="119">
        <v>0</v>
      </c>
      <c r="J632" s="119"/>
      <c r="K632" s="119">
        <v>0</v>
      </c>
      <c r="L632" s="119"/>
      <c r="M632" s="119">
        <v>0</v>
      </c>
      <c r="N632" s="119"/>
      <c r="O632" s="119">
        <v>0</v>
      </c>
      <c r="P632" s="119">
        <v>0</v>
      </c>
    </row>
    <row r="633" spans="1:16" s="109" customFormat="1" ht="9" customHeight="1">
      <c r="A633" s="112" t="s">
        <v>21</v>
      </c>
      <c r="B633" s="114">
        <v>11388.6</v>
      </c>
      <c r="C633" s="114">
        <v>682047</v>
      </c>
      <c r="D633" s="114"/>
      <c r="E633" s="114">
        <v>22427</v>
      </c>
      <c r="F633" s="114">
        <v>5106</v>
      </c>
      <c r="G633" s="114">
        <v>94136</v>
      </c>
      <c r="H633" s="114"/>
      <c r="I633" s="114">
        <v>0</v>
      </c>
      <c r="J633" s="114"/>
      <c r="K633" s="114">
        <v>0</v>
      </c>
      <c r="L633" s="114"/>
      <c r="M633" s="114">
        <v>0</v>
      </c>
      <c r="N633" s="114"/>
      <c r="O633" s="114">
        <v>0</v>
      </c>
      <c r="P633" s="114">
        <v>0</v>
      </c>
    </row>
    <row r="634" spans="1:16" s="109" customFormat="1" ht="9" customHeight="1">
      <c r="A634" s="112" t="s">
        <v>22</v>
      </c>
      <c r="B634" s="114">
        <v>2072.1999999999998</v>
      </c>
      <c r="C634" s="114">
        <v>155600</v>
      </c>
      <c r="D634" s="114"/>
      <c r="E634" s="114">
        <v>0</v>
      </c>
      <c r="F634" s="114">
        <v>0</v>
      </c>
      <c r="G634" s="107">
        <v>0</v>
      </c>
      <c r="H634" s="114"/>
      <c r="I634" s="114">
        <v>0</v>
      </c>
      <c r="J634" s="114"/>
      <c r="K634" s="114">
        <v>0</v>
      </c>
      <c r="L634" s="114"/>
      <c r="M634" s="114">
        <v>13353</v>
      </c>
      <c r="N634" s="114"/>
      <c r="O634" s="114">
        <v>0</v>
      </c>
      <c r="P634" s="114">
        <v>0</v>
      </c>
    </row>
    <row r="635" spans="1:16" s="109" customFormat="1" ht="9" customHeight="1">
      <c r="A635" s="112" t="s">
        <v>23</v>
      </c>
      <c r="B635" s="114">
        <v>16508.400000000001</v>
      </c>
      <c r="C635" s="114">
        <v>22416</v>
      </c>
      <c r="D635" s="114"/>
      <c r="E635" s="114">
        <v>0</v>
      </c>
      <c r="F635" s="114">
        <v>0</v>
      </c>
      <c r="G635" s="114">
        <v>0</v>
      </c>
      <c r="H635" s="114"/>
      <c r="I635" s="114">
        <v>0</v>
      </c>
      <c r="J635" s="114"/>
      <c r="K635" s="114">
        <v>0</v>
      </c>
      <c r="L635" s="114"/>
      <c r="M635" s="114">
        <v>0</v>
      </c>
      <c r="N635" s="114"/>
      <c r="O635" s="114">
        <v>0</v>
      </c>
      <c r="P635" s="114">
        <v>0</v>
      </c>
    </row>
    <row r="636" spans="1:16" s="109" customFormat="1" ht="9" customHeight="1">
      <c r="A636" s="115" t="s">
        <v>24</v>
      </c>
      <c r="B636" s="119">
        <v>0</v>
      </c>
      <c r="C636" s="119">
        <v>0</v>
      </c>
      <c r="D636" s="119"/>
      <c r="E636" s="119">
        <v>5826</v>
      </c>
      <c r="F636" s="119">
        <v>3457</v>
      </c>
      <c r="G636" s="119">
        <v>16848</v>
      </c>
      <c r="H636" s="119"/>
      <c r="I636" s="119">
        <v>0</v>
      </c>
      <c r="J636" s="119"/>
      <c r="K636" s="119">
        <v>0</v>
      </c>
      <c r="L636" s="119"/>
      <c r="M636" s="119">
        <v>905</v>
      </c>
      <c r="N636" s="119"/>
      <c r="O636" s="119">
        <v>0</v>
      </c>
      <c r="P636" s="119">
        <v>0</v>
      </c>
    </row>
    <row r="637" spans="1:16" s="109" customFormat="1" ht="9" customHeight="1">
      <c r="A637" s="112" t="s">
        <v>25</v>
      </c>
      <c r="B637" s="114">
        <v>0</v>
      </c>
      <c r="C637" s="114">
        <v>0</v>
      </c>
      <c r="D637" s="114"/>
      <c r="E637" s="114">
        <v>0</v>
      </c>
      <c r="F637" s="114">
        <v>0</v>
      </c>
      <c r="G637" s="114">
        <v>0</v>
      </c>
      <c r="H637" s="114"/>
      <c r="I637" s="114">
        <v>0</v>
      </c>
      <c r="J637" s="114"/>
      <c r="K637" s="114">
        <v>0</v>
      </c>
      <c r="L637" s="114"/>
      <c r="M637" s="114">
        <v>0</v>
      </c>
      <c r="N637" s="114"/>
      <c r="O637" s="114">
        <v>0</v>
      </c>
      <c r="P637" s="114">
        <v>0</v>
      </c>
    </row>
    <row r="638" spans="1:16" s="109" customFormat="1" ht="9" customHeight="1">
      <c r="A638" s="112" t="s">
        <v>26</v>
      </c>
      <c r="B638" s="114">
        <v>707.9</v>
      </c>
      <c r="C638" s="114">
        <v>192002</v>
      </c>
      <c r="D638" s="114"/>
      <c r="E638" s="114">
        <v>7809</v>
      </c>
      <c r="F638" s="114">
        <v>1175</v>
      </c>
      <c r="G638" s="114">
        <v>37391</v>
      </c>
      <c r="H638" s="114"/>
      <c r="I638" s="114">
        <v>0</v>
      </c>
      <c r="J638" s="114"/>
      <c r="K638" s="114">
        <v>0</v>
      </c>
      <c r="L638" s="114"/>
      <c r="M638" s="114">
        <v>0</v>
      </c>
      <c r="N638" s="114"/>
      <c r="O638" s="114">
        <v>0</v>
      </c>
      <c r="P638" s="114">
        <v>0</v>
      </c>
    </row>
    <row r="639" spans="1:16" s="109" customFormat="1" ht="9" customHeight="1">
      <c r="A639" s="112" t="s">
        <v>27</v>
      </c>
      <c r="B639" s="114">
        <v>0</v>
      </c>
      <c r="C639" s="114">
        <v>0</v>
      </c>
      <c r="D639" s="114"/>
      <c r="E639" s="114">
        <v>0</v>
      </c>
      <c r="F639" s="114">
        <v>892</v>
      </c>
      <c r="G639" s="114">
        <v>0</v>
      </c>
      <c r="H639" s="114"/>
      <c r="I639" s="114">
        <v>0</v>
      </c>
      <c r="J639" s="114"/>
      <c r="K639" s="114">
        <v>857480</v>
      </c>
      <c r="L639" s="114"/>
      <c r="M639" s="114">
        <v>0</v>
      </c>
      <c r="N639" s="114"/>
      <c r="O639" s="114">
        <v>0</v>
      </c>
      <c r="P639" s="114">
        <v>0</v>
      </c>
    </row>
    <row r="640" spans="1:16" s="126" customFormat="1" ht="9" customHeight="1">
      <c r="A640" s="115" t="s">
        <v>30</v>
      </c>
      <c r="B640" s="119">
        <v>0</v>
      </c>
      <c r="C640" s="119">
        <v>0</v>
      </c>
      <c r="D640" s="119"/>
      <c r="E640" s="119">
        <v>0</v>
      </c>
      <c r="F640" s="119">
        <v>0</v>
      </c>
      <c r="G640" s="119">
        <v>0</v>
      </c>
      <c r="H640" s="119"/>
      <c r="I640" s="119">
        <v>0</v>
      </c>
      <c r="J640" s="119"/>
      <c r="K640" s="119">
        <v>0</v>
      </c>
      <c r="L640" s="119"/>
      <c r="M640" s="119">
        <v>43469</v>
      </c>
      <c r="N640" s="119"/>
      <c r="O640" s="119">
        <v>347835</v>
      </c>
      <c r="P640" s="119">
        <v>0</v>
      </c>
    </row>
    <row r="641" spans="1:16" s="109" customFormat="1" ht="9" customHeight="1">
      <c r="A641" s="112" t="s">
        <v>31</v>
      </c>
      <c r="B641" s="114">
        <v>2448.9</v>
      </c>
      <c r="C641" s="114">
        <v>288068</v>
      </c>
      <c r="D641" s="114"/>
      <c r="E641" s="114">
        <v>6929</v>
      </c>
      <c r="F641" s="114">
        <v>1512</v>
      </c>
      <c r="G641" s="114">
        <v>18162</v>
      </c>
      <c r="H641" s="114"/>
      <c r="I641" s="114">
        <v>0</v>
      </c>
      <c r="J641" s="114"/>
      <c r="K641" s="114">
        <v>0</v>
      </c>
      <c r="L641" s="114"/>
      <c r="M641" s="114">
        <v>117</v>
      </c>
      <c r="N641" s="114"/>
      <c r="O641" s="114">
        <v>0</v>
      </c>
      <c r="P641" s="114">
        <v>0</v>
      </c>
    </row>
    <row r="642" spans="1:16" s="109" customFormat="1" ht="9" customHeight="1">
      <c r="A642" s="112" t="s">
        <v>33</v>
      </c>
      <c r="B642" s="133">
        <v>0</v>
      </c>
      <c r="C642" s="114">
        <v>0</v>
      </c>
      <c r="D642" s="114"/>
      <c r="E642" s="114">
        <v>6079</v>
      </c>
      <c r="F642" s="114">
        <v>1863</v>
      </c>
      <c r="G642" s="114">
        <v>7631</v>
      </c>
      <c r="H642" s="114"/>
      <c r="I642" s="114">
        <v>0</v>
      </c>
      <c r="J642" s="114"/>
      <c r="K642" s="114">
        <v>0</v>
      </c>
      <c r="L642" s="114"/>
      <c r="M642" s="114">
        <v>0</v>
      </c>
      <c r="N642" s="114"/>
      <c r="O642" s="114">
        <v>0</v>
      </c>
      <c r="P642" s="114">
        <v>0</v>
      </c>
    </row>
    <row r="643" spans="1:16" s="109" customFormat="1" ht="9" customHeight="1">
      <c r="A643" s="112" t="s">
        <v>35</v>
      </c>
      <c r="B643" s="114">
        <v>1273.5999999999999</v>
      </c>
      <c r="C643" s="114">
        <v>149575</v>
      </c>
      <c r="D643" s="114"/>
      <c r="E643" s="114">
        <v>1754</v>
      </c>
      <c r="F643" s="114">
        <v>29814</v>
      </c>
      <c r="G643" s="114">
        <v>34235</v>
      </c>
      <c r="H643" s="114"/>
      <c r="I643" s="114">
        <v>0</v>
      </c>
      <c r="J643" s="114"/>
      <c r="K643" s="114">
        <v>0</v>
      </c>
      <c r="L643" s="114"/>
      <c r="M643" s="114">
        <v>0</v>
      </c>
      <c r="N643" s="114"/>
      <c r="O643" s="114">
        <v>0</v>
      </c>
      <c r="P643" s="114">
        <v>612564</v>
      </c>
    </row>
    <row r="644" spans="1:16" s="109" customFormat="1" ht="9" customHeight="1">
      <c r="A644" s="115" t="s">
        <v>36</v>
      </c>
      <c r="B644" s="119">
        <v>2806.5</v>
      </c>
      <c r="C644" s="119">
        <v>29056</v>
      </c>
      <c r="D644" s="119"/>
      <c r="E644" s="119">
        <v>4151</v>
      </c>
      <c r="F644" s="119">
        <v>1061</v>
      </c>
      <c r="G644" s="119">
        <v>10510</v>
      </c>
      <c r="H644" s="119"/>
      <c r="I644" s="119">
        <v>0</v>
      </c>
      <c r="J644" s="119"/>
      <c r="K644" s="119">
        <v>0</v>
      </c>
      <c r="L644" s="119"/>
      <c r="M644" s="119">
        <v>0</v>
      </c>
      <c r="N644" s="119"/>
      <c r="O644" s="119">
        <v>0</v>
      </c>
      <c r="P644" s="119">
        <v>0</v>
      </c>
    </row>
    <row r="645" spans="1:16" s="109" customFormat="1" ht="9" customHeight="1">
      <c r="A645" s="112" t="s">
        <v>37</v>
      </c>
      <c r="B645" s="114">
        <v>40064.699999999997</v>
      </c>
      <c r="C645" s="114">
        <v>420006</v>
      </c>
      <c r="D645" s="114"/>
      <c r="E645" s="114">
        <v>0</v>
      </c>
      <c r="F645" s="114">
        <v>608226</v>
      </c>
      <c r="G645" s="114">
        <v>0</v>
      </c>
      <c r="H645" s="114"/>
      <c r="I645" s="114">
        <v>0</v>
      </c>
      <c r="J645" s="114"/>
      <c r="K645" s="114">
        <v>0</v>
      </c>
      <c r="L645" s="114"/>
      <c r="M645" s="114">
        <v>0</v>
      </c>
      <c r="N645" s="114"/>
      <c r="O645" s="114">
        <v>0</v>
      </c>
      <c r="P645" s="114">
        <v>0</v>
      </c>
    </row>
    <row r="646" spans="1:16" s="109" customFormat="1" ht="9" customHeight="1">
      <c r="A646" s="112" t="s">
        <v>38</v>
      </c>
      <c r="B646" s="114">
        <v>0</v>
      </c>
      <c r="C646" s="114">
        <v>0</v>
      </c>
      <c r="D646" s="114"/>
      <c r="E646" s="114">
        <v>0</v>
      </c>
      <c r="F646" s="114">
        <v>0</v>
      </c>
      <c r="G646" s="114">
        <v>0</v>
      </c>
      <c r="H646" s="114"/>
      <c r="I646" s="114">
        <v>0</v>
      </c>
      <c r="J646" s="114"/>
      <c r="K646" s="114">
        <v>0</v>
      </c>
      <c r="L646" s="114"/>
      <c r="M646" s="114">
        <v>231046</v>
      </c>
      <c r="N646" s="114"/>
      <c r="O646" s="114">
        <v>0</v>
      </c>
      <c r="P646" s="114">
        <v>0</v>
      </c>
    </row>
    <row r="647" spans="1:16" s="109" customFormat="1" ht="9" customHeight="1">
      <c r="A647" s="112" t="s">
        <v>39</v>
      </c>
      <c r="B647" s="114">
        <v>0</v>
      </c>
      <c r="C647" s="114">
        <v>0</v>
      </c>
      <c r="D647" s="114"/>
      <c r="E647" s="114">
        <v>0</v>
      </c>
      <c r="F647" s="114">
        <v>0</v>
      </c>
      <c r="G647" s="114">
        <v>0</v>
      </c>
      <c r="H647" s="114"/>
      <c r="I647" s="114">
        <v>0</v>
      </c>
      <c r="J647" s="114"/>
      <c r="K647" s="114">
        <v>0</v>
      </c>
      <c r="L647" s="114"/>
      <c r="M647" s="114">
        <v>1099</v>
      </c>
      <c r="N647" s="114"/>
      <c r="O647" s="114">
        <v>0</v>
      </c>
      <c r="P647" s="114">
        <v>0</v>
      </c>
    </row>
    <row r="648" spans="1:16" s="109" customFormat="1" ht="9" customHeight="1">
      <c r="A648" s="115" t="s">
        <v>41</v>
      </c>
      <c r="B648" s="119">
        <v>0</v>
      </c>
      <c r="C648" s="119">
        <v>0</v>
      </c>
      <c r="D648" s="119"/>
      <c r="E648" s="119">
        <v>0</v>
      </c>
      <c r="F648" s="119">
        <v>0</v>
      </c>
      <c r="G648" s="119">
        <v>0</v>
      </c>
      <c r="H648" s="119"/>
      <c r="I648" s="119">
        <v>0</v>
      </c>
      <c r="J648" s="119"/>
      <c r="K648" s="119">
        <v>0</v>
      </c>
      <c r="L648" s="119"/>
      <c r="M648" s="119">
        <v>15016</v>
      </c>
      <c r="N648" s="119"/>
      <c r="O648" s="119">
        <v>0</v>
      </c>
      <c r="P648" s="119">
        <v>0</v>
      </c>
    </row>
    <row r="649" spans="1:16" s="109" customFormat="1" ht="9" customHeight="1">
      <c r="A649" s="112" t="s">
        <v>43</v>
      </c>
      <c r="B649" s="114">
        <v>16480.400000000001</v>
      </c>
      <c r="C649" s="114">
        <v>2298125</v>
      </c>
      <c r="D649" s="114"/>
      <c r="E649" s="114">
        <v>137567</v>
      </c>
      <c r="F649" s="114">
        <v>47005</v>
      </c>
      <c r="G649" s="114">
        <v>320105</v>
      </c>
      <c r="H649" s="114"/>
      <c r="I649" s="114">
        <v>0</v>
      </c>
      <c r="J649" s="114"/>
      <c r="K649" s="114">
        <v>0</v>
      </c>
      <c r="L649" s="114"/>
      <c r="M649" s="114">
        <v>0</v>
      </c>
      <c r="N649" s="114"/>
      <c r="O649" s="114">
        <v>0</v>
      </c>
      <c r="P649" s="114">
        <v>0</v>
      </c>
    </row>
    <row r="650" spans="1:16" s="109" customFormat="1" ht="9" customHeight="1">
      <c r="A650" s="112" t="s">
        <v>97</v>
      </c>
      <c r="B650" s="114">
        <f>1251.7+1561.4</f>
        <v>2813.1000000000004</v>
      </c>
      <c r="C650" s="114">
        <v>246423</v>
      </c>
      <c r="D650" s="114"/>
      <c r="E650" s="114">
        <v>9870</v>
      </c>
      <c r="F650" s="114">
        <v>20541</v>
      </c>
      <c r="G650" s="114">
        <v>18039</v>
      </c>
      <c r="H650" s="114"/>
      <c r="I650" s="114">
        <v>0</v>
      </c>
      <c r="J650" s="114"/>
      <c r="K650" s="114">
        <v>0</v>
      </c>
      <c r="L650" s="114"/>
      <c r="M650" s="114">
        <v>0</v>
      </c>
      <c r="N650" s="114"/>
      <c r="O650" s="114">
        <v>43412</v>
      </c>
      <c r="P650" s="114">
        <v>340</v>
      </c>
    </row>
    <row r="651" spans="1:16" s="135" customFormat="1" ht="3" customHeight="1">
      <c r="A651" s="134"/>
      <c r="B651" s="101"/>
      <c r="C651" s="87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</row>
    <row r="652" spans="1:16" s="135" customFormat="1" ht="3" customHeight="1">
      <c r="B652" s="136"/>
      <c r="C652" s="136"/>
      <c r="D652" s="137"/>
      <c r="E652" s="137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</row>
    <row r="653" spans="1:16" s="141" customFormat="1" ht="9" customHeight="1">
      <c r="A653" s="138" t="s">
        <v>100</v>
      </c>
      <c r="B653" s="139"/>
      <c r="C653" s="139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</row>
    <row r="654" spans="1:16" s="141" customFormat="1" ht="9" customHeight="1">
      <c r="A654" s="138" t="s">
        <v>101</v>
      </c>
      <c r="B654" s="139"/>
      <c r="C654" s="139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</row>
    <row r="655" spans="1:16" s="141" customFormat="1" ht="9" customHeight="1">
      <c r="A655" s="142" t="s">
        <v>102</v>
      </c>
      <c r="B655" s="139"/>
      <c r="C655" s="139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</row>
    <row r="656" spans="1:16" s="141" customFormat="1" ht="9" customHeight="1">
      <c r="A656" s="142" t="s">
        <v>103</v>
      </c>
      <c r="B656" s="139"/>
      <c r="C656" s="139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</row>
    <row r="657" spans="1:16" s="141" customFormat="1" ht="9" customHeight="1">
      <c r="A657" s="142" t="s">
        <v>104</v>
      </c>
      <c r="B657" s="139"/>
      <c r="C657" s="139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</row>
    <row r="658" spans="1:16" s="141" customFormat="1" ht="9" customHeight="1">
      <c r="A658" s="142" t="s">
        <v>105</v>
      </c>
      <c r="B658" s="139"/>
      <c r="C658" s="139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</row>
    <row r="659" spans="1:16" s="141" customFormat="1" ht="9" customHeight="1">
      <c r="A659" s="142" t="s">
        <v>106</v>
      </c>
      <c r="B659" s="139"/>
      <c r="C659" s="139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</row>
    <row r="660" spans="1:16" s="145" customFormat="1" ht="9" customHeight="1">
      <c r="A660" s="138" t="s">
        <v>107</v>
      </c>
      <c r="B660" s="143"/>
      <c r="C660" s="143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</row>
    <row r="661" spans="1:16" ht="12.75" hidden="1" customHeight="1">
      <c r="A661" s="146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</row>
    <row r="662" spans="1:16" ht="8.25" hidden="1" customHeight="1">
      <c r="A662" s="146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</row>
    <row r="663" spans="1:16" ht="9.9499999999999993" hidden="1" customHeight="1"/>
  </sheetData>
  <sheetProtection sheet="1" objects="1" scenarios="1"/>
  <mergeCells count="6">
    <mergeCell ref="O1:P1"/>
    <mergeCell ref="A6:A10"/>
    <mergeCell ref="B6:C7"/>
    <mergeCell ref="E6:G7"/>
    <mergeCell ref="I6:K7"/>
    <mergeCell ref="K9:K10"/>
  </mergeCells>
  <hyperlinks>
    <hyperlink ref="O1" location="Índice!A1" display="Índice!A1"/>
    <hyperlink ref="O1:P1" location="Índice!A1" tooltip="Ir a Índice" display="Índice!A1"/>
  </hyperlinks>
  <printOptions horizontalCentered="1" verticalCentered="1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1" manualBreakCount="11">
    <brk id="68" max="13" man="1"/>
    <brk id="124" max="13" man="1"/>
    <brk id="180" max="13" man="1"/>
    <brk id="235" max="13" man="1"/>
    <brk id="287" max="13" man="1"/>
    <brk id="339" max="13" man="1"/>
    <brk id="391" max="13" man="1"/>
    <brk id="443" max="15" man="1"/>
    <brk id="495" max="15" man="1"/>
    <brk id="547" max="15" man="1"/>
    <brk id="599" max="1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"/>
  <sheetViews>
    <sheetView showGridLines="0" showRowColHeaders="0" zoomScale="130" workbookViewId="0">
      <pane ySplit="10" topLeftCell="A11" activePane="bottomLeft" state="frozen"/>
      <selection activeCell="A12" sqref="A12:B12"/>
      <selection pane="bottomLeft"/>
    </sheetView>
  </sheetViews>
  <sheetFormatPr baseColWidth="10" defaultColWidth="0" defaultRowHeight="12.6" customHeight="1" zeroHeight="1"/>
  <cols>
    <col min="1" max="1" width="26.5703125" style="52" customWidth="1"/>
    <col min="2" max="2" width="36.85546875" style="52" customWidth="1"/>
    <col min="3" max="3" width="14.28515625" style="52" customWidth="1"/>
    <col min="4" max="4" width="22.7109375" style="52" customWidth="1"/>
    <col min="5" max="5" width="0.85546875" style="52" customWidth="1"/>
    <col min="6" max="13" width="0" style="52" hidden="1" customWidth="1"/>
    <col min="14" max="16384" width="9" style="52" hidden="1"/>
  </cols>
  <sheetData>
    <row r="1" spans="1:12" s="46" customFormat="1" ht="12" customHeight="1">
      <c r="A1" s="45" t="s">
        <v>61</v>
      </c>
      <c r="D1" s="9" t="s">
        <v>62</v>
      </c>
    </row>
    <row r="2" spans="1:12" s="46" customFormat="1" ht="12" customHeight="1">
      <c r="A2" s="45" t="s">
        <v>63</v>
      </c>
      <c r="D2" s="47"/>
    </row>
    <row r="3" spans="1:12" s="46" customFormat="1" ht="12" customHeight="1">
      <c r="A3" s="45" t="s">
        <v>64</v>
      </c>
      <c r="B3" s="48"/>
      <c r="C3" s="48"/>
      <c r="D3" s="48"/>
    </row>
    <row r="4" spans="1:12" s="50" customFormat="1" ht="12" customHeight="1">
      <c r="A4" s="11" t="s">
        <v>65</v>
      </c>
      <c r="B4" s="49"/>
      <c r="C4" s="49"/>
      <c r="D4" s="49"/>
    </row>
    <row r="5" spans="1:12" ht="3" customHeight="1">
      <c r="A5" s="51"/>
      <c r="B5" s="51"/>
      <c r="C5" s="51"/>
      <c r="D5" s="51"/>
    </row>
    <row r="6" spans="1:12" ht="3" customHeight="1">
      <c r="A6" s="53"/>
      <c r="B6" s="53"/>
      <c r="C6" s="53"/>
      <c r="D6" s="53"/>
    </row>
    <row r="7" spans="1:12" s="54" customFormat="1" ht="8.65" customHeight="1">
      <c r="A7" s="289" t="s">
        <v>66</v>
      </c>
      <c r="B7" s="290" t="s">
        <v>67</v>
      </c>
      <c r="C7" s="148"/>
      <c r="D7" s="290" t="s">
        <v>68</v>
      </c>
    </row>
    <row r="8" spans="1:12" s="54" customFormat="1" ht="8.65" customHeight="1">
      <c r="A8" s="289"/>
      <c r="B8" s="290"/>
      <c r="C8" s="148"/>
      <c r="D8" s="291"/>
    </row>
    <row r="9" spans="1:12" s="54" customFormat="1" ht="8.65" customHeight="1">
      <c r="A9" s="289"/>
      <c r="B9" s="290"/>
      <c r="C9" s="148"/>
      <c r="D9" s="291"/>
    </row>
    <row r="10" spans="1:12" ht="3" customHeight="1">
      <c r="A10" s="51"/>
      <c r="B10" s="51"/>
      <c r="C10" s="51"/>
      <c r="D10" s="51"/>
    </row>
    <row r="11" spans="1:12" ht="3" customHeight="1">
      <c r="A11" s="53"/>
      <c r="B11" s="53"/>
      <c r="C11" s="53"/>
      <c r="D11" s="53"/>
    </row>
    <row r="12" spans="1:12" ht="9" customHeight="1">
      <c r="A12" s="55" t="s">
        <v>51</v>
      </c>
      <c r="B12" s="53"/>
      <c r="C12" s="53"/>
      <c r="D12" s="53"/>
    </row>
    <row r="13" spans="1:12" s="25" customFormat="1" ht="9" customHeight="1">
      <c r="A13" s="23" t="s">
        <v>69</v>
      </c>
      <c r="B13" s="56">
        <f>SUM(B15:B46)</f>
        <v>5373068855</v>
      </c>
      <c r="C13" s="56"/>
      <c r="D13" s="56">
        <f>SUM(D15:D46)</f>
        <v>5311168240</v>
      </c>
      <c r="E13" s="33"/>
      <c r="F13" s="33"/>
      <c r="G13" s="57"/>
      <c r="H13" s="33"/>
      <c r="I13" s="33"/>
      <c r="J13" s="33"/>
      <c r="K13" s="33"/>
      <c r="L13" s="33"/>
    </row>
    <row r="14" spans="1:12" s="25" customFormat="1" ht="3.95" customHeight="1">
      <c r="A14" s="23"/>
      <c r="B14" s="58"/>
      <c r="C14" s="24"/>
      <c r="D14" s="58"/>
      <c r="E14" s="33"/>
      <c r="F14" s="33"/>
      <c r="G14" s="57"/>
      <c r="H14" s="33"/>
      <c r="I14" s="33"/>
      <c r="J14" s="33"/>
      <c r="K14" s="33"/>
      <c r="L14" s="33"/>
    </row>
    <row r="15" spans="1:12" s="25" customFormat="1" ht="9" customHeight="1">
      <c r="A15" s="26" t="s">
        <v>12</v>
      </c>
      <c r="B15" s="59">
        <v>132225458</v>
      </c>
      <c r="C15" s="27"/>
      <c r="D15" s="59">
        <v>129196856</v>
      </c>
      <c r="E15" s="60"/>
      <c r="F15" s="60"/>
      <c r="G15" s="60"/>
      <c r="H15" s="60"/>
      <c r="I15" s="60"/>
      <c r="J15" s="60"/>
      <c r="K15" s="60"/>
      <c r="L15" s="60"/>
    </row>
    <row r="16" spans="1:12" s="25" customFormat="1" ht="9" customHeight="1">
      <c r="A16" s="26" t="s">
        <v>13</v>
      </c>
      <c r="B16" s="59">
        <v>97792061</v>
      </c>
      <c r="C16" s="27"/>
      <c r="D16" s="59">
        <v>96763242</v>
      </c>
      <c r="E16" s="60"/>
      <c r="F16" s="60"/>
      <c r="G16" s="60"/>
      <c r="H16" s="60"/>
      <c r="I16" s="60"/>
      <c r="J16" s="60"/>
      <c r="K16" s="60"/>
      <c r="L16" s="60"/>
    </row>
    <row r="17" spans="1:12" s="25" customFormat="1" ht="9" customHeight="1">
      <c r="A17" s="26" t="s">
        <v>14</v>
      </c>
      <c r="B17" s="59">
        <v>2804129</v>
      </c>
      <c r="C17" s="27"/>
      <c r="D17" s="59">
        <v>2738051</v>
      </c>
      <c r="E17" s="60"/>
      <c r="F17" s="60"/>
      <c r="G17" s="60"/>
      <c r="H17" s="60"/>
      <c r="I17" s="60"/>
      <c r="J17" s="60"/>
      <c r="K17" s="60"/>
      <c r="L17" s="60"/>
    </row>
    <row r="18" spans="1:12" s="25" customFormat="1" ht="9" customHeight="1">
      <c r="A18" s="28" t="s">
        <v>15</v>
      </c>
      <c r="B18" s="61">
        <v>1794217</v>
      </c>
      <c r="C18" s="29"/>
      <c r="D18" s="61">
        <v>1790413</v>
      </c>
      <c r="E18" s="60"/>
      <c r="F18" s="60"/>
      <c r="G18" s="60"/>
      <c r="H18" s="60"/>
      <c r="I18" s="60"/>
      <c r="J18" s="60"/>
      <c r="K18" s="60"/>
      <c r="L18" s="60"/>
    </row>
    <row r="19" spans="1:12" s="25" customFormat="1" ht="9" customHeight="1">
      <c r="A19" s="26" t="s">
        <v>16</v>
      </c>
      <c r="B19" s="59">
        <v>508536154</v>
      </c>
      <c r="C19" s="27"/>
      <c r="D19" s="59">
        <v>506484675</v>
      </c>
      <c r="E19" s="60"/>
      <c r="F19" s="60"/>
      <c r="G19" s="60"/>
      <c r="H19" s="60"/>
      <c r="I19" s="60"/>
      <c r="J19" s="60"/>
      <c r="K19" s="60"/>
      <c r="L19" s="60"/>
    </row>
    <row r="20" spans="1:12" s="25" customFormat="1" ht="9" customHeight="1">
      <c r="A20" s="26" t="s">
        <v>17</v>
      </c>
      <c r="B20" s="59">
        <v>7879804</v>
      </c>
      <c r="C20" s="27"/>
      <c r="D20" s="59">
        <v>7937464</v>
      </c>
      <c r="E20" s="60"/>
      <c r="F20" s="60"/>
      <c r="G20" s="60"/>
      <c r="H20" s="60"/>
      <c r="I20" s="60"/>
      <c r="J20" s="60"/>
      <c r="K20" s="60"/>
      <c r="L20" s="60"/>
    </row>
    <row r="21" spans="1:12" s="25" customFormat="1" ht="9" customHeight="1">
      <c r="A21" s="26" t="s">
        <v>18</v>
      </c>
      <c r="B21" s="59">
        <v>43256976</v>
      </c>
      <c r="C21" s="27"/>
      <c r="D21" s="59">
        <v>42355327</v>
      </c>
      <c r="E21" s="60"/>
      <c r="F21" s="60"/>
      <c r="G21" s="60"/>
      <c r="H21" s="60"/>
      <c r="I21" s="60"/>
      <c r="J21" s="60"/>
      <c r="K21" s="60"/>
      <c r="L21" s="60"/>
    </row>
    <row r="22" spans="1:12" s="25" customFormat="1" ht="9" customHeight="1">
      <c r="A22" s="28" t="s">
        <v>19</v>
      </c>
      <c r="B22" s="61">
        <v>76912570</v>
      </c>
      <c r="C22" s="29"/>
      <c r="D22" s="61">
        <v>75525497</v>
      </c>
      <c r="E22" s="60"/>
      <c r="F22" s="60"/>
      <c r="G22" s="60"/>
      <c r="H22" s="60"/>
      <c r="I22" s="60"/>
      <c r="J22" s="60"/>
      <c r="K22" s="60"/>
      <c r="L22" s="60"/>
    </row>
    <row r="23" spans="1:12" s="25" customFormat="1" ht="9" customHeight="1">
      <c r="A23" s="26" t="s">
        <v>20</v>
      </c>
      <c r="B23" s="59">
        <v>285402794</v>
      </c>
      <c r="C23" s="27"/>
      <c r="D23" s="59">
        <v>277508337</v>
      </c>
      <c r="E23" s="60"/>
      <c r="F23" s="60"/>
      <c r="G23" s="60"/>
      <c r="H23" s="60"/>
      <c r="I23" s="60"/>
      <c r="J23" s="60"/>
      <c r="K23" s="60"/>
      <c r="L23" s="60"/>
    </row>
    <row r="24" spans="1:12" s="25" customFormat="1" ht="9" customHeight="1">
      <c r="A24" s="26" t="s">
        <v>21</v>
      </c>
      <c r="B24" s="59">
        <v>44199199</v>
      </c>
      <c r="C24" s="27"/>
      <c r="D24" s="59">
        <v>44136966</v>
      </c>
      <c r="E24" s="60"/>
      <c r="F24" s="60"/>
      <c r="G24" s="60"/>
      <c r="H24" s="60"/>
      <c r="I24" s="60"/>
      <c r="J24" s="60"/>
      <c r="K24" s="60"/>
      <c r="L24" s="60"/>
    </row>
    <row r="25" spans="1:12" s="25" customFormat="1" ht="9" customHeight="1">
      <c r="A25" s="26" t="s">
        <v>22</v>
      </c>
      <c r="B25" s="59">
        <v>444049280</v>
      </c>
      <c r="C25" s="27"/>
      <c r="D25" s="59">
        <v>439226072</v>
      </c>
      <c r="E25" s="60"/>
      <c r="F25" s="60"/>
      <c r="G25" s="60"/>
      <c r="H25" s="60"/>
      <c r="I25" s="60"/>
      <c r="J25" s="60"/>
      <c r="K25" s="60"/>
      <c r="L25" s="60"/>
    </row>
    <row r="26" spans="1:12" s="25" customFormat="1" ht="9" customHeight="1">
      <c r="A26" s="28" t="s">
        <v>23</v>
      </c>
      <c r="B26" s="61">
        <v>3516149</v>
      </c>
      <c r="C26" s="29"/>
      <c r="D26" s="61">
        <v>3482369</v>
      </c>
      <c r="E26" s="60"/>
      <c r="F26" s="60"/>
      <c r="G26" s="60"/>
      <c r="H26" s="60"/>
      <c r="I26" s="60"/>
      <c r="J26" s="60"/>
      <c r="K26" s="60"/>
      <c r="L26" s="60"/>
    </row>
    <row r="27" spans="1:12" s="25" customFormat="1" ht="9" customHeight="1">
      <c r="A27" s="26" t="s">
        <v>24</v>
      </c>
      <c r="B27" s="59">
        <v>184251510</v>
      </c>
      <c r="C27" s="27"/>
      <c r="D27" s="59">
        <v>184088237</v>
      </c>
      <c r="E27" s="60"/>
      <c r="F27" s="60"/>
      <c r="G27" s="60"/>
      <c r="H27" s="60"/>
      <c r="I27" s="60"/>
      <c r="J27" s="60"/>
      <c r="K27" s="60"/>
      <c r="L27" s="60"/>
    </row>
    <row r="28" spans="1:12" s="25" customFormat="1" ht="9" customHeight="1">
      <c r="A28" s="26" t="s">
        <v>25</v>
      </c>
      <c r="B28" s="59">
        <v>333057595</v>
      </c>
      <c r="C28" s="27"/>
      <c r="D28" s="59">
        <v>330516680</v>
      </c>
      <c r="E28" s="60"/>
      <c r="F28" s="60"/>
      <c r="G28" s="60"/>
      <c r="H28" s="60"/>
      <c r="I28" s="60"/>
      <c r="J28" s="60"/>
      <c r="K28" s="60"/>
      <c r="L28" s="60"/>
    </row>
    <row r="29" spans="1:12" s="25" customFormat="1" ht="9" customHeight="1">
      <c r="A29" s="26" t="s">
        <v>26</v>
      </c>
      <c r="B29" s="59">
        <v>707344587</v>
      </c>
      <c r="C29" s="27"/>
      <c r="D29" s="59">
        <v>690811055</v>
      </c>
      <c r="E29" s="60"/>
      <c r="F29" s="60"/>
      <c r="G29" s="60"/>
      <c r="H29" s="60"/>
      <c r="I29" s="60"/>
      <c r="J29" s="60"/>
      <c r="K29" s="60"/>
      <c r="L29" s="60"/>
    </row>
    <row r="30" spans="1:12" s="25" customFormat="1" ht="9" customHeight="1">
      <c r="A30" s="28" t="s">
        <v>27</v>
      </c>
      <c r="B30" s="61">
        <v>66491365</v>
      </c>
      <c r="C30" s="29"/>
      <c r="D30" s="61">
        <v>66070081</v>
      </c>
      <c r="E30" s="60"/>
      <c r="F30" s="60"/>
      <c r="G30" s="60"/>
      <c r="H30" s="60"/>
      <c r="I30" s="60"/>
      <c r="J30" s="60"/>
      <c r="K30" s="60"/>
      <c r="L30" s="60"/>
    </row>
    <row r="31" spans="1:12" s="25" customFormat="1" ht="9" customHeight="1">
      <c r="A31" s="26" t="s">
        <v>28</v>
      </c>
      <c r="B31" s="59">
        <v>84932128</v>
      </c>
      <c r="C31" s="27"/>
      <c r="D31" s="59">
        <v>83497696</v>
      </c>
      <c r="E31" s="60"/>
      <c r="F31" s="60"/>
      <c r="G31" s="60"/>
      <c r="H31" s="60"/>
      <c r="I31" s="60"/>
      <c r="J31" s="60"/>
      <c r="K31" s="60"/>
      <c r="L31" s="60"/>
    </row>
    <row r="32" spans="1:12" s="25" customFormat="1" ht="9" customHeight="1">
      <c r="A32" s="26" t="s">
        <v>29</v>
      </c>
      <c r="B32" s="59">
        <v>6671179</v>
      </c>
      <c r="C32" s="27"/>
      <c r="D32" s="59">
        <v>6630581</v>
      </c>
      <c r="E32" s="60"/>
      <c r="F32" s="60"/>
      <c r="G32" s="60"/>
      <c r="H32" s="60"/>
      <c r="I32" s="60"/>
      <c r="J32" s="60"/>
      <c r="K32" s="60"/>
      <c r="L32" s="60"/>
    </row>
    <row r="33" spans="1:12" s="25" customFormat="1" ht="9" customHeight="1">
      <c r="A33" s="26" t="s">
        <v>30</v>
      </c>
      <c r="B33" s="59">
        <v>598469883</v>
      </c>
      <c r="C33" s="27"/>
      <c r="D33" s="59">
        <v>595198807</v>
      </c>
      <c r="E33" s="60"/>
      <c r="F33" s="60"/>
      <c r="G33" s="60"/>
      <c r="H33" s="60"/>
      <c r="I33" s="60"/>
      <c r="J33" s="60"/>
      <c r="K33" s="60"/>
      <c r="L33" s="60"/>
    </row>
    <row r="34" spans="1:12" s="25" customFormat="1" ht="9" customHeight="1">
      <c r="A34" s="28" t="s">
        <v>31</v>
      </c>
      <c r="B34" s="61">
        <v>156812522</v>
      </c>
      <c r="C34" s="29"/>
      <c r="D34" s="61">
        <v>156548388</v>
      </c>
      <c r="E34" s="60"/>
      <c r="F34" s="60"/>
      <c r="G34" s="60"/>
      <c r="H34" s="60"/>
      <c r="I34" s="60"/>
      <c r="J34" s="60"/>
      <c r="K34" s="60"/>
      <c r="L34" s="60"/>
    </row>
    <row r="35" spans="1:12" s="25" customFormat="1" ht="9" customHeight="1">
      <c r="A35" s="26" t="s">
        <v>32</v>
      </c>
      <c r="B35" s="59">
        <v>273942288</v>
      </c>
      <c r="C35" s="27"/>
      <c r="D35" s="59">
        <v>271493072</v>
      </c>
      <c r="E35" s="60"/>
      <c r="F35" s="60"/>
      <c r="G35" s="60"/>
      <c r="H35" s="60"/>
      <c r="I35" s="60"/>
      <c r="J35" s="60"/>
      <c r="K35" s="60"/>
      <c r="L35" s="60"/>
    </row>
    <row r="36" spans="1:12" s="25" customFormat="1" ht="9" customHeight="1">
      <c r="A36" s="26" t="s">
        <v>33</v>
      </c>
      <c r="B36" s="59">
        <v>208458387</v>
      </c>
      <c r="C36" s="27"/>
      <c r="D36" s="59">
        <v>206273437</v>
      </c>
      <c r="E36" s="60"/>
      <c r="F36" s="60"/>
      <c r="G36" s="60"/>
      <c r="H36" s="60"/>
      <c r="I36" s="60"/>
      <c r="J36" s="60"/>
      <c r="K36" s="60"/>
      <c r="L36" s="60"/>
    </row>
    <row r="37" spans="1:12" s="25" customFormat="1" ht="9" customHeight="1">
      <c r="A37" s="26" t="s">
        <v>34</v>
      </c>
      <c r="B37" s="59">
        <v>5143640</v>
      </c>
      <c r="C37" s="27"/>
      <c r="D37" s="59">
        <v>5000630</v>
      </c>
      <c r="E37" s="60"/>
      <c r="F37" s="60"/>
      <c r="G37" s="60"/>
      <c r="H37" s="60"/>
      <c r="I37" s="60"/>
      <c r="J37" s="60"/>
      <c r="K37" s="60"/>
      <c r="L37" s="60"/>
    </row>
    <row r="38" spans="1:12" s="25" customFormat="1" ht="9" customHeight="1">
      <c r="A38" s="28" t="s">
        <v>35</v>
      </c>
      <c r="B38" s="61">
        <v>170699903</v>
      </c>
      <c r="C38" s="29"/>
      <c r="D38" s="61">
        <v>167294445</v>
      </c>
      <c r="E38" s="60"/>
      <c r="F38" s="60"/>
      <c r="G38" s="60"/>
      <c r="H38" s="60"/>
      <c r="I38" s="60"/>
      <c r="J38" s="60"/>
      <c r="K38" s="60"/>
      <c r="L38" s="60"/>
    </row>
    <row r="39" spans="1:12" s="25" customFormat="1" ht="9" customHeight="1">
      <c r="A39" s="26" t="s">
        <v>36</v>
      </c>
      <c r="B39" s="59">
        <v>33646738</v>
      </c>
      <c r="C39" s="27"/>
      <c r="D39" s="59">
        <v>33254667</v>
      </c>
      <c r="E39" s="60"/>
      <c r="F39" s="60"/>
      <c r="G39" s="60"/>
      <c r="H39" s="60"/>
      <c r="I39" s="60"/>
      <c r="J39" s="60"/>
      <c r="K39" s="60"/>
      <c r="L39" s="60"/>
    </row>
    <row r="40" spans="1:12" s="25" customFormat="1" ht="9" customHeight="1">
      <c r="A40" s="26" t="s">
        <v>37</v>
      </c>
      <c r="B40" s="59">
        <v>219110775</v>
      </c>
      <c r="C40" s="27"/>
      <c r="D40" s="59">
        <v>217888581</v>
      </c>
      <c r="E40" s="60"/>
      <c r="F40" s="60"/>
      <c r="G40" s="60"/>
      <c r="H40" s="60"/>
      <c r="I40" s="60"/>
      <c r="J40" s="60"/>
      <c r="K40" s="60"/>
      <c r="L40" s="60"/>
    </row>
    <row r="41" spans="1:12" s="25" customFormat="1" ht="9" customHeight="1">
      <c r="A41" s="26" t="s">
        <v>38</v>
      </c>
      <c r="B41" s="59">
        <v>56336863</v>
      </c>
      <c r="C41" s="27"/>
      <c r="D41" s="59">
        <v>56058161</v>
      </c>
      <c r="E41" s="60"/>
      <c r="F41" s="60"/>
      <c r="G41" s="60"/>
      <c r="H41" s="60"/>
      <c r="I41" s="60"/>
      <c r="J41" s="60"/>
      <c r="K41" s="60"/>
      <c r="L41" s="60"/>
    </row>
    <row r="42" spans="1:12" s="25" customFormat="1" ht="9" customHeight="1">
      <c r="A42" s="28" t="s">
        <v>39</v>
      </c>
      <c r="B42" s="61">
        <v>187627166</v>
      </c>
      <c r="C42" s="29"/>
      <c r="D42" s="61">
        <v>185930574</v>
      </c>
      <c r="E42" s="60"/>
      <c r="F42" s="60"/>
      <c r="G42" s="60"/>
      <c r="H42" s="60"/>
      <c r="I42" s="60"/>
      <c r="J42" s="60"/>
      <c r="K42" s="60"/>
      <c r="L42" s="60"/>
    </row>
    <row r="43" spans="1:12" s="25" customFormat="1" ht="9" customHeight="1">
      <c r="A43" s="26" t="s">
        <v>40</v>
      </c>
      <c r="B43" s="59">
        <v>46969028</v>
      </c>
      <c r="C43" s="27"/>
      <c r="D43" s="59">
        <v>46130961</v>
      </c>
      <c r="E43" s="60"/>
      <c r="F43" s="60"/>
      <c r="G43" s="60"/>
      <c r="H43" s="60"/>
      <c r="I43" s="60"/>
      <c r="J43" s="60"/>
      <c r="K43" s="60"/>
      <c r="L43" s="60"/>
    </row>
    <row r="44" spans="1:12" s="25" customFormat="1" ht="9" customHeight="1">
      <c r="A44" s="26" t="s">
        <v>41</v>
      </c>
      <c r="B44" s="59">
        <v>321235118</v>
      </c>
      <c r="C44" s="27"/>
      <c r="D44" s="59">
        <v>317832670</v>
      </c>
      <c r="E44" s="60"/>
      <c r="F44" s="60"/>
      <c r="G44" s="60"/>
      <c r="H44" s="60"/>
      <c r="I44" s="60"/>
      <c r="J44" s="60"/>
      <c r="K44" s="60"/>
      <c r="L44" s="60"/>
    </row>
    <row r="45" spans="1:12" s="25" customFormat="1" ht="9" customHeight="1">
      <c r="A45" s="26" t="s">
        <v>42</v>
      </c>
      <c r="B45" s="59">
        <v>38193836</v>
      </c>
      <c r="C45" s="27"/>
      <c r="D45" s="59">
        <v>38162004</v>
      </c>
      <c r="E45" s="60"/>
      <c r="F45" s="60"/>
      <c r="G45" s="60"/>
      <c r="H45" s="60"/>
      <c r="I45" s="60"/>
      <c r="J45" s="60"/>
      <c r="K45" s="60"/>
      <c r="L45" s="60"/>
    </row>
    <row r="46" spans="1:12" s="25" customFormat="1" ht="9" customHeight="1">
      <c r="A46" s="28" t="s">
        <v>43</v>
      </c>
      <c r="B46" s="62">
        <v>25305553</v>
      </c>
      <c r="C46" s="30"/>
      <c r="D46" s="62">
        <v>25342244</v>
      </c>
      <c r="E46" s="32"/>
      <c r="F46" s="32"/>
      <c r="G46" s="32"/>
      <c r="H46" s="32"/>
      <c r="I46" s="32"/>
      <c r="J46" s="32"/>
      <c r="K46" s="32"/>
      <c r="L46" s="32"/>
    </row>
    <row r="47" spans="1:12" ht="9" customHeight="1">
      <c r="A47" s="63"/>
      <c r="B47" s="64"/>
      <c r="C47" s="64"/>
      <c r="D47" s="64"/>
    </row>
    <row r="48" spans="1:12" ht="9" customHeight="1">
      <c r="A48" s="65" t="s">
        <v>52</v>
      </c>
      <c r="B48" s="66"/>
      <c r="C48" s="66"/>
      <c r="D48" s="66"/>
    </row>
    <row r="49" spans="1:12" s="25" customFormat="1" ht="9" customHeight="1">
      <c r="A49" s="23" t="s">
        <v>69</v>
      </c>
      <c r="B49" s="56">
        <f>SUM(B51:B82)</f>
        <v>5701187807</v>
      </c>
      <c r="C49" s="56"/>
      <c r="D49" s="56">
        <f>SUM(D51:D82)</f>
        <v>5655337826</v>
      </c>
      <c r="E49" s="33"/>
      <c r="F49" s="33"/>
      <c r="G49" s="57"/>
      <c r="H49" s="33"/>
      <c r="I49" s="33"/>
      <c r="J49" s="33"/>
      <c r="K49" s="33"/>
      <c r="L49" s="33"/>
    </row>
    <row r="50" spans="1:12" s="25" customFormat="1" ht="3.95" customHeight="1">
      <c r="A50" s="23"/>
      <c r="B50" s="58"/>
      <c r="C50" s="24"/>
      <c r="D50" s="58"/>
      <c r="E50" s="33"/>
      <c r="F50" s="33"/>
      <c r="G50" s="57"/>
      <c r="H50" s="33"/>
      <c r="I50" s="33"/>
      <c r="J50" s="33"/>
      <c r="K50" s="33"/>
      <c r="L50" s="33"/>
    </row>
    <row r="51" spans="1:12" s="25" customFormat="1" ht="9" customHeight="1">
      <c r="A51" s="26" t="s">
        <v>12</v>
      </c>
      <c r="B51" s="59">
        <v>167745375</v>
      </c>
      <c r="C51" s="27"/>
      <c r="D51" s="59">
        <v>163519999</v>
      </c>
      <c r="E51" s="60"/>
      <c r="F51" s="60"/>
      <c r="G51" s="60"/>
      <c r="H51" s="60"/>
      <c r="I51" s="60"/>
      <c r="J51" s="60"/>
      <c r="K51" s="60"/>
      <c r="L51" s="60"/>
    </row>
    <row r="52" spans="1:12" s="25" customFormat="1" ht="9" customHeight="1">
      <c r="A52" s="26" t="s">
        <v>13</v>
      </c>
      <c r="B52" s="59">
        <v>100646641</v>
      </c>
      <c r="C52" s="27"/>
      <c r="D52" s="59">
        <v>101175970</v>
      </c>
      <c r="E52" s="60"/>
      <c r="F52" s="60"/>
      <c r="G52" s="60"/>
      <c r="H52" s="60"/>
      <c r="I52" s="60"/>
      <c r="J52" s="60"/>
      <c r="K52" s="60"/>
      <c r="L52" s="60"/>
    </row>
    <row r="53" spans="1:12" s="25" customFormat="1" ht="9" customHeight="1">
      <c r="A53" s="26" t="s">
        <v>14</v>
      </c>
      <c r="B53" s="59">
        <v>3476034</v>
      </c>
      <c r="C53" s="27"/>
      <c r="D53" s="59">
        <v>3615582</v>
      </c>
      <c r="E53" s="60"/>
      <c r="F53" s="60"/>
      <c r="G53" s="60"/>
      <c r="H53" s="60"/>
      <c r="I53" s="60"/>
      <c r="J53" s="60"/>
      <c r="K53" s="60"/>
      <c r="L53" s="60"/>
    </row>
    <row r="54" spans="1:12" s="25" customFormat="1" ht="9" customHeight="1">
      <c r="A54" s="28" t="s">
        <v>15</v>
      </c>
      <c r="B54" s="61">
        <v>1934956</v>
      </c>
      <c r="C54" s="29"/>
      <c r="D54" s="61">
        <v>1830117</v>
      </c>
      <c r="E54" s="60"/>
      <c r="F54" s="60"/>
      <c r="G54" s="60"/>
      <c r="H54" s="60"/>
      <c r="I54" s="60"/>
      <c r="J54" s="60"/>
      <c r="K54" s="60"/>
      <c r="L54" s="60"/>
    </row>
    <row r="55" spans="1:12" s="25" customFormat="1" ht="9" customHeight="1">
      <c r="A55" s="26" t="s">
        <v>16</v>
      </c>
      <c r="B55" s="59">
        <v>569098859</v>
      </c>
      <c r="C55" s="27"/>
      <c r="D55" s="59">
        <v>568272923</v>
      </c>
      <c r="E55" s="60"/>
      <c r="F55" s="60"/>
      <c r="G55" s="60"/>
      <c r="H55" s="60"/>
      <c r="I55" s="60"/>
      <c r="J55" s="60"/>
      <c r="K55" s="60"/>
      <c r="L55" s="60"/>
    </row>
    <row r="56" spans="1:12" s="25" customFormat="1" ht="9" customHeight="1">
      <c r="A56" s="26" t="s">
        <v>17</v>
      </c>
      <c r="B56" s="59">
        <v>8185529</v>
      </c>
      <c r="C56" s="27"/>
      <c r="D56" s="59">
        <v>7977241</v>
      </c>
      <c r="E56" s="60"/>
      <c r="F56" s="60"/>
      <c r="G56" s="60"/>
      <c r="H56" s="60"/>
      <c r="I56" s="60"/>
      <c r="J56" s="60"/>
      <c r="K56" s="60"/>
      <c r="L56" s="60"/>
    </row>
    <row r="57" spans="1:12" s="25" customFormat="1" ht="9" customHeight="1">
      <c r="A57" s="26" t="s">
        <v>18</v>
      </c>
      <c r="B57" s="59">
        <v>47746408</v>
      </c>
      <c r="C57" s="27"/>
      <c r="D57" s="59">
        <v>47128184</v>
      </c>
      <c r="E57" s="60"/>
      <c r="F57" s="60"/>
      <c r="G57" s="60"/>
      <c r="H57" s="60"/>
      <c r="I57" s="60"/>
      <c r="J57" s="60"/>
      <c r="K57" s="60"/>
      <c r="L57" s="60"/>
    </row>
    <row r="58" spans="1:12" s="25" customFormat="1" ht="9" customHeight="1">
      <c r="A58" s="28" t="s">
        <v>19</v>
      </c>
      <c r="B58" s="61">
        <v>83147988</v>
      </c>
      <c r="C58" s="29"/>
      <c r="D58" s="61">
        <v>82330024</v>
      </c>
      <c r="E58" s="60"/>
      <c r="F58" s="60"/>
      <c r="G58" s="60"/>
      <c r="H58" s="60"/>
      <c r="I58" s="60"/>
      <c r="J58" s="60"/>
      <c r="K58" s="60"/>
      <c r="L58" s="60"/>
    </row>
    <row r="59" spans="1:12" s="25" customFormat="1" ht="9" customHeight="1">
      <c r="A59" s="26" t="s">
        <v>20</v>
      </c>
      <c r="B59" s="59">
        <v>278849143</v>
      </c>
      <c r="C59" s="27"/>
      <c r="D59" s="59">
        <v>274330703</v>
      </c>
      <c r="E59" s="60"/>
      <c r="F59" s="60"/>
      <c r="G59" s="60"/>
      <c r="H59" s="60"/>
      <c r="I59" s="60"/>
      <c r="J59" s="60"/>
      <c r="K59" s="60"/>
      <c r="L59" s="60"/>
    </row>
    <row r="60" spans="1:12" s="25" customFormat="1" ht="9" customHeight="1">
      <c r="A60" s="26" t="s">
        <v>21</v>
      </c>
      <c r="B60" s="59">
        <v>41578033</v>
      </c>
      <c r="C60" s="27"/>
      <c r="D60" s="59">
        <v>41324192</v>
      </c>
      <c r="E60" s="60"/>
      <c r="F60" s="60"/>
      <c r="G60" s="60"/>
      <c r="H60" s="60"/>
      <c r="I60" s="60"/>
      <c r="J60" s="60"/>
      <c r="K60" s="60"/>
      <c r="L60" s="60"/>
    </row>
    <row r="61" spans="1:12" s="25" customFormat="1" ht="9" customHeight="1">
      <c r="A61" s="26" t="s">
        <v>22</v>
      </c>
      <c r="B61" s="59">
        <v>538162641</v>
      </c>
      <c r="C61" s="27"/>
      <c r="D61" s="59">
        <v>536639275</v>
      </c>
      <c r="E61" s="60"/>
      <c r="F61" s="60"/>
      <c r="G61" s="60"/>
      <c r="H61" s="60"/>
      <c r="I61" s="60"/>
      <c r="J61" s="60"/>
      <c r="K61" s="60"/>
      <c r="L61" s="60"/>
    </row>
    <row r="62" spans="1:12" s="25" customFormat="1" ht="9" customHeight="1">
      <c r="A62" s="28" t="s">
        <v>23</v>
      </c>
      <c r="B62" s="61">
        <v>3900942</v>
      </c>
      <c r="C62" s="29"/>
      <c r="D62" s="61">
        <v>3878902</v>
      </c>
      <c r="E62" s="60"/>
      <c r="F62" s="60"/>
      <c r="G62" s="60"/>
      <c r="H62" s="60"/>
      <c r="I62" s="60"/>
      <c r="J62" s="60"/>
      <c r="K62" s="60"/>
      <c r="L62" s="60"/>
    </row>
    <row r="63" spans="1:12" s="25" customFormat="1" ht="9" customHeight="1">
      <c r="A63" s="26" t="s">
        <v>24</v>
      </c>
      <c r="B63" s="59">
        <v>186510494</v>
      </c>
      <c r="C63" s="27"/>
      <c r="D63" s="59">
        <v>186958626</v>
      </c>
      <c r="E63" s="60"/>
      <c r="F63" s="60"/>
      <c r="G63" s="60"/>
      <c r="H63" s="60"/>
      <c r="I63" s="60"/>
      <c r="J63" s="60"/>
      <c r="K63" s="60"/>
      <c r="L63" s="60"/>
    </row>
    <row r="64" spans="1:12" s="25" customFormat="1" ht="9" customHeight="1">
      <c r="A64" s="26" t="s">
        <v>25</v>
      </c>
      <c r="B64" s="59">
        <v>360477499</v>
      </c>
      <c r="C64" s="27"/>
      <c r="D64" s="59">
        <v>358430631</v>
      </c>
      <c r="E64" s="60"/>
      <c r="F64" s="60"/>
      <c r="G64" s="60"/>
      <c r="H64" s="60"/>
      <c r="I64" s="60"/>
      <c r="J64" s="60"/>
      <c r="K64" s="60"/>
      <c r="L64" s="60"/>
    </row>
    <row r="65" spans="1:12" s="25" customFormat="1" ht="9" customHeight="1">
      <c r="A65" s="26" t="s">
        <v>26</v>
      </c>
      <c r="B65" s="59">
        <v>707045769</v>
      </c>
      <c r="C65" s="27"/>
      <c r="D65" s="59">
        <v>702595142</v>
      </c>
      <c r="E65" s="60"/>
      <c r="F65" s="60"/>
      <c r="G65" s="60"/>
      <c r="H65" s="60"/>
      <c r="I65" s="60"/>
      <c r="J65" s="60"/>
      <c r="K65" s="60"/>
      <c r="L65" s="60"/>
    </row>
    <row r="66" spans="1:12" s="25" customFormat="1" ht="9" customHeight="1">
      <c r="A66" s="28" t="s">
        <v>27</v>
      </c>
      <c r="B66" s="61">
        <v>79955803</v>
      </c>
      <c r="C66" s="29"/>
      <c r="D66" s="61">
        <v>78987083</v>
      </c>
      <c r="E66" s="60"/>
      <c r="F66" s="60"/>
      <c r="G66" s="60"/>
      <c r="H66" s="60"/>
      <c r="I66" s="60"/>
      <c r="J66" s="60"/>
      <c r="K66" s="60"/>
      <c r="L66" s="60"/>
    </row>
    <row r="67" spans="1:12" s="25" customFormat="1" ht="9" customHeight="1">
      <c r="A67" s="26" t="s">
        <v>28</v>
      </c>
      <c r="B67" s="59">
        <v>86237733</v>
      </c>
      <c r="C67" s="27"/>
      <c r="D67" s="59">
        <v>85668691</v>
      </c>
      <c r="E67" s="60"/>
      <c r="F67" s="60"/>
      <c r="G67" s="60"/>
      <c r="H67" s="60"/>
      <c r="I67" s="60"/>
      <c r="J67" s="60"/>
      <c r="K67" s="60"/>
      <c r="L67" s="60"/>
    </row>
    <row r="68" spans="1:12" s="25" customFormat="1" ht="9" customHeight="1">
      <c r="A68" s="26" t="s">
        <v>29</v>
      </c>
      <c r="B68" s="59">
        <v>6831088</v>
      </c>
      <c r="C68" s="27"/>
      <c r="D68" s="59">
        <v>6689448</v>
      </c>
      <c r="E68" s="60"/>
      <c r="F68" s="60"/>
      <c r="G68" s="60"/>
      <c r="H68" s="60"/>
      <c r="I68" s="60"/>
      <c r="J68" s="60"/>
      <c r="K68" s="60"/>
      <c r="L68" s="60"/>
    </row>
    <row r="69" spans="1:12" s="25" customFormat="1" ht="9" customHeight="1">
      <c r="A69" s="26" t="s">
        <v>30</v>
      </c>
      <c r="B69" s="59">
        <v>624738910</v>
      </c>
      <c r="C69" s="27"/>
      <c r="D69" s="59">
        <v>623469908</v>
      </c>
      <c r="E69" s="60"/>
      <c r="F69" s="60"/>
      <c r="G69" s="60"/>
      <c r="H69" s="60"/>
      <c r="I69" s="60"/>
      <c r="J69" s="60"/>
      <c r="K69" s="60"/>
      <c r="L69" s="60"/>
    </row>
    <row r="70" spans="1:12" s="25" customFormat="1" ht="9" customHeight="1">
      <c r="A70" s="28" t="s">
        <v>31</v>
      </c>
      <c r="B70" s="61">
        <v>152498046</v>
      </c>
      <c r="C70" s="29"/>
      <c r="D70" s="61">
        <v>152204184</v>
      </c>
      <c r="E70" s="60"/>
      <c r="F70" s="60"/>
      <c r="G70" s="60"/>
      <c r="H70" s="60"/>
      <c r="I70" s="60"/>
      <c r="J70" s="60"/>
      <c r="K70" s="60"/>
      <c r="L70" s="60"/>
    </row>
    <row r="71" spans="1:12" s="25" customFormat="1" ht="9" customHeight="1">
      <c r="A71" s="26" t="s">
        <v>32</v>
      </c>
      <c r="B71" s="59">
        <v>272859047</v>
      </c>
      <c r="C71" s="27"/>
      <c r="D71" s="59">
        <v>267699208</v>
      </c>
      <c r="E71" s="60"/>
      <c r="F71" s="60"/>
      <c r="G71" s="60"/>
      <c r="H71" s="60"/>
      <c r="I71" s="60"/>
      <c r="J71" s="60"/>
      <c r="K71" s="60"/>
      <c r="L71" s="60"/>
    </row>
    <row r="72" spans="1:12" s="25" customFormat="1" ht="9" customHeight="1">
      <c r="A72" s="26" t="s">
        <v>33</v>
      </c>
      <c r="B72" s="59">
        <v>224264823</v>
      </c>
      <c r="C72" s="27"/>
      <c r="D72" s="59">
        <v>219153969</v>
      </c>
      <c r="E72" s="60"/>
      <c r="F72" s="60"/>
      <c r="G72" s="60"/>
      <c r="H72" s="60"/>
      <c r="I72" s="60"/>
      <c r="J72" s="60"/>
      <c r="K72" s="60"/>
      <c r="L72" s="60"/>
    </row>
    <row r="73" spans="1:12" s="25" customFormat="1" ht="9" customHeight="1">
      <c r="A73" s="26" t="s">
        <v>34</v>
      </c>
      <c r="B73" s="59">
        <v>4910167</v>
      </c>
      <c r="C73" s="27"/>
      <c r="D73" s="59">
        <v>4790793</v>
      </c>
      <c r="E73" s="60"/>
      <c r="F73" s="60"/>
      <c r="G73" s="60"/>
      <c r="H73" s="60"/>
      <c r="I73" s="60"/>
      <c r="J73" s="60"/>
      <c r="K73" s="60"/>
      <c r="L73" s="60"/>
    </row>
    <row r="74" spans="1:12" s="25" customFormat="1" ht="9" customHeight="1">
      <c r="A74" s="28" t="s">
        <v>35</v>
      </c>
      <c r="B74" s="61">
        <v>189958656</v>
      </c>
      <c r="C74" s="29"/>
      <c r="D74" s="61">
        <v>184505131</v>
      </c>
      <c r="E74" s="60"/>
      <c r="F74" s="60"/>
      <c r="G74" s="60"/>
      <c r="H74" s="60"/>
      <c r="I74" s="60"/>
      <c r="J74" s="60"/>
      <c r="K74" s="60"/>
      <c r="L74" s="60"/>
    </row>
    <row r="75" spans="1:12" s="25" customFormat="1" ht="9" customHeight="1">
      <c r="A75" s="26" t="s">
        <v>36</v>
      </c>
      <c r="B75" s="59">
        <v>33467479</v>
      </c>
      <c r="C75" s="27"/>
      <c r="D75" s="59">
        <v>33832811</v>
      </c>
      <c r="E75" s="60"/>
      <c r="F75" s="60"/>
      <c r="G75" s="60"/>
      <c r="H75" s="60"/>
      <c r="I75" s="60"/>
      <c r="J75" s="60"/>
      <c r="K75" s="60"/>
      <c r="L75" s="60"/>
    </row>
    <row r="76" spans="1:12" s="25" customFormat="1" ht="9" customHeight="1">
      <c r="A76" s="26" t="s">
        <v>37</v>
      </c>
      <c r="B76" s="59">
        <v>201084723</v>
      </c>
      <c r="C76" s="27"/>
      <c r="D76" s="59">
        <v>197232235</v>
      </c>
      <c r="E76" s="60"/>
      <c r="F76" s="60"/>
      <c r="G76" s="60"/>
      <c r="H76" s="60"/>
      <c r="I76" s="60"/>
      <c r="J76" s="60"/>
      <c r="K76" s="60"/>
      <c r="L76" s="60"/>
    </row>
    <row r="77" spans="1:12" s="25" customFormat="1" ht="9" customHeight="1">
      <c r="A77" s="26" t="s">
        <v>38</v>
      </c>
      <c r="B77" s="59">
        <v>62333896</v>
      </c>
      <c r="C77" s="27"/>
      <c r="D77" s="59">
        <v>62141517</v>
      </c>
      <c r="E77" s="60"/>
      <c r="F77" s="60"/>
      <c r="G77" s="60"/>
      <c r="H77" s="60"/>
      <c r="I77" s="60"/>
      <c r="J77" s="60"/>
      <c r="K77" s="60"/>
      <c r="L77" s="60"/>
    </row>
    <row r="78" spans="1:12" s="25" customFormat="1" ht="9" customHeight="1">
      <c r="A78" s="28" t="s">
        <v>39</v>
      </c>
      <c r="B78" s="61">
        <v>196465036</v>
      </c>
      <c r="C78" s="29"/>
      <c r="D78" s="61">
        <v>195430208</v>
      </c>
      <c r="E78" s="60"/>
      <c r="F78" s="60"/>
      <c r="G78" s="60"/>
      <c r="H78" s="60"/>
      <c r="I78" s="60"/>
      <c r="J78" s="60"/>
      <c r="K78" s="60"/>
      <c r="L78" s="60"/>
    </row>
    <row r="79" spans="1:12" s="25" customFormat="1" ht="9" customHeight="1">
      <c r="A79" s="26" t="s">
        <v>40</v>
      </c>
      <c r="B79" s="59">
        <v>51933803</v>
      </c>
      <c r="C79" s="27"/>
      <c r="D79" s="59">
        <v>51022053</v>
      </c>
      <c r="E79" s="60"/>
      <c r="F79" s="60"/>
      <c r="G79" s="60"/>
      <c r="H79" s="60"/>
      <c r="I79" s="60"/>
      <c r="J79" s="60"/>
      <c r="K79" s="60"/>
      <c r="L79" s="60"/>
    </row>
    <row r="80" spans="1:12" s="25" customFormat="1" ht="9" customHeight="1">
      <c r="A80" s="26" t="s">
        <v>41</v>
      </c>
      <c r="B80" s="59">
        <v>344266647</v>
      </c>
      <c r="C80" s="27"/>
      <c r="D80" s="59">
        <v>341366757</v>
      </c>
      <c r="E80" s="60"/>
      <c r="F80" s="60"/>
      <c r="G80" s="60"/>
      <c r="H80" s="60"/>
      <c r="I80" s="60"/>
      <c r="J80" s="60"/>
      <c r="K80" s="60"/>
      <c r="L80" s="60"/>
    </row>
    <row r="81" spans="1:12" s="25" customFormat="1" ht="9" customHeight="1">
      <c r="A81" s="26" t="s">
        <v>42</v>
      </c>
      <c r="B81" s="59">
        <v>39944998</v>
      </c>
      <c r="C81" s="27"/>
      <c r="D81" s="59">
        <v>40084867</v>
      </c>
      <c r="E81" s="60"/>
      <c r="F81" s="60"/>
      <c r="G81" s="60"/>
      <c r="H81" s="60"/>
      <c r="I81" s="60"/>
      <c r="J81" s="60"/>
      <c r="K81" s="60"/>
      <c r="L81" s="60"/>
    </row>
    <row r="82" spans="1:12" s="25" customFormat="1" ht="9" customHeight="1">
      <c r="A82" s="28" t="s">
        <v>43</v>
      </c>
      <c r="B82" s="62">
        <v>30930641</v>
      </c>
      <c r="C82" s="30"/>
      <c r="D82" s="62">
        <v>31051452</v>
      </c>
      <c r="E82" s="32"/>
      <c r="F82" s="32"/>
      <c r="G82" s="32"/>
      <c r="H82" s="32"/>
      <c r="I82" s="32"/>
      <c r="J82" s="32"/>
      <c r="K82" s="32"/>
      <c r="L82" s="32"/>
    </row>
    <row r="83" spans="1:12" ht="9" customHeight="1">
      <c r="A83" s="63"/>
      <c r="B83" s="64"/>
      <c r="C83" s="64"/>
      <c r="D83" s="64"/>
    </row>
    <row r="84" spans="1:12" ht="9" customHeight="1">
      <c r="A84" s="65" t="s">
        <v>53</v>
      </c>
      <c r="B84" s="66"/>
      <c r="C84" s="66"/>
      <c r="D84" s="66"/>
    </row>
    <row r="85" spans="1:12" s="25" customFormat="1" ht="9" customHeight="1">
      <c r="A85" s="23" t="s">
        <v>69</v>
      </c>
      <c r="B85" s="56">
        <f>SUM(B87:B118)</f>
        <v>5973717686</v>
      </c>
      <c r="C85" s="56"/>
      <c r="D85" s="56">
        <f t="shared" ref="D85" si="0">SUM(D87:D118)</f>
        <v>5925909292</v>
      </c>
      <c r="E85" s="33"/>
      <c r="F85" s="33"/>
      <c r="G85" s="57"/>
      <c r="H85" s="33"/>
      <c r="I85" s="33"/>
      <c r="J85" s="33"/>
      <c r="K85" s="33"/>
      <c r="L85" s="33"/>
    </row>
    <row r="86" spans="1:12" s="25" customFormat="1" ht="3.95" customHeight="1">
      <c r="A86" s="23"/>
      <c r="B86" s="58"/>
      <c r="C86" s="24"/>
      <c r="D86" s="58"/>
      <c r="E86" s="33"/>
      <c r="F86" s="33"/>
      <c r="G86" s="57"/>
      <c r="H86" s="33"/>
      <c r="I86" s="33"/>
      <c r="J86" s="33"/>
      <c r="K86" s="33"/>
      <c r="L86" s="33"/>
    </row>
    <row r="87" spans="1:12" s="25" customFormat="1" ht="9" customHeight="1">
      <c r="A87" s="26" t="s">
        <v>12</v>
      </c>
      <c r="B87" s="59">
        <v>187359628</v>
      </c>
      <c r="C87" s="27"/>
      <c r="D87" s="59">
        <v>184041340</v>
      </c>
      <c r="E87" s="60"/>
      <c r="F87" s="60"/>
      <c r="G87" s="60"/>
      <c r="H87" s="60"/>
      <c r="I87" s="60"/>
      <c r="J87" s="60"/>
      <c r="K87" s="60"/>
      <c r="L87" s="60"/>
    </row>
    <row r="88" spans="1:12" s="25" customFormat="1" ht="9" customHeight="1">
      <c r="A88" s="26" t="s">
        <v>13</v>
      </c>
      <c r="B88" s="59">
        <v>121388829</v>
      </c>
      <c r="C88" s="27"/>
      <c r="D88" s="59">
        <v>120567379</v>
      </c>
      <c r="E88" s="60"/>
      <c r="F88" s="60"/>
      <c r="G88" s="60"/>
      <c r="H88" s="60"/>
      <c r="I88" s="60"/>
      <c r="J88" s="60"/>
      <c r="K88" s="60"/>
      <c r="L88" s="60"/>
    </row>
    <row r="89" spans="1:12" s="25" customFormat="1" ht="9" customHeight="1">
      <c r="A89" s="26" t="s">
        <v>14</v>
      </c>
      <c r="B89" s="59">
        <v>3010154</v>
      </c>
      <c r="C89" s="27"/>
      <c r="D89" s="59">
        <v>2944657</v>
      </c>
      <c r="E89" s="60"/>
      <c r="F89" s="60"/>
      <c r="G89" s="60"/>
      <c r="H89" s="60"/>
      <c r="I89" s="60"/>
      <c r="J89" s="60"/>
      <c r="K89" s="60"/>
      <c r="L89" s="60"/>
    </row>
    <row r="90" spans="1:12" s="25" customFormat="1" ht="9" customHeight="1">
      <c r="A90" s="28" t="s">
        <v>15</v>
      </c>
      <c r="B90" s="61">
        <v>1928944</v>
      </c>
      <c r="C90" s="29"/>
      <c r="D90" s="61">
        <v>1905318</v>
      </c>
      <c r="E90" s="60"/>
      <c r="F90" s="60"/>
      <c r="G90" s="60"/>
      <c r="H90" s="60"/>
      <c r="I90" s="60"/>
      <c r="J90" s="60"/>
      <c r="K90" s="60"/>
      <c r="L90" s="60"/>
    </row>
    <row r="91" spans="1:12" s="25" customFormat="1" ht="9" customHeight="1">
      <c r="A91" s="26" t="s">
        <v>16</v>
      </c>
      <c r="B91" s="59">
        <v>649550665</v>
      </c>
      <c r="C91" s="27"/>
      <c r="D91" s="59">
        <v>650204793</v>
      </c>
      <c r="E91" s="60"/>
      <c r="F91" s="60"/>
      <c r="G91" s="60"/>
      <c r="H91" s="60"/>
      <c r="I91" s="60"/>
      <c r="J91" s="60"/>
      <c r="K91" s="60"/>
      <c r="L91" s="60"/>
    </row>
    <row r="92" spans="1:12" s="25" customFormat="1" ht="9" customHeight="1">
      <c r="A92" s="26" t="s">
        <v>17</v>
      </c>
      <c r="B92" s="59">
        <v>10494881</v>
      </c>
      <c r="C92" s="27"/>
      <c r="D92" s="59">
        <v>10336758</v>
      </c>
      <c r="E92" s="60"/>
      <c r="F92" s="60"/>
      <c r="G92" s="60"/>
      <c r="H92" s="60"/>
      <c r="I92" s="60"/>
      <c r="J92" s="60"/>
      <c r="K92" s="60"/>
      <c r="L92" s="60"/>
    </row>
    <row r="93" spans="1:12" s="25" customFormat="1" ht="9" customHeight="1">
      <c r="A93" s="26" t="s">
        <v>18</v>
      </c>
      <c r="B93" s="59">
        <v>40661594</v>
      </c>
      <c r="C93" s="27"/>
      <c r="D93" s="59">
        <v>40263441</v>
      </c>
      <c r="E93" s="60"/>
      <c r="F93" s="60"/>
      <c r="G93" s="60"/>
      <c r="H93" s="60"/>
      <c r="I93" s="60"/>
      <c r="J93" s="60"/>
      <c r="K93" s="60"/>
      <c r="L93" s="60"/>
    </row>
    <row r="94" spans="1:12" s="25" customFormat="1" ht="9" customHeight="1">
      <c r="A94" s="28" t="s">
        <v>19</v>
      </c>
      <c r="B94" s="61">
        <v>93832452</v>
      </c>
      <c r="C94" s="29"/>
      <c r="D94" s="61">
        <v>91574420</v>
      </c>
      <c r="E94" s="60"/>
      <c r="F94" s="60"/>
      <c r="G94" s="60"/>
      <c r="H94" s="60"/>
      <c r="I94" s="60"/>
      <c r="J94" s="60"/>
      <c r="K94" s="60"/>
      <c r="L94" s="60"/>
    </row>
    <row r="95" spans="1:12" s="25" customFormat="1" ht="9" customHeight="1">
      <c r="A95" s="26" t="s">
        <v>20</v>
      </c>
      <c r="B95" s="59">
        <v>276939607</v>
      </c>
      <c r="C95" s="27"/>
      <c r="D95" s="59">
        <v>276616358</v>
      </c>
      <c r="E95" s="60"/>
      <c r="F95" s="60"/>
      <c r="G95" s="60"/>
      <c r="H95" s="60"/>
      <c r="I95" s="60"/>
      <c r="J95" s="60"/>
      <c r="K95" s="60"/>
      <c r="L95" s="60"/>
    </row>
    <row r="96" spans="1:12" s="25" customFormat="1" ht="9" customHeight="1">
      <c r="A96" s="26" t="s">
        <v>21</v>
      </c>
      <c r="B96" s="59">
        <v>43782978</v>
      </c>
      <c r="C96" s="27"/>
      <c r="D96" s="59">
        <v>43183117</v>
      </c>
      <c r="E96" s="60"/>
      <c r="F96" s="60"/>
      <c r="G96" s="60"/>
      <c r="H96" s="60"/>
      <c r="I96" s="60"/>
      <c r="J96" s="60"/>
      <c r="K96" s="60"/>
      <c r="L96" s="60"/>
    </row>
    <row r="97" spans="1:12" s="25" customFormat="1" ht="9" customHeight="1">
      <c r="A97" s="26" t="s">
        <v>22</v>
      </c>
      <c r="B97" s="59">
        <v>622016236</v>
      </c>
      <c r="C97" s="27"/>
      <c r="D97" s="59">
        <v>620895063</v>
      </c>
      <c r="E97" s="60"/>
      <c r="F97" s="60"/>
      <c r="G97" s="60"/>
      <c r="H97" s="60"/>
      <c r="I97" s="60"/>
      <c r="J97" s="60"/>
      <c r="K97" s="60"/>
      <c r="L97" s="60"/>
    </row>
    <row r="98" spans="1:12" s="25" customFormat="1" ht="9" customHeight="1">
      <c r="A98" s="28" t="s">
        <v>23</v>
      </c>
      <c r="B98" s="61">
        <v>3312291</v>
      </c>
      <c r="C98" s="29"/>
      <c r="D98" s="61">
        <v>3250458</v>
      </c>
      <c r="E98" s="60"/>
      <c r="F98" s="60"/>
      <c r="G98" s="60"/>
      <c r="H98" s="60"/>
      <c r="I98" s="60"/>
      <c r="J98" s="60"/>
      <c r="K98" s="60"/>
      <c r="L98" s="60"/>
    </row>
    <row r="99" spans="1:12" s="25" customFormat="1" ht="9" customHeight="1">
      <c r="A99" s="26" t="s">
        <v>24</v>
      </c>
      <c r="B99" s="59">
        <v>156643568</v>
      </c>
      <c r="C99" s="27"/>
      <c r="D99" s="59">
        <v>155977981</v>
      </c>
      <c r="E99" s="60"/>
      <c r="F99" s="60"/>
      <c r="G99" s="60"/>
      <c r="H99" s="60"/>
      <c r="I99" s="60"/>
      <c r="J99" s="60"/>
      <c r="K99" s="60"/>
      <c r="L99" s="60"/>
    </row>
    <row r="100" spans="1:12" s="25" customFormat="1" ht="9" customHeight="1">
      <c r="A100" s="26" t="s">
        <v>25</v>
      </c>
      <c r="B100" s="59">
        <v>395416994</v>
      </c>
      <c r="C100" s="27"/>
      <c r="D100" s="59">
        <v>391906033</v>
      </c>
      <c r="E100" s="60"/>
      <c r="F100" s="60"/>
      <c r="G100" s="60"/>
      <c r="H100" s="60"/>
      <c r="I100" s="60"/>
      <c r="J100" s="60"/>
      <c r="K100" s="60"/>
      <c r="L100" s="60"/>
    </row>
    <row r="101" spans="1:12" s="25" customFormat="1" ht="9" customHeight="1">
      <c r="A101" s="26" t="s">
        <v>26</v>
      </c>
      <c r="B101" s="59">
        <v>759738741</v>
      </c>
      <c r="C101" s="27"/>
      <c r="D101" s="59">
        <v>754144960</v>
      </c>
      <c r="E101" s="60"/>
      <c r="F101" s="60"/>
      <c r="G101" s="60"/>
      <c r="H101" s="60"/>
      <c r="I101" s="60"/>
      <c r="J101" s="60"/>
      <c r="K101" s="60"/>
      <c r="L101" s="60"/>
    </row>
    <row r="102" spans="1:12" s="25" customFormat="1" ht="9" customHeight="1">
      <c r="A102" s="28" t="s">
        <v>27</v>
      </c>
      <c r="B102" s="61">
        <v>79788265</v>
      </c>
      <c r="C102" s="29"/>
      <c r="D102" s="61">
        <v>78875769</v>
      </c>
      <c r="E102" s="60"/>
      <c r="F102" s="60"/>
      <c r="G102" s="60"/>
      <c r="H102" s="60"/>
      <c r="I102" s="60"/>
      <c r="J102" s="60"/>
      <c r="K102" s="60"/>
      <c r="L102" s="60"/>
    </row>
    <row r="103" spans="1:12" s="25" customFormat="1" ht="9" customHeight="1">
      <c r="A103" s="26" t="s">
        <v>28</v>
      </c>
      <c r="B103" s="59">
        <v>102319286</v>
      </c>
      <c r="C103" s="27"/>
      <c r="D103" s="59">
        <v>98101106</v>
      </c>
      <c r="E103" s="60"/>
      <c r="F103" s="60"/>
      <c r="G103" s="60"/>
      <c r="H103" s="60"/>
      <c r="I103" s="60"/>
      <c r="J103" s="60"/>
      <c r="K103" s="60"/>
      <c r="L103" s="60"/>
    </row>
    <row r="104" spans="1:12" s="25" customFormat="1" ht="9" customHeight="1">
      <c r="A104" s="26" t="s">
        <v>29</v>
      </c>
      <c r="B104" s="59">
        <v>7888054</v>
      </c>
      <c r="C104" s="27"/>
      <c r="D104" s="59">
        <v>7809768</v>
      </c>
      <c r="E104" s="60"/>
      <c r="F104" s="60"/>
      <c r="G104" s="60"/>
      <c r="H104" s="60"/>
      <c r="I104" s="60"/>
      <c r="J104" s="60"/>
      <c r="K104" s="60"/>
      <c r="L104" s="60"/>
    </row>
    <row r="105" spans="1:12" s="25" customFormat="1" ht="9" customHeight="1">
      <c r="A105" s="26" t="s">
        <v>30</v>
      </c>
      <c r="B105" s="59">
        <v>645117625</v>
      </c>
      <c r="C105" s="27"/>
      <c r="D105" s="59">
        <v>639482118</v>
      </c>
      <c r="E105" s="60"/>
      <c r="F105" s="60"/>
      <c r="G105" s="60"/>
      <c r="H105" s="60"/>
      <c r="I105" s="60"/>
      <c r="J105" s="60"/>
      <c r="K105" s="60"/>
      <c r="L105" s="60"/>
    </row>
    <row r="106" spans="1:12" s="25" customFormat="1" ht="9" customHeight="1">
      <c r="A106" s="28" t="s">
        <v>31</v>
      </c>
      <c r="B106" s="61">
        <v>100957304</v>
      </c>
      <c r="C106" s="29"/>
      <c r="D106" s="61">
        <v>100891634</v>
      </c>
      <c r="E106" s="60"/>
      <c r="F106" s="60"/>
      <c r="G106" s="60"/>
      <c r="H106" s="60"/>
      <c r="I106" s="60"/>
      <c r="J106" s="60"/>
      <c r="K106" s="60"/>
      <c r="L106" s="60"/>
    </row>
    <row r="107" spans="1:12" s="25" customFormat="1" ht="9" customHeight="1">
      <c r="A107" s="26" t="s">
        <v>32</v>
      </c>
      <c r="B107" s="59">
        <v>298643595</v>
      </c>
      <c r="C107" s="27"/>
      <c r="D107" s="59">
        <v>297811396</v>
      </c>
      <c r="E107" s="60"/>
      <c r="F107" s="60"/>
      <c r="G107" s="60"/>
      <c r="H107" s="60"/>
      <c r="I107" s="60"/>
      <c r="J107" s="60"/>
      <c r="K107" s="60"/>
      <c r="L107" s="60"/>
    </row>
    <row r="108" spans="1:12" s="25" customFormat="1" ht="9" customHeight="1">
      <c r="A108" s="26" t="s">
        <v>33</v>
      </c>
      <c r="B108" s="59">
        <v>258645868</v>
      </c>
      <c r="C108" s="27"/>
      <c r="D108" s="59">
        <v>253833953</v>
      </c>
      <c r="E108" s="60"/>
      <c r="F108" s="60"/>
      <c r="G108" s="60"/>
      <c r="H108" s="60"/>
      <c r="I108" s="60"/>
      <c r="J108" s="60"/>
      <c r="K108" s="60"/>
      <c r="L108" s="60"/>
    </row>
    <row r="109" spans="1:12" s="25" customFormat="1" ht="9" customHeight="1">
      <c r="A109" s="26" t="s">
        <v>34</v>
      </c>
      <c r="B109" s="59">
        <v>5196916</v>
      </c>
      <c r="C109" s="27"/>
      <c r="D109" s="59">
        <v>5218455</v>
      </c>
      <c r="E109" s="60"/>
      <c r="F109" s="60"/>
      <c r="G109" s="60"/>
      <c r="H109" s="60"/>
      <c r="I109" s="60"/>
      <c r="J109" s="60"/>
      <c r="K109" s="60"/>
      <c r="L109" s="60"/>
    </row>
    <row r="110" spans="1:12" s="25" customFormat="1" ht="9" customHeight="1">
      <c r="A110" s="28" t="s">
        <v>35</v>
      </c>
      <c r="B110" s="61">
        <v>218591803</v>
      </c>
      <c r="C110" s="29"/>
      <c r="D110" s="61">
        <v>213986667</v>
      </c>
      <c r="E110" s="60"/>
      <c r="F110" s="60"/>
      <c r="G110" s="60"/>
      <c r="H110" s="60"/>
      <c r="I110" s="60"/>
      <c r="J110" s="60"/>
      <c r="K110" s="60"/>
      <c r="L110" s="60"/>
    </row>
    <row r="111" spans="1:12" s="25" customFormat="1" ht="9" customHeight="1">
      <c r="A111" s="26" t="s">
        <v>36</v>
      </c>
      <c r="B111" s="59">
        <v>36755686</v>
      </c>
      <c r="C111" s="27"/>
      <c r="D111" s="59">
        <v>36549293</v>
      </c>
      <c r="E111" s="60"/>
      <c r="F111" s="60"/>
      <c r="G111" s="60"/>
      <c r="H111" s="60"/>
      <c r="I111" s="60"/>
      <c r="J111" s="60"/>
      <c r="K111" s="60"/>
      <c r="L111" s="60"/>
    </row>
    <row r="112" spans="1:12" s="25" customFormat="1" ht="9" customHeight="1">
      <c r="A112" s="26" t="s">
        <v>37</v>
      </c>
      <c r="B112" s="59">
        <v>208173853</v>
      </c>
      <c r="C112" s="27"/>
      <c r="D112" s="59">
        <v>203173698</v>
      </c>
      <c r="E112" s="60"/>
      <c r="F112" s="60"/>
      <c r="G112" s="60"/>
      <c r="H112" s="60"/>
      <c r="I112" s="60"/>
      <c r="J112" s="60"/>
      <c r="K112" s="60"/>
      <c r="L112" s="60"/>
    </row>
    <row r="113" spans="1:12" s="25" customFormat="1" ht="9" customHeight="1">
      <c r="A113" s="26" t="s">
        <v>38</v>
      </c>
      <c r="B113" s="59">
        <v>43027307</v>
      </c>
      <c r="C113" s="27"/>
      <c r="D113" s="59">
        <v>43088985</v>
      </c>
      <c r="E113" s="60"/>
      <c r="F113" s="60"/>
      <c r="G113" s="60"/>
      <c r="H113" s="60"/>
      <c r="I113" s="60"/>
      <c r="J113" s="60"/>
      <c r="K113" s="60"/>
      <c r="L113" s="60"/>
    </row>
    <row r="114" spans="1:12" s="25" customFormat="1" ht="9" customHeight="1">
      <c r="A114" s="28" t="s">
        <v>39</v>
      </c>
      <c r="B114" s="61">
        <v>176542970</v>
      </c>
      <c r="C114" s="29"/>
      <c r="D114" s="61">
        <v>175339676</v>
      </c>
      <c r="E114" s="60"/>
      <c r="F114" s="60"/>
      <c r="G114" s="60"/>
      <c r="H114" s="60"/>
      <c r="I114" s="60"/>
      <c r="J114" s="60"/>
      <c r="K114" s="60"/>
      <c r="L114" s="60"/>
    </row>
    <row r="115" spans="1:12" s="25" customFormat="1" ht="9" customHeight="1">
      <c r="A115" s="26" t="s">
        <v>40</v>
      </c>
      <c r="B115" s="59">
        <v>56572093</v>
      </c>
      <c r="C115" s="27"/>
      <c r="D115" s="59">
        <v>55996956</v>
      </c>
      <c r="E115" s="60"/>
      <c r="F115" s="60"/>
      <c r="G115" s="60"/>
      <c r="H115" s="60"/>
      <c r="I115" s="60"/>
      <c r="J115" s="60"/>
      <c r="K115" s="60"/>
      <c r="L115" s="60"/>
    </row>
    <row r="116" spans="1:12" s="25" customFormat="1" ht="9" customHeight="1">
      <c r="A116" s="26" t="s">
        <v>41</v>
      </c>
      <c r="B116" s="59">
        <v>296374416</v>
      </c>
      <c r="C116" s="27"/>
      <c r="D116" s="59">
        <v>294502087</v>
      </c>
      <c r="E116" s="60"/>
      <c r="F116" s="60"/>
      <c r="G116" s="60"/>
      <c r="H116" s="60"/>
      <c r="I116" s="60"/>
      <c r="J116" s="60"/>
      <c r="K116" s="60"/>
      <c r="L116" s="60"/>
    </row>
    <row r="117" spans="1:12" s="25" customFormat="1" ht="9" customHeight="1">
      <c r="A117" s="26" t="s">
        <v>42</v>
      </c>
      <c r="B117" s="59">
        <v>38735689</v>
      </c>
      <c r="C117" s="27"/>
      <c r="D117" s="59">
        <v>38797558</v>
      </c>
      <c r="E117" s="60"/>
      <c r="F117" s="60"/>
      <c r="G117" s="60"/>
      <c r="H117" s="60"/>
      <c r="I117" s="60"/>
      <c r="J117" s="60"/>
      <c r="K117" s="60"/>
      <c r="L117" s="60"/>
    </row>
    <row r="118" spans="1:12" s="25" customFormat="1" ht="9" customHeight="1">
      <c r="A118" s="28" t="s">
        <v>43</v>
      </c>
      <c r="B118" s="62">
        <v>34309394</v>
      </c>
      <c r="C118" s="30"/>
      <c r="D118" s="62">
        <v>34638097</v>
      </c>
      <c r="E118" s="32"/>
      <c r="F118" s="32"/>
      <c r="G118" s="32"/>
      <c r="H118" s="32"/>
      <c r="I118" s="32"/>
      <c r="J118" s="32"/>
      <c r="K118" s="32"/>
      <c r="L118" s="32"/>
    </row>
    <row r="119" spans="1:12" ht="9" customHeight="1">
      <c r="A119" s="63"/>
      <c r="B119" s="64"/>
      <c r="C119" s="64"/>
      <c r="D119" s="64"/>
    </row>
    <row r="120" spans="1:12" ht="9" customHeight="1">
      <c r="A120" s="65" t="s">
        <v>54</v>
      </c>
      <c r="B120" s="66"/>
      <c r="C120" s="66"/>
      <c r="D120" s="66"/>
    </row>
    <row r="121" spans="1:12" s="25" customFormat="1" ht="9" customHeight="1">
      <c r="A121" s="23" t="s">
        <v>69</v>
      </c>
      <c r="B121" s="56">
        <f>SUM(B123:B154)</f>
        <v>6581405958</v>
      </c>
      <c r="C121" s="56"/>
      <c r="D121" s="56">
        <f t="shared" ref="D121" si="1">SUM(D123:D154)</f>
        <v>6526291566</v>
      </c>
      <c r="E121" s="33"/>
      <c r="F121" s="33"/>
      <c r="G121" s="57"/>
      <c r="H121" s="33"/>
      <c r="I121" s="33"/>
      <c r="J121" s="33"/>
      <c r="K121" s="33"/>
      <c r="L121" s="33"/>
    </row>
    <row r="122" spans="1:12" s="25" customFormat="1" ht="3.95" customHeight="1">
      <c r="A122" s="23"/>
      <c r="B122" s="58"/>
      <c r="C122" s="24"/>
      <c r="D122" s="58"/>
      <c r="E122" s="33"/>
      <c r="F122" s="33"/>
      <c r="G122" s="57"/>
      <c r="H122" s="33"/>
      <c r="I122" s="33"/>
      <c r="J122" s="33"/>
      <c r="K122" s="33"/>
      <c r="L122" s="33"/>
    </row>
    <row r="123" spans="1:12" s="25" customFormat="1" ht="9" customHeight="1">
      <c r="A123" s="26" t="s">
        <v>12</v>
      </c>
      <c r="B123" s="59">
        <v>215988432</v>
      </c>
      <c r="C123" s="27"/>
      <c r="D123" s="59">
        <v>223309750</v>
      </c>
      <c r="E123" s="60"/>
      <c r="F123" s="60"/>
      <c r="G123" s="60"/>
      <c r="H123" s="60"/>
      <c r="I123" s="60"/>
      <c r="J123" s="60"/>
      <c r="K123" s="60"/>
      <c r="L123" s="60"/>
    </row>
    <row r="124" spans="1:12" s="25" customFormat="1" ht="9" customHeight="1">
      <c r="A124" s="26" t="s">
        <v>13</v>
      </c>
      <c r="B124" s="59">
        <v>142680125</v>
      </c>
      <c r="C124" s="27"/>
      <c r="D124" s="59">
        <v>141955025</v>
      </c>
      <c r="E124" s="60"/>
      <c r="F124" s="60"/>
      <c r="G124" s="60"/>
      <c r="H124" s="60"/>
      <c r="I124" s="60"/>
      <c r="J124" s="60"/>
      <c r="K124" s="60"/>
      <c r="L124" s="60"/>
    </row>
    <row r="125" spans="1:12" s="25" customFormat="1" ht="9" customHeight="1">
      <c r="A125" s="26" t="s">
        <v>14</v>
      </c>
      <c r="B125" s="59">
        <v>3339417</v>
      </c>
      <c r="C125" s="27"/>
      <c r="D125" s="59">
        <v>3276269</v>
      </c>
      <c r="E125" s="60"/>
      <c r="F125" s="60"/>
      <c r="G125" s="60"/>
      <c r="H125" s="60"/>
      <c r="I125" s="60"/>
      <c r="J125" s="60"/>
      <c r="K125" s="60"/>
      <c r="L125" s="60"/>
    </row>
    <row r="126" spans="1:12" s="25" customFormat="1" ht="9" customHeight="1">
      <c r="A126" s="28" t="s">
        <v>15</v>
      </c>
      <c r="B126" s="61">
        <v>2268282</v>
      </c>
      <c r="C126" s="29"/>
      <c r="D126" s="61">
        <v>2201416</v>
      </c>
      <c r="E126" s="60"/>
      <c r="F126" s="60"/>
      <c r="G126" s="60"/>
      <c r="H126" s="60"/>
      <c r="I126" s="60"/>
      <c r="J126" s="60"/>
      <c r="K126" s="60"/>
      <c r="L126" s="60"/>
    </row>
    <row r="127" spans="1:12" s="25" customFormat="1" ht="9" customHeight="1">
      <c r="A127" s="26" t="s">
        <v>16</v>
      </c>
      <c r="B127" s="59">
        <v>757403051</v>
      </c>
      <c r="C127" s="27"/>
      <c r="D127" s="59">
        <v>753570561</v>
      </c>
      <c r="E127" s="60"/>
      <c r="F127" s="60"/>
      <c r="G127" s="60"/>
      <c r="H127" s="60"/>
      <c r="I127" s="60"/>
      <c r="J127" s="60"/>
      <c r="K127" s="60"/>
      <c r="L127" s="60"/>
    </row>
    <row r="128" spans="1:12" s="25" customFormat="1" ht="9" customHeight="1">
      <c r="A128" s="26" t="s">
        <v>17</v>
      </c>
      <c r="B128" s="59">
        <v>10076254</v>
      </c>
      <c r="C128" s="27"/>
      <c r="D128" s="59">
        <v>9909825</v>
      </c>
      <c r="E128" s="60"/>
      <c r="F128" s="60"/>
      <c r="G128" s="60"/>
      <c r="H128" s="60"/>
      <c r="I128" s="60"/>
      <c r="J128" s="60"/>
      <c r="K128" s="60"/>
      <c r="L128" s="60"/>
    </row>
    <row r="129" spans="1:12" s="25" customFormat="1" ht="9" customHeight="1">
      <c r="A129" s="26" t="s">
        <v>18</v>
      </c>
      <c r="B129" s="59">
        <v>49298420</v>
      </c>
      <c r="C129" s="27"/>
      <c r="D129" s="59">
        <v>48533071</v>
      </c>
      <c r="E129" s="60"/>
      <c r="F129" s="60"/>
      <c r="G129" s="60"/>
      <c r="H129" s="60"/>
      <c r="I129" s="60"/>
      <c r="J129" s="60"/>
      <c r="K129" s="60"/>
      <c r="L129" s="60"/>
    </row>
    <row r="130" spans="1:12" s="25" customFormat="1" ht="9" customHeight="1">
      <c r="A130" s="28" t="s">
        <v>19</v>
      </c>
      <c r="B130" s="61">
        <v>104088570</v>
      </c>
      <c r="C130" s="29"/>
      <c r="D130" s="61">
        <v>102505646</v>
      </c>
      <c r="E130" s="60"/>
      <c r="F130" s="60"/>
      <c r="G130" s="60"/>
      <c r="H130" s="60"/>
      <c r="I130" s="60"/>
      <c r="J130" s="60"/>
      <c r="K130" s="60"/>
      <c r="L130" s="60"/>
    </row>
    <row r="131" spans="1:12" s="25" customFormat="1" ht="9" customHeight="1">
      <c r="A131" s="26" t="s">
        <v>20</v>
      </c>
      <c r="B131" s="59">
        <v>290620989</v>
      </c>
      <c r="C131" s="27"/>
      <c r="D131" s="59">
        <v>287273521</v>
      </c>
      <c r="E131" s="60"/>
      <c r="F131" s="60"/>
      <c r="G131" s="60"/>
      <c r="H131" s="60"/>
      <c r="I131" s="60"/>
      <c r="J131" s="60"/>
      <c r="K131" s="60"/>
      <c r="L131" s="60"/>
    </row>
    <row r="132" spans="1:12" s="25" customFormat="1" ht="9" customHeight="1">
      <c r="A132" s="26" t="s">
        <v>21</v>
      </c>
      <c r="B132" s="59">
        <v>52727744</v>
      </c>
      <c r="C132" s="27"/>
      <c r="D132" s="59">
        <v>52253135</v>
      </c>
      <c r="E132" s="60"/>
      <c r="F132" s="60"/>
      <c r="G132" s="60"/>
      <c r="H132" s="60"/>
      <c r="I132" s="60"/>
      <c r="J132" s="60"/>
      <c r="K132" s="60"/>
      <c r="L132" s="60"/>
    </row>
    <row r="133" spans="1:12" s="25" customFormat="1" ht="9" customHeight="1">
      <c r="A133" s="26" t="s">
        <v>22</v>
      </c>
      <c r="B133" s="59">
        <v>709096995</v>
      </c>
      <c r="C133" s="27"/>
      <c r="D133" s="59">
        <v>703091141</v>
      </c>
      <c r="E133" s="60"/>
      <c r="F133" s="60"/>
      <c r="G133" s="60"/>
      <c r="H133" s="60"/>
      <c r="I133" s="60"/>
      <c r="J133" s="60"/>
      <c r="K133" s="60"/>
      <c r="L133" s="60"/>
    </row>
    <row r="134" spans="1:12" s="25" customFormat="1" ht="9" customHeight="1">
      <c r="A134" s="28" t="s">
        <v>23</v>
      </c>
      <c r="B134" s="61">
        <v>3275451</v>
      </c>
      <c r="C134" s="29"/>
      <c r="D134" s="61">
        <v>3233673</v>
      </c>
      <c r="E134" s="60"/>
      <c r="F134" s="60"/>
      <c r="G134" s="60"/>
      <c r="H134" s="60"/>
      <c r="I134" s="60"/>
      <c r="J134" s="60"/>
      <c r="K134" s="60"/>
      <c r="L134" s="60"/>
    </row>
    <row r="135" spans="1:12" s="25" customFormat="1" ht="9" customHeight="1">
      <c r="A135" s="26" t="s">
        <v>24</v>
      </c>
      <c r="B135" s="59">
        <v>148635603</v>
      </c>
      <c r="C135" s="27"/>
      <c r="D135" s="59">
        <v>148524887</v>
      </c>
      <c r="E135" s="60"/>
      <c r="F135" s="60"/>
      <c r="G135" s="60"/>
      <c r="H135" s="60"/>
      <c r="I135" s="60"/>
      <c r="J135" s="60"/>
      <c r="K135" s="60"/>
      <c r="L135" s="60"/>
    </row>
    <row r="136" spans="1:12" s="25" customFormat="1" ht="9" customHeight="1">
      <c r="A136" s="26" t="s">
        <v>25</v>
      </c>
      <c r="B136" s="59">
        <v>435961624</v>
      </c>
      <c r="C136" s="27"/>
      <c r="D136" s="59">
        <v>431286369</v>
      </c>
      <c r="E136" s="60"/>
      <c r="F136" s="60"/>
      <c r="G136" s="60"/>
      <c r="H136" s="60"/>
      <c r="I136" s="60"/>
      <c r="J136" s="60"/>
      <c r="K136" s="60"/>
      <c r="L136" s="60"/>
    </row>
    <row r="137" spans="1:12" s="25" customFormat="1" ht="9" customHeight="1">
      <c r="A137" s="26" t="s">
        <v>26</v>
      </c>
      <c r="B137" s="59">
        <v>798074834</v>
      </c>
      <c r="C137" s="27"/>
      <c r="D137" s="59">
        <v>786727950</v>
      </c>
      <c r="E137" s="60"/>
      <c r="F137" s="60"/>
      <c r="G137" s="60"/>
      <c r="H137" s="60"/>
      <c r="I137" s="60"/>
      <c r="J137" s="60"/>
      <c r="K137" s="60"/>
      <c r="L137" s="60"/>
    </row>
    <row r="138" spans="1:12" s="25" customFormat="1" ht="9" customHeight="1">
      <c r="A138" s="28" t="s">
        <v>27</v>
      </c>
      <c r="B138" s="61">
        <v>83904306</v>
      </c>
      <c r="C138" s="29"/>
      <c r="D138" s="61">
        <v>82028139</v>
      </c>
      <c r="E138" s="60"/>
      <c r="F138" s="60"/>
      <c r="G138" s="60"/>
      <c r="H138" s="60"/>
      <c r="I138" s="60"/>
      <c r="J138" s="60"/>
      <c r="K138" s="60"/>
      <c r="L138" s="60"/>
    </row>
    <row r="139" spans="1:12" s="25" customFormat="1" ht="9" customHeight="1">
      <c r="A139" s="26" t="s">
        <v>28</v>
      </c>
      <c r="B139" s="59">
        <v>115367859</v>
      </c>
      <c r="C139" s="27"/>
      <c r="D139" s="59">
        <v>114247287</v>
      </c>
      <c r="E139" s="60"/>
      <c r="F139" s="60"/>
      <c r="G139" s="60"/>
      <c r="H139" s="60"/>
      <c r="I139" s="60"/>
      <c r="J139" s="60"/>
      <c r="K139" s="60"/>
      <c r="L139" s="60"/>
    </row>
    <row r="140" spans="1:12" s="25" customFormat="1" ht="9" customHeight="1">
      <c r="A140" s="26" t="s">
        <v>29</v>
      </c>
      <c r="B140" s="59">
        <v>9466581</v>
      </c>
      <c r="C140" s="27"/>
      <c r="D140" s="59">
        <v>8874960</v>
      </c>
      <c r="E140" s="60"/>
      <c r="F140" s="60"/>
      <c r="G140" s="60"/>
      <c r="H140" s="60"/>
      <c r="I140" s="60"/>
      <c r="J140" s="60"/>
      <c r="K140" s="60"/>
      <c r="L140" s="60"/>
    </row>
    <row r="141" spans="1:12" s="25" customFormat="1" ht="9" customHeight="1">
      <c r="A141" s="26" t="s">
        <v>30</v>
      </c>
      <c r="B141" s="59">
        <v>722221336</v>
      </c>
      <c r="C141" s="27"/>
      <c r="D141" s="59">
        <v>721377060</v>
      </c>
      <c r="E141" s="60"/>
      <c r="F141" s="60"/>
      <c r="G141" s="60"/>
      <c r="H141" s="60"/>
      <c r="I141" s="60"/>
      <c r="J141" s="60"/>
      <c r="K141" s="60"/>
      <c r="L141" s="60"/>
    </row>
    <row r="142" spans="1:12" s="25" customFormat="1" ht="9" customHeight="1">
      <c r="A142" s="28" t="s">
        <v>31</v>
      </c>
      <c r="B142" s="61">
        <v>92639088</v>
      </c>
      <c r="C142" s="29"/>
      <c r="D142" s="61">
        <v>92218973</v>
      </c>
      <c r="E142" s="60"/>
      <c r="F142" s="60"/>
      <c r="G142" s="60"/>
      <c r="H142" s="60"/>
      <c r="I142" s="60"/>
      <c r="J142" s="60"/>
      <c r="K142" s="60"/>
      <c r="L142" s="60"/>
    </row>
    <row r="143" spans="1:12" s="25" customFormat="1" ht="9" customHeight="1">
      <c r="A143" s="26" t="s">
        <v>32</v>
      </c>
      <c r="B143" s="59">
        <v>314186103</v>
      </c>
      <c r="C143" s="27"/>
      <c r="D143" s="59">
        <v>308512014</v>
      </c>
      <c r="E143" s="60"/>
      <c r="F143" s="60"/>
      <c r="G143" s="60"/>
      <c r="H143" s="60"/>
      <c r="I143" s="60"/>
      <c r="J143" s="60"/>
      <c r="K143" s="60"/>
      <c r="L143" s="60"/>
    </row>
    <row r="144" spans="1:12" s="25" customFormat="1" ht="9" customHeight="1">
      <c r="A144" s="26" t="s">
        <v>33</v>
      </c>
      <c r="B144" s="59">
        <v>294664631</v>
      </c>
      <c r="C144" s="27"/>
      <c r="D144" s="59">
        <v>290413289</v>
      </c>
      <c r="E144" s="60"/>
      <c r="F144" s="60"/>
      <c r="G144" s="60"/>
      <c r="H144" s="60"/>
      <c r="I144" s="60"/>
      <c r="J144" s="60"/>
      <c r="K144" s="60"/>
      <c r="L144" s="60"/>
    </row>
    <row r="145" spans="1:12" s="25" customFormat="1" ht="9" customHeight="1">
      <c r="A145" s="26" t="s">
        <v>34</v>
      </c>
      <c r="B145" s="59">
        <v>5170503</v>
      </c>
      <c r="C145" s="27"/>
      <c r="D145" s="59">
        <v>5092417</v>
      </c>
      <c r="E145" s="60"/>
      <c r="F145" s="60"/>
      <c r="G145" s="60"/>
      <c r="H145" s="60"/>
      <c r="I145" s="60"/>
      <c r="J145" s="60"/>
      <c r="K145" s="60"/>
      <c r="L145" s="60"/>
    </row>
    <row r="146" spans="1:12" s="25" customFormat="1" ht="9" customHeight="1">
      <c r="A146" s="28" t="s">
        <v>35</v>
      </c>
      <c r="B146" s="61">
        <v>274259583</v>
      </c>
      <c r="C146" s="29"/>
      <c r="D146" s="61">
        <v>272098433</v>
      </c>
      <c r="E146" s="60"/>
      <c r="F146" s="60"/>
      <c r="G146" s="60"/>
      <c r="H146" s="60"/>
      <c r="I146" s="60"/>
      <c r="J146" s="60"/>
      <c r="K146" s="60"/>
      <c r="L146" s="60"/>
    </row>
    <row r="147" spans="1:12" s="25" customFormat="1" ht="9" customHeight="1">
      <c r="A147" s="26" t="s">
        <v>36</v>
      </c>
      <c r="B147" s="59">
        <v>40594732</v>
      </c>
      <c r="C147" s="27"/>
      <c r="D147" s="59">
        <v>40395920</v>
      </c>
      <c r="E147" s="60"/>
      <c r="F147" s="60"/>
      <c r="G147" s="60"/>
      <c r="H147" s="60"/>
      <c r="I147" s="60"/>
      <c r="J147" s="60"/>
      <c r="K147" s="60"/>
      <c r="L147" s="60"/>
    </row>
    <row r="148" spans="1:12" s="25" customFormat="1" ht="9" customHeight="1">
      <c r="A148" s="26" t="s">
        <v>37</v>
      </c>
      <c r="B148" s="59">
        <v>233409080</v>
      </c>
      <c r="C148" s="27"/>
      <c r="D148" s="59">
        <v>228140883</v>
      </c>
      <c r="E148" s="60"/>
      <c r="F148" s="60"/>
      <c r="G148" s="60"/>
      <c r="H148" s="60"/>
      <c r="I148" s="60"/>
      <c r="J148" s="60"/>
      <c r="K148" s="60"/>
      <c r="L148" s="60"/>
    </row>
    <row r="149" spans="1:12" s="25" customFormat="1" ht="9" customHeight="1">
      <c r="A149" s="26" t="s">
        <v>38</v>
      </c>
      <c r="B149" s="59">
        <v>51960401</v>
      </c>
      <c r="C149" s="27"/>
      <c r="D149" s="59">
        <v>51929193</v>
      </c>
      <c r="E149" s="60"/>
      <c r="F149" s="60"/>
      <c r="G149" s="60"/>
      <c r="H149" s="60"/>
      <c r="I149" s="60"/>
      <c r="J149" s="60"/>
      <c r="K149" s="60"/>
      <c r="L149" s="60"/>
    </row>
    <row r="150" spans="1:12" s="25" customFormat="1" ht="9" customHeight="1">
      <c r="A150" s="28" t="s">
        <v>39</v>
      </c>
      <c r="B150" s="61">
        <v>166186804</v>
      </c>
      <c r="C150" s="29"/>
      <c r="D150" s="61">
        <v>164078690</v>
      </c>
      <c r="E150" s="60"/>
      <c r="F150" s="60"/>
      <c r="G150" s="60"/>
      <c r="H150" s="60"/>
      <c r="I150" s="60"/>
      <c r="J150" s="60"/>
      <c r="K150" s="60"/>
      <c r="L150" s="60"/>
    </row>
    <row r="151" spans="1:12" s="25" customFormat="1" ht="9" customHeight="1">
      <c r="A151" s="26" t="s">
        <v>40</v>
      </c>
      <c r="B151" s="59">
        <v>62793006</v>
      </c>
      <c r="C151" s="27"/>
      <c r="D151" s="59">
        <v>62654503</v>
      </c>
      <c r="E151" s="60"/>
      <c r="F151" s="60"/>
      <c r="G151" s="60"/>
      <c r="H151" s="60"/>
      <c r="I151" s="60"/>
      <c r="J151" s="60"/>
      <c r="K151" s="60"/>
      <c r="L151" s="60"/>
    </row>
    <row r="152" spans="1:12" s="25" customFormat="1" ht="9" customHeight="1">
      <c r="A152" s="26" t="s">
        <v>41</v>
      </c>
      <c r="B152" s="59">
        <v>308653215</v>
      </c>
      <c r="C152" s="27"/>
      <c r="D152" s="59">
        <v>304200066</v>
      </c>
      <c r="E152" s="60"/>
      <c r="F152" s="60"/>
      <c r="G152" s="60"/>
      <c r="H152" s="60"/>
      <c r="I152" s="60"/>
      <c r="J152" s="60"/>
      <c r="K152" s="60"/>
      <c r="L152" s="60"/>
    </row>
    <row r="153" spans="1:12" s="25" customFormat="1" ht="9" customHeight="1">
      <c r="A153" s="26" t="s">
        <v>42</v>
      </c>
      <c r="B153" s="59">
        <v>45386588</v>
      </c>
      <c r="C153" s="27"/>
      <c r="D153" s="59">
        <v>45477983</v>
      </c>
      <c r="E153" s="60"/>
      <c r="F153" s="60"/>
      <c r="G153" s="60"/>
      <c r="H153" s="60"/>
      <c r="I153" s="60"/>
      <c r="J153" s="60"/>
      <c r="K153" s="60"/>
      <c r="L153" s="60"/>
    </row>
    <row r="154" spans="1:12" s="25" customFormat="1" ht="9" customHeight="1">
      <c r="A154" s="28" t="s">
        <v>43</v>
      </c>
      <c r="B154" s="62">
        <v>37006351</v>
      </c>
      <c r="C154" s="30"/>
      <c r="D154" s="62">
        <v>36899517</v>
      </c>
      <c r="E154" s="32"/>
      <c r="F154" s="32"/>
      <c r="G154" s="32"/>
      <c r="H154" s="32"/>
      <c r="I154" s="32"/>
      <c r="J154" s="32"/>
      <c r="K154" s="32"/>
      <c r="L154" s="32"/>
    </row>
    <row r="155" spans="1:12" ht="9" customHeight="1">
      <c r="A155" s="63"/>
      <c r="B155" s="64"/>
      <c r="C155" s="64"/>
      <c r="D155" s="64"/>
    </row>
    <row r="156" spans="1:12" ht="9" customHeight="1">
      <c r="A156" s="65" t="s">
        <v>55</v>
      </c>
      <c r="B156" s="67"/>
      <c r="C156" s="66"/>
      <c r="D156" s="66"/>
    </row>
    <row r="157" spans="1:12" s="25" customFormat="1" ht="9" customHeight="1">
      <c r="A157" s="23" t="s">
        <v>69</v>
      </c>
      <c r="B157" s="68">
        <f>SUM(B159:B190)</f>
        <v>7365996935</v>
      </c>
      <c r="C157" s="68"/>
      <c r="D157" s="68">
        <f t="shared" ref="D157" si="2">SUM(D159:D190)</f>
        <v>7296531963</v>
      </c>
      <c r="E157" s="33"/>
      <c r="F157" s="33"/>
      <c r="G157" s="57"/>
      <c r="H157" s="33"/>
      <c r="I157" s="33"/>
      <c r="J157" s="33"/>
      <c r="K157" s="33"/>
      <c r="L157" s="33"/>
    </row>
    <row r="158" spans="1:12" s="25" customFormat="1" ht="3.95" customHeight="1">
      <c r="A158" s="23"/>
      <c r="B158" s="58"/>
      <c r="C158" s="24"/>
      <c r="D158" s="58"/>
      <c r="E158" s="33"/>
      <c r="F158" s="33"/>
      <c r="G158" s="57"/>
      <c r="H158" s="33"/>
      <c r="I158" s="33"/>
      <c r="J158" s="33"/>
      <c r="K158" s="33"/>
      <c r="L158" s="33"/>
    </row>
    <row r="159" spans="1:12" s="25" customFormat="1" ht="9" customHeight="1">
      <c r="A159" s="26" t="s">
        <v>12</v>
      </c>
      <c r="B159" s="59">
        <v>236503167</v>
      </c>
      <c r="C159" s="27"/>
      <c r="D159" s="59">
        <v>231565993</v>
      </c>
      <c r="E159" s="60"/>
      <c r="F159" s="60"/>
      <c r="G159" s="60"/>
      <c r="H159" s="60"/>
      <c r="I159" s="60"/>
      <c r="J159" s="60"/>
      <c r="K159" s="60"/>
      <c r="L159" s="60"/>
    </row>
    <row r="160" spans="1:12" s="25" customFormat="1" ht="9" customHeight="1">
      <c r="A160" s="26" t="s">
        <v>13</v>
      </c>
      <c r="B160" s="59">
        <v>149371868</v>
      </c>
      <c r="C160" s="27"/>
      <c r="D160" s="59">
        <v>149545182</v>
      </c>
      <c r="E160" s="60"/>
      <c r="F160" s="60"/>
      <c r="G160" s="60"/>
      <c r="H160" s="60"/>
      <c r="I160" s="60"/>
      <c r="J160" s="60"/>
      <c r="K160" s="60"/>
      <c r="L160" s="60"/>
    </row>
    <row r="161" spans="1:12" s="25" customFormat="1" ht="9" customHeight="1">
      <c r="A161" s="26" t="s">
        <v>14</v>
      </c>
      <c r="B161" s="59">
        <v>3652442</v>
      </c>
      <c r="C161" s="27"/>
      <c r="D161" s="59">
        <v>3638733</v>
      </c>
      <c r="E161" s="60"/>
      <c r="F161" s="60"/>
      <c r="G161" s="60"/>
      <c r="H161" s="60"/>
      <c r="I161" s="60"/>
      <c r="J161" s="60"/>
      <c r="K161" s="60"/>
      <c r="L161" s="60"/>
    </row>
    <row r="162" spans="1:12" s="25" customFormat="1" ht="9" customHeight="1">
      <c r="A162" s="28" t="s">
        <v>15</v>
      </c>
      <c r="B162" s="61">
        <v>2411424</v>
      </c>
      <c r="C162" s="29"/>
      <c r="D162" s="61">
        <v>2210696</v>
      </c>
      <c r="E162" s="60"/>
      <c r="F162" s="60"/>
      <c r="G162" s="60"/>
      <c r="H162" s="60"/>
      <c r="I162" s="60"/>
      <c r="J162" s="60"/>
      <c r="K162" s="60"/>
      <c r="L162" s="60"/>
    </row>
    <row r="163" spans="1:12" s="25" customFormat="1" ht="9" customHeight="1">
      <c r="A163" s="26" t="s">
        <v>16</v>
      </c>
      <c r="B163" s="59">
        <v>826199713</v>
      </c>
      <c r="C163" s="27"/>
      <c r="D163" s="59">
        <v>821470268</v>
      </c>
      <c r="E163" s="60"/>
      <c r="F163" s="60"/>
      <c r="G163" s="60"/>
      <c r="H163" s="60"/>
      <c r="I163" s="60"/>
      <c r="J163" s="60"/>
      <c r="K163" s="60"/>
      <c r="L163" s="60"/>
    </row>
    <row r="164" spans="1:12" s="25" customFormat="1" ht="9" customHeight="1">
      <c r="A164" s="26" t="s">
        <v>17</v>
      </c>
      <c r="B164" s="59">
        <v>11055088</v>
      </c>
      <c r="C164" s="27"/>
      <c r="D164" s="59">
        <v>10881882</v>
      </c>
      <c r="E164" s="60"/>
      <c r="F164" s="60"/>
      <c r="G164" s="60"/>
      <c r="H164" s="60"/>
      <c r="I164" s="60"/>
      <c r="J164" s="60"/>
      <c r="K164" s="60"/>
      <c r="L164" s="60"/>
    </row>
    <row r="165" spans="1:12" s="25" customFormat="1" ht="9" customHeight="1">
      <c r="A165" s="26" t="s">
        <v>18</v>
      </c>
      <c r="B165" s="59">
        <v>56433796</v>
      </c>
      <c r="C165" s="27"/>
      <c r="D165" s="59">
        <v>56099818</v>
      </c>
      <c r="E165" s="60"/>
      <c r="F165" s="60"/>
      <c r="G165" s="60"/>
      <c r="H165" s="60"/>
      <c r="I165" s="60"/>
      <c r="J165" s="60"/>
      <c r="K165" s="60"/>
      <c r="L165" s="60"/>
    </row>
    <row r="166" spans="1:12" s="25" customFormat="1" ht="9" customHeight="1">
      <c r="A166" s="28" t="s">
        <v>19</v>
      </c>
      <c r="B166" s="61">
        <v>117154669</v>
      </c>
      <c r="C166" s="29"/>
      <c r="D166" s="61">
        <v>114914201</v>
      </c>
      <c r="E166" s="60"/>
      <c r="F166" s="60"/>
      <c r="G166" s="60"/>
      <c r="H166" s="60"/>
      <c r="I166" s="60"/>
      <c r="J166" s="60"/>
      <c r="K166" s="60"/>
      <c r="L166" s="60"/>
    </row>
    <row r="167" spans="1:12" s="25" customFormat="1" ht="9" customHeight="1">
      <c r="A167" s="26" t="s">
        <v>20</v>
      </c>
      <c r="B167" s="59">
        <v>300948546</v>
      </c>
      <c r="C167" s="27"/>
      <c r="D167" s="59">
        <v>296574521</v>
      </c>
      <c r="E167" s="60"/>
      <c r="F167" s="60"/>
      <c r="G167" s="60"/>
      <c r="H167" s="60"/>
      <c r="I167" s="60"/>
      <c r="J167" s="60"/>
      <c r="K167" s="60"/>
      <c r="L167" s="60"/>
    </row>
    <row r="168" spans="1:12" s="25" customFormat="1" ht="9" customHeight="1">
      <c r="A168" s="26" t="s">
        <v>21</v>
      </c>
      <c r="B168" s="59">
        <v>54651064</v>
      </c>
      <c r="C168" s="27"/>
      <c r="D168" s="59">
        <v>53907058</v>
      </c>
      <c r="E168" s="60"/>
      <c r="F168" s="60"/>
      <c r="G168" s="60"/>
      <c r="H168" s="60"/>
      <c r="I168" s="60"/>
      <c r="J168" s="60"/>
      <c r="K168" s="60"/>
      <c r="L168" s="60"/>
    </row>
    <row r="169" spans="1:12" s="25" customFormat="1" ht="9" customHeight="1">
      <c r="A169" s="26" t="s">
        <v>22</v>
      </c>
      <c r="B169" s="59">
        <v>773886654</v>
      </c>
      <c r="C169" s="27"/>
      <c r="D169" s="59">
        <v>771802935</v>
      </c>
      <c r="E169" s="60"/>
      <c r="F169" s="60"/>
      <c r="G169" s="60"/>
      <c r="H169" s="60"/>
      <c r="I169" s="60"/>
      <c r="J169" s="60"/>
      <c r="K169" s="60"/>
      <c r="L169" s="60"/>
    </row>
    <row r="170" spans="1:12" s="25" customFormat="1" ht="9" customHeight="1">
      <c r="A170" s="28" t="s">
        <v>23</v>
      </c>
      <c r="B170" s="61">
        <v>3763329</v>
      </c>
      <c r="C170" s="29"/>
      <c r="D170" s="61">
        <v>3752993</v>
      </c>
      <c r="E170" s="60"/>
      <c r="F170" s="60"/>
      <c r="G170" s="60"/>
      <c r="H170" s="60"/>
      <c r="I170" s="60"/>
      <c r="J170" s="60"/>
      <c r="K170" s="60"/>
      <c r="L170" s="60"/>
    </row>
    <row r="171" spans="1:12" s="25" customFormat="1" ht="9" customHeight="1">
      <c r="A171" s="26" t="s">
        <v>24</v>
      </c>
      <c r="B171" s="59">
        <v>186235181</v>
      </c>
      <c r="C171" s="27"/>
      <c r="D171" s="59">
        <v>184380023</v>
      </c>
      <c r="E171" s="60"/>
      <c r="F171" s="60"/>
      <c r="G171" s="60"/>
      <c r="H171" s="60"/>
      <c r="I171" s="60"/>
      <c r="J171" s="60"/>
      <c r="K171" s="60"/>
      <c r="L171" s="60"/>
    </row>
    <row r="172" spans="1:12" s="25" customFormat="1" ht="9" customHeight="1">
      <c r="A172" s="26" t="s">
        <v>25</v>
      </c>
      <c r="B172" s="59">
        <v>464196373</v>
      </c>
      <c r="C172" s="27"/>
      <c r="D172" s="59">
        <v>458500741</v>
      </c>
      <c r="E172" s="60"/>
      <c r="F172" s="60"/>
      <c r="G172" s="60"/>
      <c r="H172" s="60"/>
      <c r="I172" s="60"/>
      <c r="J172" s="60"/>
      <c r="K172" s="60"/>
      <c r="L172" s="60"/>
    </row>
    <row r="173" spans="1:12" s="25" customFormat="1" ht="9" customHeight="1">
      <c r="A173" s="26" t="s">
        <v>26</v>
      </c>
      <c r="B173" s="59">
        <v>922172402</v>
      </c>
      <c r="C173" s="27"/>
      <c r="D173" s="59">
        <v>914601160</v>
      </c>
      <c r="E173" s="60"/>
      <c r="F173" s="60"/>
      <c r="G173" s="60"/>
      <c r="H173" s="60"/>
      <c r="I173" s="60"/>
      <c r="J173" s="60"/>
      <c r="K173" s="60"/>
      <c r="L173" s="60"/>
    </row>
    <row r="174" spans="1:12" s="25" customFormat="1" ht="9" customHeight="1">
      <c r="A174" s="28" t="s">
        <v>27</v>
      </c>
      <c r="B174" s="61">
        <v>100474985</v>
      </c>
      <c r="C174" s="29"/>
      <c r="D174" s="61">
        <v>95438067</v>
      </c>
      <c r="E174" s="60"/>
      <c r="F174" s="60"/>
      <c r="G174" s="60"/>
      <c r="H174" s="60"/>
      <c r="I174" s="60"/>
      <c r="J174" s="60"/>
      <c r="K174" s="60"/>
      <c r="L174" s="60"/>
    </row>
    <row r="175" spans="1:12" s="25" customFormat="1" ht="9" customHeight="1">
      <c r="A175" s="26" t="s">
        <v>28</v>
      </c>
      <c r="B175" s="59">
        <v>128447528</v>
      </c>
      <c r="C175" s="27"/>
      <c r="D175" s="59">
        <v>124830382</v>
      </c>
      <c r="E175" s="60"/>
      <c r="F175" s="60"/>
      <c r="G175" s="60"/>
      <c r="H175" s="60"/>
      <c r="I175" s="60"/>
      <c r="J175" s="60"/>
      <c r="K175" s="60"/>
      <c r="L175" s="60"/>
    </row>
    <row r="176" spans="1:12" s="25" customFormat="1" ht="9" customHeight="1">
      <c r="A176" s="26" t="s">
        <v>29</v>
      </c>
      <c r="B176" s="59">
        <v>8768271</v>
      </c>
      <c r="C176" s="27"/>
      <c r="D176" s="59">
        <v>8434477</v>
      </c>
      <c r="E176" s="60"/>
      <c r="F176" s="60"/>
      <c r="G176" s="60"/>
      <c r="H176" s="60"/>
      <c r="I176" s="60"/>
      <c r="J176" s="60"/>
      <c r="K176" s="60"/>
      <c r="L176" s="60"/>
    </row>
    <row r="177" spans="1:12" s="25" customFormat="1" ht="9" customHeight="1">
      <c r="A177" s="26" t="s">
        <v>30</v>
      </c>
      <c r="B177" s="59">
        <v>838532113</v>
      </c>
      <c r="C177" s="27"/>
      <c r="D177" s="59">
        <v>833405984</v>
      </c>
      <c r="E177" s="60"/>
      <c r="F177" s="60"/>
      <c r="G177" s="60"/>
      <c r="H177" s="60"/>
      <c r="I177" s="60"/>
      <c r="J177" s="60"/>
      <c r="K177" s="60"/>
      <c r="L177" s="60"/>
    </row>
    <row r="178" spans="1:12" s="25" customFormat="1" ht="9" customHeight="1">
      <c r="A178" s="28" t="s">
        <v>31</v>
      </c>
      <c r="B178" s="61">
        <v>73497878</v>
      </c>
      <c r="C178" s="29"/>
      <c r="D178" s="61">
        <v>73408745</v>
      </c>
      <c r="E178" s="60"/>
      <c r="F178" s="60"/>
      <c r="G178" s="60"/>
      <c r="H178" s="60"/>
      <c r="I178" s="60"/>
      <c r="J178" s="60"/>
      <c r="K178" s="60"/>
      <c r="L178" s="60"/>
    </row>
    <row r="179" spans="1:12" s="25" customFormat="1" ht="9" customHeight="1">
      <c r="A179" s="26" t="s">
        <v>32</v>
      </c>
      <c r="B179" s="59">
        <v>441157167</v>
      </c>
      <c r="C179" s="27"/>
      <c r="D179" s="59">
        <v>440712418</v>
      </c>
      <c r="E179" s="60"/>
      <c r="F179" s="60"/>
      <c r="G179" s="60"/>
      <c r="H179" s="60"/>
      <c r="I179" s="60"/>
      <c r="J179" s="60"/>
      <c r="K179" s="60"/>
      <c r="L179" s="60"/>
    </row>
    <row r="180" spans="1:12" s="25" customFormat="1" ht="9" customHeight="1">
      <c r="A180" s="26" t="s">
        <v>33</v>
      </c>
      <c r="B180" s="59">
        <v>322618706</v>
      </c>
      <c r="C180" s="27"/>
      <c r="D180" s="59">
        <v>318412147</v>
      </c>
      <c r="E180" s="60"/>
      <c r="F180" s="60"/>
      <c r="G180" s="60"/>
      <c r="H180" s="60"/>
      <c r="I180" s="60"/>
      <c r="J180" s="60"/>
      <c r="K180" s="60"/>
      <c r="L180" s="60"/>
    </row>
    <row r="181" spans="1:12" s="25" customFormat="1" ht="9" customHeight="1">
      <c r="A181" s="26" t="s">
        <v>34</v>
      </c>
      <c r="B181" s="59">
        <v>5201028</v>
      </c>
      <c r="C181" s="27"/>
      <c r="D181" s="59">
        <v>5322902</v>
      </c>
      <c r="E181" s="60"/>
      <c r="F181" s="60"/>
      <c r="G181" s="60"/>
      <c r="H181" s="60"/>
      <c r="I181" s="60"/>
      <c r="J181" s="60"/>
      <c r="K181" s="60"/>
      <c r="L181" s="60"/>
    </row>
    <row r="182" spans="1:12" s="25" customFormat="1" ht="9" customHeight="1">
      <c r="A182" s="28" t="s">
        <v>35</v>
      </c>
      <c r="B182" s="61">
        <v>336224258</v>
      </c>
      <c r="C182" s="29"/>
      <c r="D182" s="61">
        <v>334772733</v>
      </c>
      <c r="E182" s="60"/>
      <c r="F182" s="60"/>
      <c r="G182" s="60"/>
      <c r="H182" s="60"/>
      <c r="I182" s="60"/>
      <c r="J182" s="60"/>
      <c r="K182" s="60"/>
      <c r="L182" s="60"/>
    </row>
    <row r="183" spans="1:12" s="25" customFormat="1" ht="9" customHeight="1">
      <c r="A183" s="26" t="s">
        <v>36</v>
      </c>
      <c r="B183" s="59">
        <v>45309241</v>
      </c>
      <c r="C183" s="27"/>
      <c r="D183" s="59">
        <v>45180709</v>
      </c>
      <c r="E183" s="60"/>
      <c r="F183" s="60"/>
      <c r="G183" s="60"/>
      <c r="H183" s="60"/>
      <c r="I183" s="60"/>
      <c r="J183" s="60"/>
      <c r="K183" s="60"/>
      <c r="L183" s="60"/>
    </row>
    <row r="184" spans="1:12" s="25" customFormat="1" ht="9" customHeight="1">
      <c r="A184" s="26" t="s">
        <v>37</v>
      </c>
      <c r="B184" s="59">
        <v>237223579</v>
      </c>
      <c r="C184" s="27"/>
      <c r="D184" s="59">
        <v>229117310</v>
      </c>
      <c r="E184" s="60"/>
      <c r="F184" s="60"/>
      <c r="G184" s="60"/>
      <c r="H184" s="60"/>
      <c r="I184" s="60"/>
      <c r="J184" s="60"/>
      <c r="K184" s="60"/>
      <c r="L184" s="60"/>
    </row>
    <row r="185" spans="1:12" s="25" customFormat="1" ht="9" customHeight="1">
      <c r="A185" s="26" t="s">
        <v>38</v>
      </c>
      <c r="B185" s="59">
        <v>72624909</v>
      </c>
      <c r="C185" s="27"/>
      <c r="D185" s="59">
        <v>72721927</v>
      </c>
      <c r="E185" s="60"/>
      <c r="F185" s="60"/>
      <c r="G185" s="60"/>
      <c r="H185" s="60"/>
      <c r="I185" s="60"/>
      <c r="J185" s="60"/>
      <c r="K185" s="60"/>
      <c r="L185" s="60"/>
    </row>
    <row r="186" spans="1:12" s="25" customFormat="1" ht="9" customHeight="1">
      <c r="A186" s="28" t="s">
        <v>39</v>
      </c>
      <c r="B186" s="61">
        <v>173477164</v>
      </c>
      <c r="C186" s="29"/>
      <c r="D186" s="61">
        <v>169446816</v>
      </c>
      <c r="E186" s="60"/>
      <c r="F186" s="60"/>
      <c r="G186" s="60"/>
      <c r="H186" s="60"/>
      <c r="I186" s="60"/>
      <c r="J186" s="60"/>
      <c r="K186" s="60"/>
      <c r="L186" s="60"/>
    </row>
    <row r="187" spans="1:12" s="25" customFormat="1" ht="9" customHeight="1">
      <c r="A187" s="26" t="s">
        <v>40</v>
      </c>
      <c r="B187" s="59">
        <v>69606797</v>
      </c>
      <c r="C187" s="27"/>
      <c r="D187" s="59">
        <v>68150679</v>
      </c>
      <c r="E187" s="60"/>
      <c r="F187" s="60"/>
      <c r="G187" s="60"/>
      <c r="H187" s="60"/>
      <c r="I187" s="60"/>
      <c r="J187" s="60"/>
      <c r="K187" s="60"/>
      <c r="L187" s="60"/>
    </row>
    <row r="188" spans="1:12" s="25" customFormat="1" ht="9" customHeight="1">
      <c r="A188" s="26" t="s">
        <v>41</v>
      </c>
      <c r="B188" s="59">
        <v>317123913</v>
      </c>
      <c r="C188" s="27"/>
      <c r="D188" s="59">
        <v>316353917</v>
      </c>
      <c r="E188" s="60"/>
      <c r="F188" s="60"/>
      <c r="G188" s="60"/>
      <c r="H188" s="60"/>
      <c r="I188" s="60"/>
      <c r="J188" s="60"/>
      <c r="K188" s="60"/>
      <c r="L188" s="60"/>
    </row>
    <row r="189" spans="1:12" s="25" customFormat="1" ht="9" customHeight="1">
      <c r="A189" s="26" t="s">
        <v>42</v>
      </c>
      <c r="B189" s="59">
        <v>50180487</v>
      </c>
      <c r="C189" s="27"/>
      <c r="D189" s="59">
        <v>50089534</v>
      </c>
      <c r="E189" s="60"/>
      <c r="F189" s="60"/>
      <c r="G189" s="60"/>
      <c r="H189" s="60"/>
      <c r="I189" s="60"/>
      <c r="J189" s="60"/>
      <c r="K189" s="60"/>
      <c r="L189" s="60"/>
    </row>
    <row r="190" spans="1:12" s="25" customFormat="1" ht="9" customHeight="1">
      <c r="A190" s="28" t="s">
        <v>43</v>
      </c>
      <c r="B190" s="62">
        <v>36893195</v>
      </c>
      <c r="C190" s="30"/>
      <c r="D190" s="62">
        <v>36887012</v>
      </c>
      <c r="E190" s="32"/>
      <c r="F190" s="32"/>
      <c r="G190" s="32"/>
      <c r="H190" s="32"/>
      <c r="I190" s="32"/>
      <c r="J190" s="32"/>
      <c r="K190" s="32"/>
      <c r="L190" s="32"/>
    </row>
    <row r="191" spans="1:12" ht="9" customHeight="1">
      <c r="A191" s="63"/>
      <c r="B191" s="64"/>
      <c r="C191" s="64"/>
      <c r="D191" s="64"/>
    </row>
    <row r="192" spans="1:12" ht="9" customHeight="1">
      <c r="A192" s="65" t="s">
        <v>56</v>
      </c>
      <c r="B192" s="67"/>
      <c r="C192" s="66"/>
      <c r="D192" s="66"/>
    </row>
    <row r="193" spans="1:12" s="25" customFormat="1" ht="9" customHeight="1">
      <c r="A193" s="23" t="s">
        <v>69</v>
      </c>
      <c r="B193" s="68">
        <f>SUM(B195:B226)</f>
        <v>7890136253</v>
      </c>
      <c r="C193" s="68"/>
      <c r="D193" s="68">
        <f t="shared" ref="D193" si="3">SUM(D195:D226)</f>
        <v>7840936649</v>
      </c>
      <c r="E193" s="33"/>
      <c r="F193" s="33"/>
      <c r="G193" s="57"/>
      <c r="H193" s="33"/>
      <c r="I193" s="33"/>
      <c r="J193" s="33"/>
      <c r="K193" s="33"/>
      <c r="L193" s="33"/>
    </row>
    <row r="194" spans="1:12" s="25" customFormat="1" ht="3.95" customHeight="1">
      <c r="A194" s="23"/>
      <c r="B194" s="58"/>
      <c r="C194" s="24"/>
      <c r="D194" s="58"/>
      <c r="E194" s="33"/>
      <c r="F194" s="33"/>
      <c r="G194" s="57"/>
      <c r="H194" s="33"/>
      <c r="I194" s="33"/>
      <c r="J194" s="33"/>
      <c r="K194" s="33"/>
      <c r="L194" s="33"/>
    </row>
    <row r="195" spans="1:12" s="25" customFormat="1" ht="9" customHeight="1">
      <c r="A195" s="26" t="s">
        <v>12</v>
      </c>
      <c r="B195" s="59">
        <v>278198525</v>
      </c>
      <c r="C195" s="27"/>
      <c r="D195" s="59">
        <v>272002441</v>
      </c>
      <c r="E195" s="60"/>
      <c r="F195" s="60"/>
      <c r="G195" s="60"/>
      <c r="H195" s="60"/>
      <c r="I195" s="60"/>
      <c r="J195" s="60"/>
      <c r="K195" s="60"/>
      <c r="L195" s="60"/>
    </row>
    <row r="196" spans="1:12" s="25" customFormat="1" ht="9" customHeight="1">
      <c r="A196" s="26" t="s">
        <v>13</v>
      </c>
      <c r="B196" s="59">
        <v>181148264</v>
      </c>
      <c r="C196" s="27"/>
      <c r="D196" s="59">
        <v>193438175</v>
      </c>
      <c r="E196" s="60"/>
      <c r="F196" s="60"/>
      <c r="G196" s="60"/>
      <c r="H196" s="60"/>
      <c r="I196" s="60"/>
      <c r="J196" s="60"/>
      <c r="K196" s="60"/>
      <c r="L196" s="60"/>
    </row>
    <row r="197" spans="1:12" s="25" customFormat="1" ht="9" customHeight="1">
      <c r="A197" s="26" t="s">
        <v>14</v>
      </c>
      <c r="B197" s="59">
        <v>3660936</v>
      </c>
      <c r="C197" s="27"/>
      <c r="D197" s="59">
        <v>3705331</v>
      </c>
      <c r="E197" s="60"/>
      <c r="F197" s="60"/>
      <c r="G197" s="60"/>
      <c r="H197" s="60"/>
      <c r="I197" s="60"/>
      <c r="J197" s="60"/>
      <c r="K197" s="60"/>
      <c r="L197" s="60"/>
    </row>
    <row r="198" spans="1:12" s="25" customFormat="1" ht="9" customHeight="1">
      <c r="A198" s="28" t="s">
        <v>15</v>
      </c>
      <c r="B198" s="61">
        <v>2399075</v>
      </c>
      <c r="C198" s="29"/>
      <c r="D198" s="61">
        <v>2054487</v>
      </c>
      <c r="E198" s="60"/>
      <c r="F198" s="60"/>
      <c r="G198" s="60"/>
      <c r="H198" s="60"/>
      <c r="I198" s="60"/>
      <c r="J198" s="60"/>
      <c r="K198" s="60"/>
      <c r="L198" s="60"/>
    </row>
    <row r="199" spans="1:12" s="25" customFormat="1" ht="9" customHeight="1">
      <c r="A199" s="26" t="s">
        <v>16</v>
      </c>
      <c r="B199" s="59">
        <v>895121795</v>
      </c>
      <c r="C199" s="27"/>
      <c r="D199" s="59">
        <v>887007421</v>
      </c>
      <c r="E199" s="60"/>
      <c r="F199" s="60"/>
      <c r="G199" s="60"/>
      <c r="H199" s="60"/>
      <c r="I199" s="60"/>
      <c r="J199" s="60"/>
      <c r="K199" s="60"/>
      <c r="L199" s="60"/>
    </row>
    <row r="200" spans="1:12" s="25" customFormat="1" ht="9" customHeight="1">
      <c r="A200" s="26" t="s">
        <v>17</v>
      </c>
      <c r="B200" s="59">
        <v>12287446</v>
      </c>
      <c r="C200" s="27"/>
      <c r="D200" s="59">
        <v>12251122</v>
      </c>
      <c r="E200" s="60"/>
      <c r="F200" s="60"/>
      <c r="G200" s="60"/>
      <c r="H200" s="60"/>
      <c r="I200" s="60"/>
      <c r="J200" s="60"/>
      <c r="K200" s="60"/>
      <c r="L200" s="60"/>
    </row>
    <row r="201" spans="1:12" s="25" customFormat="1" ht="9" customHeight="1">
      <c r="A201" s="26" t="s">
        <v>18</v>
      </c>
      <c r="B201" s="59">
        <v>58613316</v>
      </c>
      <c r="C201" s="27"/>
      <c r="D201" s="59">
        <v>58081686</v>
      </c>
      <c r="E201" s="60"/>
      <c r="F201" s="60"/>
      <c r="G201" s="60"/>
      <c r="H201" s="60"/>
      <c r="I201" s="60"/>
      <c r="J201" s="60"/>
      <c r="K201" s="60"/>
      <c r="L201" s="60"/>
    </row>
    <row r="202" spans="1:12" s="25" customFormat="1" ht="9" customHeight="1">
      <c r="A202" s="28" t="s">
        <v>19</v>
      </c>
      <c r="B202" s="61">
        <v>124877037</v>
      </c>
      <c r="C202" s="29"/>
      <c r="D202" s="61">
        <v>124517386</v>
      </c>
      <c r="E202" s="60"/>
      <c r="F202" s="60"/>
      <c r="G202" s="60"/>
      <c r="H202" s="60"/>
      <c r="I202" s="60"/>
      <c r="J202" s="60"/>
      <c r="K202" s="60"/>
      <c r="L202" s="60"/>
    </row>
    <row r="203" spans="1:12" s="25" customFormat="1" ht="9" customHeight="1">
      <c r="A203" s="26" t="s">
        <v>20</v>
      </c>
      <c r="B203" s="59">
        <v>308596802</v>
      </c>
      <c r="C203" s="27"/>
      <c r="D203" s="59">
        <v>302971309</v>
      </c>
      <c r="E203" s="60"/>
      <c r="F203" s="60"/>
      <c r="G203" s="60"/>
      <c r="H203" s="60"/>
      <c r="I203" s="60"/>
      <c r="J203" s="60"/>
      <c r="K203" s="60"/>
      <c r="L203" s="60"/>
    </row>
    <row r="204" spans="1:12" s="25" customFormat="1" ht="9" customHeight="1">
      <c r="A204" s="26" t="s">
        <v>21</v>
      </c>
      <c r="B204" s="59">
        <v>58544019</v>
      </c>
      <c r="C204" s="27"/>
      <c r="D204" s="59">
        <v>58082107</v>
      </c>
      <c r="E204" s="60"/>
      <c r="F204" s="60"/>
      <c r="G204" s="60"/>
      <c r="H204" s="60"/>
      <c r="I204" s="60"/>
      <c r="J204" s="60"/>
      <c r="K204" s="60"/>
      <c r="L204" s="60"/>
    </row>
    <row r="205" spans="1:12" s="25" customFormat="1" ht="9" customHeight="1">
      <c r="A205" s="26" t="s">
        <v>22</v>
      </c>
      <c r="B205" s="59">
        <v>755848737</v>
      </c>
      <c r="C205" s="27"/>
      <c r="D205" s="59">
        <v>750756394</v>
      </c>
      <c r="E205" s="60"/>
      <c r="F205" s="60"/>
      <c r="G205" s="60"/>
      <c r="H205" s="60"/>
      <c r="I205" s="60"/>
      <c r="J205" s="60"/>
      <c r="K205" s="60"/>
      <c r="L205" s="60"/>
    </row>
    <row r="206" spans="1:12" s="25" customFormat="1" ht="9" customHeight="1">
      <c r="A206" s="28" t="s">
        <v>23</v>
      </c>
      <c r="B206" s="61">
        <v>3876602</v>
      </c>
      <c r="C206" s="29"/>
      <c r="D206" s="61">
        <v>3873657</v>
      </c>
      <c r="E206" s="60"/>
      <c r="F206" s="60"/>
      <c r="G206" s="60"/>
      <c r="H206" s="60"/>
      <c r="I206" s="60"/>
      <c r="J206" s="60"/>
      <c r="K206" s="60"/>
      <c r="L206" s="60"/>
    </row>
    <row r="207" spans="1:12" s="25" customFormat="1" ht="9" customHeight="1">
      <c r="A207" s="26" t="s">
        <v>24</v>
      </c>
      <c r="B207" s="59">
        <v>189241954</v>
      </c>
      <c r="C207" s="27"/>
      <c r="D207" s="59">
        <v>187480808</v>
      </c>
      <c r="E207" s="60"/>
      <c r="F207" s="60"/>
      <c r="G207" s="60"/>
      <c r="H207" s="60"/>
      <c r="I207" s="60"/>
      <c r="J207" s="60"/>
      <c r="K207" s="60"/>
      <c r="L207" s="60"/>
    </row>
    <row r="208" spans="1:12" s="25" customFormat="1" ht="9" customHeight="1">
      <c r="A208" s="26" t="s">
        <v>25</v>
      </c>
      <c r="B208" s="59">
        <v>496490048</v>
      </c>
      <c r="C208" s="27"/>
      <c r="D208" s="59">
        <v>491586109</v>
      </c>
      <c r="E208" s="60"/>
      <c r="F208" s="60"/>
      <c r="G208" s="60"/>
      <c r="H208" s="60"/>
      <c r="I208" s="60"/>
      <c r="J208" s="60"/>
      <c r="K208" s="60"/>
      <c r="L208" s="60"/>
    </row>
    <row r="209" spans="1:12" s="25" customFormat="1" ht="9" customHeight="1">
      <c r="A209" s="26" t="s">
        <v>26</v>
      </c>
      <c r="B209" s="59">
        <v>990119339</v>
      </c>
      <c r="C209" s="27"/>
      <c r="D209" s="59">
        <v>986745293</v>
      </c>
      <c r="E209" s="60"/>
      <c r="F209" s="60"/>
      <c r="G209" s="60"/>
      <c r="H209" s="60"/>
      <c r="I209" s="60"/>
      <c r="J209" s="60"/>
      <c r="K209" s="60"/>
      <c r="L209" s="60"/>
    </row>
    <row r="210" spans="1:12" s="25" customFormat="1" ht="9" customHeight="1">
      <c r="A210" s="28" t="s">
        <v>27</v>
      </c>
      <c r="B210" s="61">
        <v>113417911</v>
      </c>
      <c r="C210" s="29"/>
      <c r="D210" s="61">
        <v>107299645</v>
      </c>
      <c r="E210" s="60"/>
      <c r="F210" s="60"/>
      <c r="G210" s="60"/>
      <c r="H210" s="60"/>
      <c r="I210" s="60"/>
      <c r="J210" s="60"/>
      <c r="K210" s="60"/>
      <c r="L210" s="60"/>
    </row>
    <row r="211" spans="1:12" s="25" customFormat="1" ht="9" customHeight="1">
      <c r="A211" s="26" t="s">
        <v>28</v>
      </c>
      <c r="B211" s="59">
        <v>126471770</v>
      </c>
      <c r="C211" s="27"/>
      <c r="D211" s="59">
        <v>121342820</v>
      </c>
      <c r="E211" s="60"/>
      <c r="F211" s="60"/>
      <c r="G211" s="60"/>
      <c r="H211" s="60"/>
      <c r="I211" s="60"/>
      <c r="J211" s="60"/>
      <c r="K211" s="60"/>
      <c r="L211" s="60"/>
    </row>
    <row r="212" spans="1:12" s="25" customFormat="1" ht="9" customHeight="1">
      <c r="A212" s="26" t="s">
        <v>29</v>
      </c>
      <c r="B212" s="59">
        <v>8733052</v>
      </c>
      <c r="C212" s="27"/>
      <c r="D212" s="59">
        <v>8240153</v>
      </c>
      <c r="E212" s="60"/>
      <c r="F212" s="60"/>
      <c r="G212" s="60"/>
      <c r="H212" s="60"/>
      <c r="I212" s="60"/>
      <c r="J212" s="60"/>
      <c r="K212" s="60"/>
      <c r="L212" s="60"/>
    </row>
    <row r="213" spans="1:12" s="25" customFormat="1" ht="9" customHeight="1">
      <c r="A213" s="26" t="s">
        <v>30</v>
      </c>
      <c r="B213" s="59">
        <v>947424712</v>
      </c>
      <c r="C213" s="27"/>
      <c r="D213" s="59">
        <v>944991590</v>
      </c>
      <c r="E213" s="60"/>
      <c r="F213" s="60"/>
      <c r="G213" s="60"/>
      <c r="H213" s="60"/>
      <c r="I213" s="60"/>
      <c r="J213" s="60"/>
      <c r="K213" s="60"/>
      <c r="L213" s="60"/>
    </row>
    <row r="214" spans="1:12" s="25" customFormat="1" ht="9" customHeight="1">
      <c r="A214" s="28" t="s">
        <v>31</v>
      </c>
      <c r="B214" s="61">
        <v>111113189</v>
      </c>
      <c r="C214" s="29"/>
      <c r="D214" s="61">
        <v>111012415</v>
      </c>
      <c r="E214" s="60"/>
      <c r="F214" s="60"/>
      <c r="G214" s="60"/>
      <c r="H214" s="60"/>
      <c r="I214" s="60"/>
      <c r="J214" s="60"/>
      <c r="K214" s="60"/>
      <c r="L214" s="60"/>
    </row>
    <row r="215" spans="1:12" s="25" customFormat="1" ht="9" customHeight="1">
      <c r="A215" s="26" t="s">
        <v>32</v>
      </c>
      <c r="B215" s="59">
        <v>469766098</v>
      </c>
      <c r="C215" s="27"/>
      <c r="D215" s="59">
        <v>465897987</v>
      </c>
      <c r="E215" s="60"/>
      <c r="F215" s="60"/>
      <c r="G215" s="60"/>
      <c r="H215" s="60"/>
      <c r="I215" s="60"/>
      <c r="J215" s="60"/>
      <c r="K215" s="60"/>
      <c r="L215" s="60"/>
    </row>
    <row r="216" spans="1:12" s="25" customFormat="1" ht="9" customHeight="1">
      <c r="A216" s="26" t="s">
        <v>33</v>
      </c>
      <c r="B216" s="59">
        <v>339522563</v>
      </c>
      <c r="C216" s="27"/>
      <c r="D216" s="59">
        <v>336654963</v>
      </c>
      <c r="E216" s="60"/>
      <c r="F216" s="60"/>
      <c r="G216" s="60"/>
      <c r="H216" s="60"/>
      <c r="I216" s="60"/>
      <c r="J216" s="60"/>
      <c r="K216" s="60"/>
      <c r="L216" s="60"/>
    </row>
    <row r="217" spans="1:12" s="25" customFormat="1" ht="9" customHeight="1">
      <c r="A217" s="26" t="s">
        <v>34</v>
      </c>
      <c r="B217" s="59">
        <v>6411806</v>
      </c>
      <c r="C217" s="27"/>
      <c r="D217" s="59">
        <v>5855905</v>
      </c>
      <c r="E217" s="60"/>
      <c r="F217" s="60"/>
      <c r="G217" s="60"/>
      <c r="H217" s="60"/>
      <c r="I217" s="60"/>
      <c r="J217" s="60"/>
      <c r="K217" s="60"/>
      <c r="L217" s="60"/>
    </row>
    <row r="218" spans="1:12" s="25" customFormat="1" ht="9" customHeight="1">
      <c r="A218" s="28" t="s">
        <v>35</v>
      </c>
      <c r="B218" s="61">
        <v>379131934</v>
      </c>
      <c r="C218" s="29"/>
      <c r="D218" s="61">
        <v>393016432</v>
      </c>
      <c r="E218" s="60"/>
      <c r="F218" s="60"/>
      <c r="G218" s="60"/>
      <c r="H218" s="60"/>
      <c r="I218" s="60"/>
      <c r="J218" s="60"/>
      <c r="K218" s="60"/>
      <c r="L218" s="60"/>
    </row>
    <row r="219" spans="1:12" s="25" customFormat="1" ht="9" customHeight="1">
      <c r="A219" s="26" t="s">
        <v>36</v>
      </c>
      <c r="B219" s="59">
        <v>47409185</v>
      </c>
      <c r="C219" s="27"/>
      <c r="D219" s="59">
        <v>47541580</v>
      </c>
      <c r="E219" s="60"/>
      <c r="F219" s="60"/>
      <c r="G219" s="60"/>
      <c r="H219" s="60"/>
      <c r="I219" s="60"/>
      <c r="J219" s="60"/>
      <c r="K219" s="60"/>
      <c r="L219" s="60"/>
    </row>
    <row r="220" spans="1:12" s="25" customFormat="1" ht="9" customHeight="1">
      <c r="A220" s="26" t="s">
        <v>37</v>
      </c>
      <c r="B220" s="59">
        <v>236278303</v>
      </c>
      <c r="C220" s="27"/>
      <c r="D220" s="59">
        <v>226389197</v>
      </c>
      <c r="E220" s="60"/>
      <c r="F220" s="60"/>
      <c r="G220" s="60"/>
      <c r="H220" s="60"/>
      <c r="I220" s="60"/>
      <c r="J220" s="60"/>
      <c r="K220" s="60"/>
      <c r="L220" s="60"/>
    </row>
    <row r="221" spans="1:12" s="25" customFormat="1" ht="9" customHeight="1">
      <c r="A221" s="26" t="s">
        <v>38</v>
      </c>
      <c r="B221" s="59">
        <v>69873876</v>
      </c>
      <c r="C221" s="27"/>
      <c r="D221" s="59">
        <v>69600144</v>
      </c>
      <c r="E221" s="60"/>
      <c r="F221" s="60"/>
      <c r="G221" s="60"/>
      <c r="H221" s="60"/>
      <c r="I221" s="60"/>
      <c r="J221" s="60"/>
      <c r="K221" s="60"/>
      <c r="L221" s="60"/>
    </row>
    <row r="222" spans="1:12" s="25" customFormat="1" ht="9" customHeight="1">
      <c r="A222" s="28" t="s">
        <v>39</v>
      </c>
      <c r="B222" s="61">
        <v>167112713</v>
      </c>
      <c r="C222" s="29"/>
      <c r="D222" s="61">
        <v>166146280</v>
      </c>
      <c r="E222" s="60"/>
      <c r="F222" s="60"/>
      <c r="G222" s="60"/>
      <c r="H222" s="60"/>
      <c r="I222" s="60"/>
      <c r="J222" s="60"/>
      <c r="K222" s="60"/>
      <c r="L222" s="60"/>
    </row>
    <row r="223" spans="1:12" s="25" customFormat="1" ht="9" customHeight="1">
      <c r="A223" s="26" t="s">
        <v>40</v>
      </c>
      <c r="B223" s="59">
        <v>74947060</v>
      </c>
      <c r="C223" s="27"/>
      <c r="D223" s="59">
        <v>73534401</v>
      </c>
      <c r="E223" s="60"/>
      <c r="F223" s="60"/>
      <c r="G223" s="60"/>
      <c r="H223" s="60"/>
      <c r="I223" s="60"/>
      <c r="J223" s="60"/>
      <c r="K223" s="60"/>
      <c r="L223" s="60"/>
    </row>
    <row r="224" spans="1:12" s="25" customFormat="1" ht="9" customHeight="1">
      <c r="A224" s="26" t="s">
        <v>41</v>
      </c>
      <c r="B224" s="59">
        <v>335411651</v>
      </c>
      <c r="C224" s="27"/>
      <c r="D224" s="59">
        <v>330848927</v>
      </c>
      <c r="E224" s="60"/>
      <c r="F224" s="60"/>
      <c r="G224" s="60"/>
      <c r="H224" s="60"/>
      <c r="I224" s="60"/>
      <c r="J224" s="60"/>
      <c r="K224" s="60"/>
      <c r="L224" s="60"/>
    </row>
    <row r="225" spans="1:13" s="25" customFormat="1" ht="9" customHeight="1">
      <c r="A225" s="26" t="s">
        <v>42</v>
      </c>
      <c r="B225" s="59">
        <v>57331669</v>
      </c>
      <c r="C225" s="27"/>
      <c r="D225" s="59">
        <v>57224824</v>
      </c>
      <c r="E225" s="60"/>
      <c r="F225" s="60"/>
      <c r="G225" s="60"/>
      <c r="H225" s="60"/>
      <c r="I225" s="60"/>
      <c r="J225" s="60"/>
      <c r="K225" s="60"/>
      <c r="L225" s="60"/>
    </row>
    <row r="226" spans="1:13" s="25" customFormat="1" ht="9" customHeight="1">
      <c r="A226" s="28" t="s">
        <v>43</v>
      </c>
      <c r="B226" s="62">
        <v>40754866</v>
      </c>
      <c r="C226" s="30"/>
      <c r="D226" s="62">
        <v>40785660</v>
      </c>
      <c r="E226" s="32"/>
      <c r="F226" s="32"/>
      <c r="G226" s="32"/>
      <c r="H226" s="32"/>
      <c r="I226" s="32"/>
      <c r="J226" s="32"/>
      <c r="K226" s="32"/>
      <c r="L226" s="32"/>
    </row>
    <row r="227" spans="1:13" ht="3" customHeight="1">
      <c r="A227" s="69"/>
      <c r="B227" s="69"/>
      <c r="C227" s="69"/>
      <c r="D227" s="69"/>
    </row>
    <row r="228" spans="1:13" ht="3" customHeight="1">
      <c r="A228" s="70"/>
      <c r="B228" s="70"/>
      <c r="C228" s="70"/>
      <c r="D228" s="70"/>
    </row>
    <row r="229" spans="1:13" s="73" customFormat="1" ht="9.75" customHeight="1">
      <c r="A229" s="40" t="s">
        <v>70</v>
      </c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2"/>
    </row>
    <row r="230" spans="1:13" s="73" customFormat="1" ht="9" customHeight="1">
      <c r="A230" s="40" t="s">
        <v>71</v>
      </c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2"/>
    </row>
    <row r="231" spans="1:13" s="73" customFormat="1" ht="9" customHeight="1">
      <c r="A231" s="74" t="s">
        <v>72</v>
      </c>
      <c r="B231" s="75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2"/>
    </row>
    <row r="232" spans="1:13" s="40" customFormat="1" ht="9" hidden="1" customHeight="1"/>
    <row r="233" spans="1:13" ht="12.75" hidden="1">
      <c r="E233" s="52" t="s">
        <v>73</v>
      </c>
    </row>
  </sheetData>
  <sheetProtection sheet="1" objects="1" scenarios="1"/>
  <mergeCells count="3">
    <mergeCell ref="A7:A9"/>
    <mergeCell ref="B7:B9"/>
    <mergeCell ref="D7:D9"/>
  </mergeCells>
  <hyperlinks>
    <hyperlink ref="D1" location="Índice!A1" tooltip="Ir a Índice" display="Índice!A1"/>
    <hyperlink ref="A231" r:id="rId1" display="Fuente: INEGI. Encuesta Mensual de la Industria Manufacturera."/>
  </hyperlinks>
  <printOptions horizontalCentered="1" verticalCentered="1"/>
  <pageMargins left="0.19685039370078741" right="0.19685039370078741" top="0.39370078740157483" bottom="0.19685039370078741" header="0" footer="0.19685039370078741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2" manualBreakCount="2">
    <brk id="83" max="3" man="1"/>
    <brk id="155" max="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7"/>
  <sheetViews>
    <sheetView showGridLines="0" showRowColHeaders="0" zoomScale="130" zoomScaleNormal="130" workbookViewId="0">
      <pane xSplit="1" ySplit="8" topLeftCell="B9" activePane="bottomRight" state="frozen"/>
      <selection activeCell="A12" sqref="A12:B12"/>
      <selection pane="topRight" activeCell="A12" sqref="A12:B12"/>
      <selection pane="bottomLeft" activeCell="A12" sqref="A12:B12"/>
      <selection pane="bottomRight"/>
    </sheetView>
  </sheetViews>
  <sheetFormatPr baseColWidth="10" defaultColWidth="0" defaultRowHeight="12.75" customHeight="1" zeroHeight="1"/>
  <cols>
    <col min="1" max="1" width="21.28515625" style="15" customWidth="1"/>
    <col min="2" max="2" width="27.7109375" style="15" customWidth="1"/>
    <col min="3" max="3" width="22.140625" style="15" customWidth="1"/>
    <col min="4" max="4" width="20.42578125" style="15" customWidth="1"/>
    <col min="5" max="5" width="0.85546875" style="15" customWidth="1"/>
    <col min="6" max="16384" width="9" style="15" hidden="1"/>
  </cols>
  <sheetData>
    <row r="1" spans="1:4" s="8" customFormat="1" ht="12" customHeight="1">
      <c r="A1" s="7" t="s">
        <v>2</v>
      </c>
      <c r="D1" s="9" t="s">
        <v>3</v>
      </c>
    </row>
    <row r="2" spans="1:4" s="8" customFormat="1" ht="12" customHeight="1">
      <c r="A2" s="7" t="s">
        <v>4</v>
      </c>
    </row>
    <row r="3" spans="1:4" s="8" customFormat="1" ht="12" customHeight="1">
      <c r="A3" s="10" t="s">
        <v>5</v>
      </c>
    </row>
    <row r="4" spans="1:4" s="13" customFormat="1" ht="12" customHeight="1">
      <c r="A4" s="11" t="s">
        <v>6</v>
      </c>
      <c r="B4" s="12"/>
      <c r="C4" s="12"/>
      <c r="D4" s="12"/>
    </row>
    <row r="5" spans="1:4" ht="3" customHeight="1">
      <c r="A5" s="14"/>
      <c r="B5" s="14"/>
      <c r="C5" s="14"/>
      <c r="D5" s="14"/>
    </row>
    <row r="6" spans="1:4" ht="3" customHeight="1">
      <c r="A6" s="16"/>
      <c r="B6" s="16"/>
      <c r="C6" s="16"/>
      <c r="D6" s="16"/>
    </row>
    <row r="7" spans="1:4" s="19" customFormat="1" ht="8.65" customHeight="1">
      <c r="A7" s="17" t="s">
        <v>7</v>
      </c>
      <c r="B7" s="18" t="s">
        <v>8</v>
      </c>
      <c r="C7" s="18"/>
      <c r="D7" s="18" t="s">
        <v>9</v>
      </c>
    </row>
    <row r="8" spans="1:4" ht="3" customHeight="1">
      <c r="A8" s="14"/>
      <c r="B8" s="20"/>
      <c r="C8" s="20"/>
      <c r="D8" s="20"/>
    </row>
    <row r="9" spans="1:4" ht="3" customHeight="1">
      <c r="A9" s="16"/>
      <c r="B9" s="21"/>
      <c r="C9" s="21"/>
      <c r="D9" s="21"/>
    </row>
    <row r="10" spans="1:4" ht="9" customHeight="1">
      <c r="A10" s="22" t="s">
        <v>10</v>
      </c>
      <c r="B10" s="21"/>
      <c r="C10" s="21"/>
      <c r="D10" s="21"/>
    </row>
    <row r="11" spans="1:4" s="25" customFormat="1" ht="9" customHeight="1">
      <c r="A11" s="23" t="s">
        <v>11</v>
      </c>
      <c r="B11" s="24">
        <f>SUM(B13:B45)</f>
        <v>137595424</v>
      </c>
      <c r="C11" s="24"/>
      <c r="D11" s="24">
        <f t="shared" ref="D11" si="0">SUM(D13:D45)</f>
        <v>186846673</v>
      </c>
    </row>
    <row r="12" spans="1:4" s="25" customFormat="1" ht="3.95" customHeight="1">
      <c r="A12" s="23"/>
      <c r="B12" s="24"/>
      <c r="C12" s="24"/>
      <c r="D12" s="24"/>
    </row>
    <row r="13" spans="1:4" s="25" customFormat="1" ht="9" customHeight="1">
      <c r="A13" s="26" t="s">
        <v>12</v>
      </c>
      <c r="B13" s="27">
        <v>1246806</v>
      </c>
      <c r="C13" s="27"/>
      <c r="D13" s="27">
        <v>2150644</v>
      </c>
    </row>
    <row r="14" spans="1:4" s="25" customFormat="1" ht="9" customHeight="1">
      <c r="A14" s="26" t="s">
        <v>13</v>
      </c>
      <c r="B14" s="27">
        <v>4374385</v>
      </c>
      <c r="C14" s="27"/>
      <c r="D14" s="27">
        <v>8508711</v>
      </c>
    </row>
    <row r="15" spans="1:4" s="25" customFormat="1" ht="9" customHeight="1">
      <c r="A15" s="26" t="s">
        <v>14</v>
      </c>
      <c r="B15" s="27">
        <v>911338</v>
      </c>
      <c r="C15" s="27"/>
      <c r="D15" s="27">
        <v>2659714</v>
      </c>
    </row>
    <row r="16" spans="1:4" s="25" customFormat="1" ht="9" customHeight="1">
      <c r="A16" s="28" t="s">
        <v>15</v>
      </c>
      <c r="B16" s="29">
        <v>19651373</v>
      </c>
      <c r="C16" s="29"/>
      <c r="D16" s="29">
        <v>1005268</v>
      </c>
    </row>
    <row r="17" spans="1:4" s="25" customFormat="1" ht="9" customHeight="1">
      <c r="A17" s="26" t="s">
        <v>16</v>
      </c>
      <c r="B17" s="27">
        <v>1402303</v>
      </c>
      <c r="C17" s="27"/>
      <c r="D17" s="27">
        <v>6862501</v>
      </c>
    </row>
    <row r="18" spans="1:4" s="25" customFormat="1" ht="9" customHeight="1">
      <c r="A18" s="26" t="s">
        <v>17</v>
      </c>
      <c r="B18" s="27">
        <v>1148234</v>
      </c>
      <c r="C18" s="27"/>
      <c r="D18" s="27">
        <v>1646696</v>
      </c>
    </row>
    <row r="19" spans="1:4" s="25" customFormat="1" ht="9" customHeight="1">
      <c r="A19" s="26" t="s">
        <v>18</v>
      </c>
      <c r="B19" s="27">
        <v>5997154</v>
      </c>
      <c r="C19" s="27"/>
      <c r="D19" s="27">
        <v>2090850</v>
      </c>
    </row>
    <row r="20" spans="1:4" s="25" customFormat="1" ht="9" customHeight="1">
      <c r="A20" s="28" t="s">
        <v>19</v>
      </c>
      <c r="B20" s="29">
        <v>3514939</v>
      </c>
      <c r="C20" s="29"/>
      <c r="D20" s="29">
        <v>7544636</v>
      </c>
    </row>
    <row r="21" spans="1:4" s="25" customFormat="1" ht="9" customHeight="1">
      <c r="A21" s="26" t="s">
        <v>20</v>
      </c>
      <c r="B21" s="27">
        <v>8422550</v>
      </c>
      <c r="C21" s="27"/>
      <c r="D21" s="27">
        <v>12497472</v>
      </c>
    </row>
    <row r="22" spans="1:4" s="25" customFormat="1" ht="9" customHeight="1">
      <c r="A22" s="26" t="s">
        <v>21</v>
      </c>
      <c r="B22" s="27">
        <v>1530515</v>
      </c>
      <c r="C22" s="27"/>
      <c r="D22" s="27">
        <v>1951399</v>
      </c>
    </row>
    <row r="23" spans="1:4" s="25" customFormat="1" ht="9" customHeight="1">
      <c r="A23" s="26" t="s">
        <v>22</v>
      </c>
      <c r="B23" s="27">
        <v>7367195</v>
      </c>
      <c r="C23" s="27"/>
      <c r="D23" s="27">
        <v>8652832</v>
      </c>
    </row>
    <row r="24" spans="1:4" s="25" customFormat="1" ht="9" customHeight="1">
      <c r="A24" s="28" t="s">
        <v>23</v>
      </c>
      <c r="B24" s="29">
        <v>3070535</v>
      </c>
      <c r="C24" s="29"/>
      <c r="D24" s="29">
        <v>2445426</v>
      </c>
    </row>
    <row r="25" spans="1:4" s="25" customFormat="1" ht="9" customHeight="1">
      <c r="A25" s="26" t="s">
        <v>24</v>
      </c>
      <c r="B25" s="27">
        <v>2540033</v>
      </c>
      <c r="C25" s="27"/>
      <c r="D25" s="27">
        <v>1548666</v>
      </c>
    </row>
    <row r="26" spans="1:4" s="25" customFormat="1" ht="9" customHeight="1">
      <c r="A26" s="26" t="s">
        <v>25</v>
      </c>
      <c r="B26" s="27">
        <v>5735647</v>
      </c>
      <c r="C26" s="27"/>
      <c r="D26" s="27">
        <v>16336219</v>
      </c>
    </row>
    <row r="27" spans="1:4" s="25" customFormat="1" ht="9" customHeight="1">
      <c r="A27" s="26" t="s">
        <v>26</v>
      </c>
      <c r="B27" s="27">
        <v>4184317</v>
      </c>
      <c r="C27" s="27"/>
      <c r="D27" s="27">
        <v>13931837</v>
      </c>
    </row>
    <row r="28" spans="1:4" s="25" customFormat="1" ht="9" customHeight="1">
      <c r="A28" s="28" t="s">
        <v>27</v>
      </c>
      <c r="B28" s="29">
        <v>1744279</v>
      </c>
      <c r="C28" s="29"/>
      <c r="D28" s="29">
        <v>5142892</v>
      </c>
    </row>
    <row r="29" spans="1:4" s="25" customFormat="1" ht="9" customHeight="1">
      <c r="A29" s="26" t="s">
        <v>28</v>
      </c>
      <c r="B29" s="27">
        <v>1213256</v>
      </c>
      <c r="C29" s="27"/>
      <c r="D29" s="27">
        <v>2843279</v>
      </c>
    </row>
    <row r="30" spans="1:4" s="25" customFormat="1" ht="9" customHeight="1">
      <c r="A30" s="26" t="s">
        <v>29</v>
      </c>
      <c r="B30" s="27">
        <v>3761338</v>
      </c>
      <c r="C30" s="27"/>
      <c r="D30" s="27">
        <v>2425189</v>
      </c>
    </row>
    <row r="31" spans="1:4" s="25" customFormat="1" ht="9" customHeight="1">
      <c r="A31" s="26" t="s">
        <v>30</v>
      </c>
      <c r="B31" s="27">
        <v>6586319</v>
      </c>
      <c r="C31" s="27"/>
      <c r="D31" s="27">
        <v>19167786</v>
      </c>
    </row>
    <row r="32" spans="1:4" s="25" customFormat="1" ht="9" customHeight="1">
      <c r="A32" s="28" t="s">
        <v>31</v>
      </c>
      <c r="B32" s="29">
        <v>2866289</v>
      </c>
      <c r="C32" s="29"/>
      <c r="D32" s="29">
        <v>1094722</v>
      </c>
    </row>
    <row r="33" spans="1:4" s="25" customFormat="1" ht="9" customHeight="1">
      <c r="A33" s="26" t="s">
        <v>32</v>
      </c>
      <c r="B33" s="27">
        <v>3302373</v>
      </c>
      <c r="C33" s="27"/>
      <c r="D33" s="27">
        <v>4564254</v>
      </c>
    </row>
    <row r="34" spans="1:4" s="25" customFormat="1" ht="9" customHeight="1">
      <c r="A34" s="26" t="s">
        <v>33</v>
      </c>
      <c r="B34" s="27">
        <v>1813052</v>
      </c>
      <c r="C34" s="27"/>
      <c r="D34" s="27">
        <v>5297954</v>
      </c>
    </row>
    <row r="35" spans="1:4" s="25" customFormat="1" ht="9" customHeight="1">
      <c r="A35" s="26" t="s">
        <v>34</v>
      </c>
      <c r="B35" s="27">
        <v>2555923</v>
      </c>
      <c r="C35" s="27"/>
      <c r="D35" s="27">
        <v>8656277</v>
      </c>
    </row>
    <row r="36" spans="1:4" s="25" customFormat="1" ht="9" customHeight="1">
      <c r="A36" s="28" t="s">
        <v>35</v>
      </c>
      <c r="B36" s="29">
        <v>2744511</v>
      </c>
      <c r="C36" s="29"/>
      <c r="D36" s="29">
        <v>5076773</v>
      </c>
    </row>
    <row r="37" spans="1:4" s="25" customFormat="1" ht="9" customHeight="1">
      <c r="A37" s="26" t="s">
        <v>36</v>
      </c>
      <c r="B37" s="27">
        <v>2190880</v>
      </c>
      <c r="C37" s="27"/>
      <c r="D37" s="27">
        <v>8340246</v>
      </c>
    </row>
    <row r="38" spans="1:4" s="25" customFormat="1" ht="9" customHeight="1">
      <c r="A38" s="26" t="s">
        <v>37</v>
      </c>
      <c r="B38" s="27">
        <v>4864163</v>
      </c>
      <c r="C38" s="27"/>
      <c r="D38" s="27">
        <v>10619412</v>
      </c>
    </row>
    <row r="39" spans="1:4" s="25" customFormat="1" ht="9" customHeight="1">
      <c r="A39" s="26" t="s">
        <v>38</v>
      </c>
      <c r="B39" s="27">
        <v>8066841</v>
      </c>
      <c r="C39" s="27"/>
      <c r="D39" s="27">
        <v>2406950</v>
      </c>
    </row>
    <row r="40" spans="1:4" s="25" customFormat="1" ht="9" customHeight="1">
      <c r="A40" s="28" t="s">
        <v>39</v>
      </c>
      <c r="B40" s="29">
        <v>4638377</v>
      </c>
      <c r="C40" s="29"/>
      <c r="D40" s="29">
        <v>9469824</v>
      </c>
    </row>
    <row r="41" spans="1:4" s="25" customFormat="1" ht="9" customHeight="1">
      <c r="A41" s="26" t="s">
        <v>40</v>
      </c>
      <c r="B41" s="27">
        <v>311331</v>
      </c>
      <c r="C41" s="27"/>
      <c r="D41" s="27">
        <v>228294</v>
      </c>
    </row>
    <row r="42" spans="1:4" s="25" customFormat="1" ht="9" customHeight="1">
      <c r="A42" s="26" t="s">
        <v>41</v>
      </c>
      <c r="B42" s="27">
        <v>16310431</v>
      </c>
      <c r="C42" s="27"/>
      <c r="D42" s="27">
        <v>6909555</v>
      </c>
    </row>
    <row r="43" spans="1:4" s="25" customFormat="1" ht="9" customHeight="1">
      <c r="A43" s="26" t="s">
        <v>42</v>
      </c>
      <c r="B43" s="27">
        <v>2490458</v>
      </c>
      <c r="C43" s="27"/>
      <c r="D43" s="27">
        <v>3513290</v>
      </c>
    </row>
    <row r="44" spans="1:4" s="25" customFormat="1" ht="9" customHeight="1">
      <c r="A44" s="28" t="s">
        <v>43</v>
      </c>
      <c r="B44" s="30">
        <v>1038279</v>
      </c>
      <c r="C44" s="30"/>
      <c r="D44" s="30">
        <v>1222194</v>
      </c>
    </row>
    <row r="45" spans="1:4" s="25" customFormat="1" ht="9" customHeight="1">
      <c r="A45" s="31" t="s">
        <v>44</v>
      </c>
      <c r="B45" s="32">
        <v>0</v>
      </c>
      <c r="C45" s="32"/>
      <c r="D45" s="32">
        <v>34911</v>
      </c>
    </row>
    <row r="46" spans="1:4" s="25" customFormat="1" ht="5.25" customHeight="1">
      <c r="A46" s="31"/>
      <c r="B46" s="32"/>
      <c r="C46" s="32"/>
      <c r="D46" s="32"/>
    </row>
    <row r="47" spans="1:4" ht="9" customHeight="1">
      <c r="A47" s="22" t="s">
        <v>45</v>
      </c>
      <c r="B47" s="21"/>
      <c r="C47" s="21"/>
      <c r="D47" s="21"/>
    </row>
    <row r="48" spans="1:4" s="25" customFormat="1" ht="9" customHeight="1">
      <c r="A48" s="23" t="s">
        <v>11</v>
      </c>
      <c r="B48" s="24">
        <f>SUM(B50:B82)</f>
        <v>136475211</v>
      </c>
      <c r="C48" s="24"/>
      <c r="D48" s="24">
        <f>SUM(D50:D82)</f>
        <v>209515878</v>
      </c>
    </row>
    <row r="49" spans="1:4" s="25" customFormat="1" ht="3.95" customHeight="1">
      <c r="A49" s="23"/>
      <c r="B49" s="24"/>
      <c r="C49" s="24"/>
      <c r="D49" s="24"/>
    </row>
    <row r="50" spans="1:4" s="25" customFormat="1" ht="9" customHeight="1">
      <c r="A50" s="26" t="s">
        <v>12</v>
      </c>
      <c r="B50" s="27">
        <v>1252923</v>
      </c>
      <c r="C50" s="27"/>
      <c r="D50" s="27">
        <v>2579614</v>
      </c>
    </row>
    <row r="51" spans="1:4" s="25" customFormat="1" ht="9" customHeight="1">
      <c r="A51" s="26" t="s">
        <v>13</v>
      </c>
      <c r="B51" s="27">
        <v>4456991</v>
      </c>
      <c r="C51" s="27"/>
      <c r="D51" s="27">
        <v>8883370</v>
      </c>
    </row>
    <row r="52" spans="1:4" s="25" customFormat="1" ht="9" customHeight="1">
      <c r="A52" s="26" t="s">
        <v>14</v>
      </c>
      <c r="B52" s="27">
        <v>1350215</v>
      </c>
      <c r="C52" s="27"/>
      <c r="D52" s="27">
        <v>3706293</v>
      </c>
    </row>
    <row r="53" spans="1:4" s="25" customFormat="1" ht="9" customHeight="1">
      <c r="A53" s="28" t="s">
        <v>15</v>
      </c>
      <c r="B53" s="29">
        <v>17186008</v>
      </c>
      <c r="C53" s="29"/>
      <c r="D53" s="29">
        <v>936261</v>
      </c>
    </row>
    <row r="54" spans="1:4" s="25" customFormat="1" ht="9" customHeight="1">
      <c r="A54" s="26" t="s">
        <v>16</v>
      </c>
      <c r="B54" s="27">
        <v>2386011</v>
      </c>
      <c r="C54" s="27"/>
      <c r="D54" s="27">
        <v>7599814</v>
      </c>
    </row>
    <row r="55" spans="1:4" s="25" customFormat="1" ht="9" customHeight="1">
      <c r="A55" s="26" t="s">
        <v>17</v>
      </c>
      <c r="B55" s="27">
        <v>1344923</v>
      </c>
      <c r="C55" s="27"/>
      <c r="D55" s="27">
        <v>1782392</v>
      </c>
    </row>
    <row r="56" spans="1:4" s="25" customFormat="1" ht="9" customHeight="1">
      <c r="A56" s="26" t="s">
        <v>18</v>
      </c>
      <c r="B56" s="27">
        <v>4651547</v>
      </c>
      <c r="C56" s="27"/>
      <c r="D56" s="27">
        <v>1720288</v>
      </c>
    </row>
    <row r="57" spans="1:4" s="25" customFormat="1" ht="9" customHeight="1">
      <c r="A57" s="28" t="s">
        <v>19</v>
      </c>
      <c r="B57" s="29">
        <v>5171892</v>
      </c>
      <c r="C57" s="29"/>
      <c r="D57" s="29">
        <v>9624869</v>
      </c>
    </row>
    <row r="58" spans="1:4" s="25" customFormat="1" ht="9" customHeight="1">
      <c r="A58" s="26" t="s">
        <v>20</v>
      </c>
      <c r="B58" s="27">
        <v>9328230</v>
      </c>
      <c r="C58" s="27"/>
      <c r="D58" s="27">
        <v>12863234</v>
      </c>
    </row>
    <row r="59" spans="1:4" s="25" customFormat="1" ht="9" customHeight="1">
      <c r="A59" s="26" t="s">
        <v>21</v>
      </c>
      <c r="B59" s="27">
        <v>1617869</v>
      </c>
      <c r="C59" s="27"/>
      <c r="D59" s="27">
        <v>2028226</v>
      </c>
    </row>
    <row r="60" spans="1:4" s="25" customFormat="1" ht="9" customHeight="1">
      <c r="A60" s="26" t="s">
        <v>22</v>
      </c>
      <c r="B60" s="27">
        <v>5009113</v>
      </c>
      <c r="C60" s="27"/>
      <c r="D60" s="27">
        <v>7381620</v>
      </c>
    </row>
    <row r="61" spans="1:4" s="25" customFormat="1" ht="9" customHeight="1">
      <c r="A61" s="28" t="s">
        <v>23</v>
      </c>
      <c r="B61" s="29">
        <v>3420336</v>
      </c>
      <c r="C61" s="29"/>
      <c r="D61" s="29">
        <v>4521708</v>
      </c>
    </row>
    <row r="62" spans="1:4" s="25" customFormat="1" ht="9" customHeight="1">
      <c r="A62" s="26" t="s">
        <v>24</v>
      </c>
      <c r="B62" s="27">
        <v>2177653</v>
      </c>
      <c r="C62" s="27"/>
      <c r="D62" s="27">
        <v>3142815</v>
      </c>
    </row>
    <row r="63" spans="1:4" s="25" customFormat="1" ht="9" customHeight="1">
      <c r="A63" s="26" t="s">
        <v>25</v>
      </c>
      <c r="B63" s="27">
        <v>4129530</v>
      </c>
      <c r="C63" s="27"/>
      <c r="D63" s="27">
        <v>20877191</v>
      </c>
    </row>
    <row r="64" spans="1:4" s="25" customFormat="1" ht="9" customHeight="1">
      <c r="A64" s="26" t="s">
        <v>26</v>
      </c>
      <c r="B64" s="27">
        <v>5261032</v>
      </c>
      <c r="C64" s="27"/>
      <c r="D64" s="27">
        <v>16400210</v>
      </c>
    </row>
    <row r="65" spans="1:4" s="25" customFormat="1" ht="9" customHeight="1">
      <c r="A65" s="28" t="s">
        <v>27</v>
      </c>
      <c r="B65" s="29">
        <v>2033155</v>
      </c>
      <c r="C65" s="29"/>
      <c r="D65" s="29">
        <v>4770579</v>
      </c>
    </row>
    <row r="66" spans="1:4" s="25" customFormat="1" ht="9" customHeight="1">
      <c r="A66" s="26" t="s">
        <v>28</v>
      </c>
      <c r="B66" s="27">
        <v>561864</v>
      </c>
      <c r="C66" s="27"/>
      <c r="D66" s="27">
        <v>2501076</v>
      </c>
    </row>
    <row r="67" spans="1:4" s="25" customFormat="1" ht="9" customHeight="1">
      <c r="A67" s="26" t="s">
        <v>29</v>
      </c>
      <c r="B67" s="27">
        <v>1768344</v>
      </c>
      <c r="C67" s="27"/>
      <c r="D67" s="27">
        <v>2553122</v>
      </c>
    </row>
    <row r="68" spans="1:4" s="25" customFormat="1" ht="9" customHeight="1">
      <c r="A68" s="26" t="s">
        <v>30</v>
      </c>
      <c r="B68" s="27">
        <v>8068633</v>
      </c>
      <c r="C68" s="27"/>
      <c r="D68" s="27">
        <v>24415155</v>
      </c>
    </row>
    <row r="69" spans="1:4" s="25" customFormat="1" ht="9" customHeight="1">
      <c r="A69" s="28" t="s">
        <v>31</v>
      </c>
      <c r="B69" s="29">
        <v>2166883</v>
      </c>
      <c r="C69" s="29"/>
      <c r="D69" s="29">
        <v>801767</v>
      </c>
    </row>
    <row r="70" spans="1:4" s="25" customFormat="1" ht="9" customHeight="1">
      <c r="A70" s="26" t="s">
        <v>32</v>
      </c>
      <c r="B70" s="27">
        <v>3133565</v>
      </c>
      <c r="C70" s="27"/>
      <c r="D70" s="27">
        <v>5907971</v>
      </c>
    </row>
    <row r="71" spans="1:4" s="25" customFormat="1" ht="9" customHeight="1">
      <c r="A71" s="26" t="s">
        <v>33</v>
      </c>
      <c r="B71" s="27">
        <v>1655997</v>
      </c>
      <c r="C71" s="27"/>
      <c r="D71" s="27">
        <v>5566001</v>
      </c>
    </row>
    <row r="72" spans="1:4" s="25" customFormat="1" ht="9" customHeight="1">
      <c r="A72" s="26" t="s">
        <v>34</v>
      </c>
      <c r="B72" s="27">
        <v>2294389</v>
      </c>
      <c r="C72" s="27"/>
      <c r="D72" s="27">
        <v>9472073</v>
      </c>
    </row>
    <row r="73" spans="1:4" s="25" customFormat="1" ht="9" customHeight="1">
      <c r="A73" s="28" t="s">
        <v>35</v>
      </c>
      <c r="B73" s="29">
        <v>2214011</v>
      </c>
      <c r="C73" s="29"/>
      <c r="D73" s="29">
        <v>4820288</v>
      </c>
    </row>
    <row r="74" spans="1:4" s="25" customFormat="1" ht="9" customHeight="1">
      <c r="A74" s="26" t="s">
        <v>36</v>
      </c>
      <c r="B74" s="27">
        <v>4550862</v>
      </c>
      <c r="C74" s="27"/>
      <c r="D74" s="27">
        <v>9530798</v>
      </c>
    </row>
    <row r="75" spans="1:4" s="25" customFormat="1" ht="9" customHeight="1">
      <c r="A75" s="26" t="s">
        <v>37</v>
      </c>
      <c r="B75" s="27">
        <v>3933743</v>
      </c>
      <c r="C75" s="27"/>
      <c r="D75" s="27">
        <v>11832306</v>
      </c>
    </row>
    <row r="76" spans="1:4" s="25" customFormat="1" ht="9" customHeight="1">
      <c r="A76" s="26" t="s">
        <v>38</v>
      </c>
      <c r="B76" s="27">
        <v>5194701</v>
      </c>
      <c r="C76" s="27"/>
      <c r="D76" s="27">
        <v>2562189</v>
      </c>
    </row>
    <row r="77" spans="1:4" s="25" customFormat="1" ht="9" customHeight="1">
      <c r="A77" s="28" t="s">
        <v>39</v>
      </c>
      <c r="B77" s="29">
        <v>9090821</v>
      </c>
      <c r="C77" s="29"/>
      <c r="D77" s="29">
        <v>7182946</v>
      </c>
    </row>
    <row r="78" spans="1:4" s="25" customFormat="1" ht="9" customHeight="1">
      <c r="A78" s="26" t="s">
        <v>40</v>
      </c>
      <c r="B78" s="27">
        <v>290776</v>
      </c>
      <c r="C78" s="27"/>
      <c r="D78" s="27">
        <v>564311</v>
      </c>
    </row>
    <row r="79" spans="1:4" s="25" customFormat="1" ht="9" customHeight="1">
      <c r="A79" s="26" t="s">
        <v>41</v>
      </c>
      <c r="B79" s="27">
        <v>16535752</v>
      </c>
      <c r="C79" s="27"/>
      <c r="D79" s="27">
        <v>7536968</v>
      </c>
    </row>
    <row r="80" spans="1:4" s="25" customFormat="1" ht="9" customHeight="1">
      <c r="A80" s="26" t="s">
        <v>42</v>
      </c>
      <c r="B80" s="27">
        <v>2881466</v>
      </c>
      <c r="C80" s="27"/>
      <c r="D80" s="27">
        <v>4026695</v>
      </c>
    </row>
    <row r="81" spans="1:4" s="25" customFormat="1" ht="9" customHeight="1">
      <c r="A81" s="28" t="s">
        <v>43</v>
      </c>
      <c r="B81" s="30">
        <v>1355976</v>
      </c>
      <c r="C81" s="30"/>
      <c r="D81" s="30">
        <v>1347407</v>
      </c>
    </row>
    <row r="82" spans="1:4" s="25" customFormat="1" ht="9" customHeight="1">
      <c r="A82" s="31" t="s">
        <v>44</v>
      </c>
      <c r="B82" s="32">
        <v>0</v>
      </c>
      <c r="C82" s="32"/>
      <c r="D82" s="32">
        <v>76321</v>
      </c>
    </row>
    <row r="83" spans="1:4" s="25" customFormat="1" ht="5.25" customHeight="1">
      <c r="A83" s="31"/>
      <c r="B83" s="32"/>
      <c r="C83" s="32"/>
      <c r="D83" s="32"/>
    </row>
    <row r="84" spans="1:4" ht="9" customHeight="1">
      <c r="A84" s="22" t="s">
        <v>46</v>
      </c>
      <c r="B84" s="21"/>
      <c r="C84" s="21"/>
      <c r="D84" s="21"/>
    </row>
    <row r="85" spans="1:4" s="25" customFormat="1" ht="9" customHeight="1">
      <c r="A85" s="23" t="s">
        <v>11</v>
      </c>
      <c r="B85" s="24">
        <f>SUM(B87:B119)</f>
        <v>146120731</v>
      </c>
      <c r="C85" s="24"/>
      <c r="D85" s="24">
        <f t="shared" ref="D85" si="1">SUM(D87:D119)</f>
        <v>228558367</v>
      </c>
    </row>
    <row r="86" spans="1:4" s="25" customFormat="1" ht="3.95" customHeight="1">
      <c r="A86" s="23"/>
      <c r="B86" s="24"/>
      <c r="C86" s="24"/>
      <c r="D86" s="24"/>
    </row>
    <row r="87" spans="1:4" s="25" customFormat="1" ht="9" customHeight="1">
      <c r="A87" s="26" t="s">
        <v>12</v>
      </c>
      <c r="B87" s="27">
        <v>1593646</v>
      </c>
      <c r="C87" s="27"/>
      <c r="D87" s="27">
        <v>2694414</v>
      </c>
    </row>
    <row r="88" spans="1:4" s="25" customFormat="1" ht="9" customHeight="1">
      <c r="A88" s="26" t="s">
        <v>13</v>
      </c>
      <c r="B88" s="27">
        <v>3700149</v>
      </c>
      <c r="C88" s="27"/>
      <c r="D88" s="27">
        <v>9284802</v>
      </c>
    </row>
    <row r="89" spans="1:4" s="25" customFormat="1" ht="9" customHeight="1">
      <c r="A89" s="26" t="s">
        <v>14</v>
      </c>
      <c r="B89" s="27">
        <v>2206007</v>
      </c>
      <c r="C89" s="27"/>
      <c r="D89" s="27">
        <v>5349057</v>
      </c>
    </row>
    <row r="90" spans="1:4" s="25" customFormat="1" ht="9" customHeight="1">
      <c r="A90" s="28" t="s">
        <v>15</v>
      </c>
      <c r="B90" s="29">
        <v>14103032</v>
      </c>
      <c r="C90" s="29"/>
      <c r="D90" s="29">
        <v>2511641</v>
      </c>
    </row>
    <row r="91" spans="1:4" s="25" customFormat="1" ht="9" customHeight="1">
      <c r="A91" s="26" t="s">
        <v>16</v>
      </c>
      <c r="B91" s="27">
        <v>3395126</v>
      </c>
      <c r="C91" s="27"/>
      <c r="D91" s="27">
        <v>10166225</v>
      </c>
    </row>
    <row r="92" spans="1:4" s="25" customFormat="1" ht="9" customHeight="1">
      <c r="A92" s="26" t="s">
        <v>17</v>
      </c>
      <c r="B92" s="27">
        <v>1766508</v>
      </c>
      <c r="C92" s="27"/>
      <c r="D92" s="27">
        <v>1694646</v>
      </c>
    </row>
    <row r="93" spans="1:4" s="25" customFormat="1" ht="9" customHeight="1">
      <c r="A93" s="26" t="s">
        <v>18</v>
      </c>
      <c r="B93" s="27">
        <v>4664094</v>
      </c>
      <c r="C93" s="27"/>
      <c r="D93" s="27">
        <v>2166380</v>
      </c>
    </row>
    <row r="94" spans="1:4" s="25" customFormat="1" ht="9" customHeight="1">
      <c r="A94" s="28" t="s">
        <v>19</v>
      </c>
      <c r="B94" s="29">
        <v>4189006</v>
      </c>
      <c r="C94" s="29"/>
      <c r="D94" s="29">
        <v>10284197</v>
      </c>
    </row>
    <row r="95" spans="1:4" s="25" customFormat="1" ht="9" customHeight="1">
      <c r="A95" s="26" t="s">
        <v>20</v>
      </c>
      <c r="B95" s="27">
        <v>7538294</v>
      </c>
      <c r="C95" s="27"/>
      <c r="D95" s="27">
        <v>15674271</v>
      </c>
    </row>
    <row r="96" spans="1:4" s="25" customFormat="1" ht="9" customHeight="1">
      <c r="A96" s="26" t="s">
        <v>21</v>
      </c>
      <c r="B96" s="27">
        <v>2795039</v>
      </c>
      <c r="C96" s="27"/>
      <c r="D96" s="27">
        <v>2001409</v>
      </c>
    </row>
    <row r="97" spans="1:4" s="25" customFormat="1" ht="9" customHeight="1">
      <c r="A97" s="26" t="s">
        <v>22</v>
      </c>
      <c r="B97" s="27">
        <v>6379150</v>
      </c>
      <c r="C97" s="27"/>
      <c r="D97" s="27">
        <v>8839490</v>
      </c>
    </row>
    <row r="98" spans="1:4" s="25" customFormat="1" ht="9" customHeight="1">
      <c r="A98" s="28" t="s">
        <v>23</v>
      </c>
      <c r="B98" s="29">
        <v>2876201</v>
      </c>
      <c r="C98" s="29"/>
      <c r="D98" s="29">
        <v>6732063</v>
      </c>
    </row>
    <row r="99" spans="1:4" s="25" customFormat="1" ht="9" customHeight="1">
      <c r="A99" s="26" t="s">
        <v>24</v>
      </c>
      <c r="B99" s="27">
        <v>2731223</v>
      </c>
      <c r="C99" s="27"/>
      <c r="D99" s="27">
        <v>5676460</v>
      </c>
    </row>
    <row r="100" spans="1:4" s="25" customFormat="1" ht="9" customHeight="1">
      <c r="A100" s="26" t="s">
        <v>25</v>
      </c>
      <c r="B100" s="27">
        <v>8318611</v>
      </c>
      <c r="C100" s="27"/>
      <c r="D100" s="27">
        <v>19569125</v>
      </c>
    </row>
    <row r="101" spans="1:4" s="25" customFormat="1" ht="9" customHeight="1">
      <c r="A101" s="26" t="s">
        <v>26</v>
      </c>
      <c r="B101" s="27">
        <v>6730504</v>
      </c>
      <c r="C101" s="27"/>
      <c r="D101" s="27">
        <v>15171450</v>
      </c>
    </row>
    <row r="102" spans="1:4" s="25" customFormat="1" ht="9" customHeight="1">
      <c r="A102" s="28" t="s">
        <v>27</v>
      </c>
      <c r="B102" s="29">
        <v>2514818</v>
      </c>
      <c r="C102" s="29"/>
      <c r="D102" s="29">
        <v>5728539</v>
      </c>
    </row>
    <row r="103" spans="1:4" s="25" customFormat="1" ht="9" customHeight="1">
      <c r="A103" s="26" t="s">
        <v>28</v>
      </c>
      <c r="B103" s="27">
        <v>604736</v>
      </c>
      <c r="C103" s="27"/>
      <c r="D103" s="27">
        <v>2229607</v>
      </c>
    </row>
    <row r="104" spans="1:4" s="25" customFormat="1" ht="9" customHeight="1">
      <c r="A104" s="26" t="s">
        <v>29</v>
      </c>
      <c r="B104" s="27">
        <v>2645809</v>
      </c>
      <c r="C104" s="27"/>
      <c r="D104" s="27">
        <v>3004366</v>
      </c>
    </row>
    <row r="105" spans="1:4" s="25" customFormat="1" ht="9" customHeight="1">
      <c r="A105" s="26" t="s">
        <v>30</v>
      </c>
      <c r="B105" s="27">
        <v>6295853</v>
      </c>
      <c r="C105" s="27"/>
      <c r="D105" s="27">
        <v>28479480</v>
      </c>
    </row>
    <row r="106" spans="1:4" s="25" customFormat="1" ht="9" customHeight="1">
      <c r="A106" s="28" t="s">
        <v>31</v>
      </c>
      <c r="B106" s="29">
        <v>2695993</v>
      </c>
      <c r="C106" s="29"/>
      <c r="D106" s="29">
        <v>834157</v>
      </c>
    </row>
    <row r="107" spans="1:4" s="25" customFormat="1" ht="9" customHeight="1">
      <c r="A107" s="26" t="s">
        <v>32</v>
      </c>
      <c r="B107" s="27">
        <v>3177046</v>
      </c>
      <c r="C107" s="27"/>
      <c r="D107" s="27">
        <v>5263337</v>
      </c>
    </row>
    <row r="108" spans="1:4" s="25" customFormat="1" ht="9" customHeight="1">
      <c r="A108" s="26" t="s">
        <v>33</v>
      </c>
      <c r="B108" s="27">
        <v>1805299</v>
      </c>
      <c r="C108" s="27"/>
      <c r="D108" s="27">
        <v>6438874</v>
      </c>
    </row>
    <row r="109" spans="1:4" s="25" customFormat="1" ht="9" customHeight="1">
      <c r="A109" s="26" t="s">
        <v>34</v>
      </c>
      <c r="B109" s="27">
        <v>1987472</v>
      </c>
      <c r="C109" s="27"/>
      <c r="D109" s="27">
        <v>9397077</v>
      </c>
    </row>
    <row r="110" spans="1:4" s="25" customFormat="1" ht="9" customHeight="1">
      <c r="A110" s="28" t="s">
        <v>35</v>
      </c>
      <c r="B110" s="29">
        <v>3398775</v>
      </c>
      <c r="C110" s="29"/>
      <c r="D110" s="29">
        <v>4765025</v>
      </c>
    </row>
    <row r="111" spans="1:4" s="25" customFormat="1" ht="9" customHeight="1">
      <c r="A111" s="26" t="s">
        <v>36</v>
      </c>
      <c r="B111" s="27">
        <v>5182583</v>
      </c>
      <c r="C111" s="27"/>
      <c r="D111" s="27">
        <v>10104878</v>
      </c>
    </row>
    <row r="112" spans="1:4" s="25" customFormat="1" ht="9" customHeight="1">
      <c r="A112" s="26" t="s">
        <v>37</v>
      </c>
      <c r="B112" s="27">
        <v>5899874</v>
      </c>
      <c r="C112" s="27"/>
      <c r="D112" s="27">
        <v>9315651</v>
      </c>
    </row>
    <row r="113" spans="1:4" s="25" customFormat="1" ht="9" customHeight="1">
      <c r="A113" s="26" t="s">
        <v>38</v>
      </c>
      <c r="B113" s="27">
        <v>7997408</v>
      </c>
      <c r="C113" s="27"/>
      <c r="D113" s="27">
        <v>2848050</v>
      </c>
    </row>
    <row r="114" spans="1:4" s="25" customFormat="1" ht="9" customHeight="1">
      <c r="A114" s="28" t="s">
        <v>39</v>
      </c>
      <c r="B114" s="29">
        <v>8959522</v>
      </c>
      <c r="C114" s="29"/>
      <c r="D114" s="29">
        <v>8199720</v>
      </c>
    </row>
    <row r="115" spans="1:4" s="25" customFormat="1" ht="9" customHeight="1">
      <c r="A115" s="26" t="s">
        <v>40</v>
      </c>
      <c r="B115" s="27">
        <v>480545</v>
      </c>
      <c r="C115" s="27"/>
      <c r="D115" s="27">
        <v>315656</v>
      </c>
    </row>
    <row r="116" spans="1:4" s="25" customFormat="1" ht="9" customHeight="1">
      <c r="A116" s="26" t="s">
        <v>41</v>
      </c>
      <c r="B116" s="27">
        <v>14122037</v>
      </c>
      <c r="C116" s="27"/>
      <c r="D116" s="27">
        <v>7920361</v>
      </c>
    </row>
    <row r="117" spans="1:4" s="25" customFormat="1" ht="9" customHeight="1">
      <c r="A117" s="26" t="s">
        <v>42</v>
      </c>
      <c r="B117" s="27">
        <v>2525509</v>
      </c>
      <c r="C117" s="27"/>
      <c r="D117" s="27">
        <v>4222152</v>
      </c>
    </row>
    <row r="118" spans="1:4" s="25" customFormat="1" ht="9" customHeight="1">
      <c r="A118" s="28" t="s">
        <v>43</v>
      </c>
      <c r="B118" s="30">
        <v>2840862</v>
      </c>
      <c r="C118" s="30"/>
      <c r="D118" s="30">
        <v>1503709</v>
      </c>
    </row>
    <row r="119" spans="1:4" s="25" customFormat="1" ht="9" customHeight="1">
      <c r="A119" s="31" t="s">
        <v>44</v>
      </c>
      <c r="B119" s="32">
        <v>0</v>
      </c>
      <c r="C119" s="32"/>
      <c r="D119" s="32">
        <v>172098</v>
      </c>
    </row>
    <row r="120" spans="1:4" s="25" customFormat="1" ht="9" customHeight="1">
      <c r="A120" s="31"/>
      <c r="B120" s="32"/>
      <c r="C120" s="32"/>
      <c r="D120" s="32"/>
    </row>
    <row r="121" spans="1:4" ht="9" customHeight="1">
      <c r="A121" s="22" t="s">
        <v>47</v>
      </c>
      <c r="B121" s="21"/>
      <c r="C121" s="21"/>
      <c r="D121" s="21"/>
    </row>
    <row r="122" spans="1:4" s="25" customFormat="1" ht="9" customHeight="1">
      <c r="A122" s="23" t="s">
        <v>11</v>
      </c>
      <c r="B122" s="33">
        <f>SUM(B124:B156)</f>
        <v>175532500</v>
      </c>
      <c r="C122" s="24"/>
      <c r="D122" s="24">
        <f>SUM(D124:D156)</f>
        <v>180994366</v>
      </c>
    </row>
    <row r="123" spans="1:4" s="25" customFormat="1" ht="3.95" customHeight="1">
      <c r="A123" s="23"/>
      <c r="B123" s="24"/>
      <c r="C123" s="24"/>
      <c r="D123" s="24"/>
    </row>
    <row r="124" spans="1:4" s="25" customFormat="1" ht="9" customHeight="1">
      <c r="A124" s="26" t="s">
        <v>12</v>
      </c>
      <c r="B124" s="27">
        <v>2268874</v>
      </c>
      <c r="C124" s="27"/>
      <c r="D124" s="27">
        <v>4092178</v>
      </c>
    </row>
    <row r="125" spans="1:4" s="25" customFormat="1" ht="9" customHeight="1">
      <c r="A125" s="26" t="s">
        <v>13</v>
      </c>
      <c r="B125" s="27">
        <v>4368633</v>
      </c>
      <c r="C125" s="27"/>
      <c r="D125" s="27">
        <v>7266121</v>
      </c>
    </row>
    <row r="126" spans="1:4" s="25" customFormat="1" ht="9" customHeight="1">
      <c r="A126" s="26" t="s">
        <v>14</v>
      </c>
      <c r="B126" s="27">
        <v>2961956</v>
      </c>
      <c r="C126" s="27"/>
      <c r="D126" s="27">
        <v>3431295</v>
      </c>
    </row>
    <row r="127" spans="1:4" s="25" customFormat="1" ht="9" customHeight="1">
      <c r="A127" s="28" t="s">
        <v>15</v>
      </c>
      <c r="B127" s="29">
        <v>16709226</v>
      </c>
      <c r="C127" s="29"/>
      <c r="D127" s="29">
        <v>1690713</v>
      </c>
    </row>
    <row r="128" spans="1:4" s="25" customFormat="1" ht="9" customHeight="1">
      <c r="A128" s="26" t="s">
        <v>16</v>
      </c>
      <c r="B128" s="27">
        <v>3021172</v>
      </c>
      <c r="C128" s="27"/>
      <c r="D128" s="27">
        <v>7385242</v>
      </c>
    </row>
    <row r="129" spans="1:4" s="25" customFormat="1" ht="9" customHeight="1">
      <c r="A129" s="26" t="s">
        <v>17</v>
      </c>
      <c r="B129" s="27">
        <v>2585708</v>
      </c>
      <c r="C129" s="27"/>
      <c r="D129" s="27">
        <v>1460459</v>
      </c>
    </row>
    <row r="130" spans="1:4" s="25" customFormat="1" ht="9" customHeight="1">
      <c r="A130" s="26" t="s">
        <v>18</v>
      </c>
      <c r="B130" s="27">
        <v>4881657</v>
      </c>
      <c r="C130" s="27"/>
      <c r="D130" s="27">
        <v>2089873</v>
      </c>
    </row>
    <row r="131" spans="1:4" s="25" customFormat="1" ht="9" customHeight="1">
      <c r="A131" s="28" t="s">
        <v>19</v>
      </c>
      <c r="B131" s="29">
        <v>5864708</v>
      </c>
      <c r="C131" s="29"/>
      <c r="D131" s="29">
        <v>6137341</v>
      </c>
    </row>
    <row r="132" spans="1:4" s="25" customFormat="1" ht="9" customHeight="1">
      <c r="A132" s="26" t="s">
        <v>20</v>
      </c>
      <c r="B132" s="27">
        <v>11774885</v>
      </c>
      <c r="C132" s="27"/>
      <c r="D132" s="27">
        <v>11114399</v>
      </c>
    </row>
    <row r="133" spans="1:4" s="25" customFormat="1" ht="9" customHeight="1">
      <c r="A133" s="26" t="s">
        <v>21</v>
      </c>
      <c r="B133" s="27">
        <v>3710330</v>
      </c>
      <c r="C133" s="27"/>
      <c r="D133" s="27">
        <v>1644077</v>
      </c>
    </row>
    <row r="134" spans="1:4" s="25" customFormat="1" ht="9" customHeight="1">
      <c r="A134" s="26" t="s">
        <v>22</v>
      </c>
      <c r="B134" s="27">
        <v>6893919</v>
      </c>
      <c r="C134" s="27"/>
      <c r="D134" s="27">
        <v>7014929</v>
      </c>
    </row>
    <row r="135" spans="1:4" s="25" customFormat="1" ht="9" customHeight="1">
      <c r="A135" s="28" t="s">
        <v>23</v>
      </c>
      <c r="B135" s="29">
        <v>4070487</v>
      </c>
      <c r="C135" s="29"/>
      <c r="D135" s="29">
        <v>4566965</v>
      </c>
    </row>
    <row r="136" spans="1:4" s="25" customFormat="1" ht="9" customHeight="1">
      <c r="A136" s="26" t="s">
        <v>24</v>
      </c>
      <c r="B136" s="27">
        <v>2371371</v>
      </c>
      <c r="C136" s="27"/>
      <c r="D136" s="27">
        <v>2999969</v>
      </c>
    </row>
    <row r="137" spans="1:4" s="25" customFormat="1" ht="9" customHeight="1">
      <c r="A137" s="26" t="s">
        <v>25</v>
      </c>
      <c r="B137" s="27">
        <v>9087774</v>
      </c>
      <c r="C137" s="27"/>
      <c r="D137" s="27">
        <v>12630180</v>
      </c>
    </row>
    <row r="138" spans="1:4" s="25" customFormat="1" ht="9" customHeight="1">
      <c r="A138" s="26" t="s">
        <v>26</v>
      </c>
      <c r="B138" s="27">
        <v>7507806</v>
      </c>
      <c r="C138" s="27"/>
      <c r="D138" s="27">
        <v>16943699</v>
      </c>
    </row>
    <row r="139" spans="1:4" s="25" customFormat="1" ht="9" customHeight="1">
      <c r="A139" s="28" t="s">
        <v>27</v>
      </c>
      <c r="B139" s="29">
        <v>2762950</v>
      </c>
      <c r="C139" s="29"/>
      <c r="D139" s="29">
        <v>2790964</v>
      </c>
    </row>
    <row r="140" spans="1:4" s="25" customFormat="1" ht="9" customHeight="1">
      <c r="A140" s="26" t="s">
        <v>28</v>
      </c>
      <c r="B140" s="27">
        <v>1204348</v>
      </c>
      <c r="C140" s="27"/>
      <c r="D140" s="27">
        <v>3183173</v>
      </c>
    </row>
    <row r="141" spans="1:4" s="25" customFormat="1" ht="9" customHeight="1">
      <c r="A141" s="26" t="s">
        <v>29</v>
      </c>
      <c r="B141" s="27">
        <v>2665940</v>
      </c>
      <c r="C141" s="27"/>
      <c r="D141" s="27">
        <v>1427803</v>
      </c>
    </row>
    <row r="142" spans="1:4" s="25" customFormat="1" ht="9" customHeight="1">
      <c r="A142" s="26" t="s">
        <v>30</v>
      </c>
      <c r="B142" s="27">
        <v>6023357</v>
      </c>
      <c r="C142" s="27"/>
      <c r="D142" s="27">
        <v>20757491</v>
      </c>
    </row>
    <row r="143" spans="1:4" s="25" customFormat="1" ht="9" customHeight="1">
      <c r="A143" s="28" t="s">
        <v>31</v>
      </c>
      <c r="B143" s="29">
        <v>3489842</v>
      </c>
      <c r="C143" s="29"/>
      <c r="D143" s="29">
        <v>567064</v>
      </c>
    </row>
    <row r="144" spans="1:4" s="25" customFormat="1" ht="9" customHeight="1">
      <c r="A144" s="26" t="s">
        <v>32</v>
      </c>
      <c r="B144" s="27">
        <v>3381128</v>
      </c>
      <c r="C144" s="27"/>
      <c r="D144" s="27">
        <v>4269688</v>
      </c>
    </row>
    <row r="145" spans="1:4" s="25" customFormat="1" ht="9" customHeight="1">
      <c r="A145" s="26" t="s">
        <v>33</v>
      </c>
      <c r="B145" s="27">
        <v>2573438</v>
      </c>
      <c r="C145" s="27"/>
      <c r="D145" s="27">
        <v>6592312</v>
      </c>
    </row>
    <row r="146" spans="1:4" s="25" customFormat="1" ht="9" customHeight="1">
      <c r="A146" s="26" t="s">
        <v>34</v>
      </c>
      <c r="B146" s="27">
        <v>2571390</v>
      </c>
      <c r="C146" s="27"/>
      <c r="D146" s="27">
        <v>6325541</v>
      </c>
    </row>
    <row r="147" spans="1:4" s="25" customFormat="1" ht="9" customHeight="1">
      <c r="A147" s="28" t="s">
        <v>35</v>
      </c>
      <c r="B147" s="29">
        <v>4062495</v>
      </c>
      <c r="C147" s="29"/>
      <c r="D147" s="29">
        <v>4533234</v>
      </c>
    </row>
    <row r="148" spans="1:4" s="25" customFormat="1" ht="9" customHeight="1">
      <c r="A148" s="26" t="s">
        <v>36</v>
      </c>
      <c r="B148" s="27">
        <v>6657447</v>
      </c>
      <c r="C148" s="27"/>
      <c r="D148" s="27">
        <v>11935902</v>
      </c>
    </row>
    <row r="149" spans="1:4" s="25" customFormat="1" ht="9" customHeight="1">
      <c r="A149" s="26" t="s">
        <v>37</v>
      </c>
      <c r="B149" s="27">
        <v>6618296</v>
      </c>
      <c r="C149" s="27"/>
      <c r="D149" s="27">
        <v>7536874</v>
      </c>
    </row>
    <row r="150" spans="1:4" s="25" customFormat="1" ht="9" customHeight="1">
      <c r="A150" s="26" t="s">
        <v>38</v>
      </c>
      <c r="B150" s="27">
        <v>9105573</v>
      </c>
      <c r="C150" s="27"/>
      <c r="D150" s="27">
        <v>2508284</v>
      </c>
    </row>
    <row r="151" spans="1:4" s="25" customFormat="1" ht="9" customHeight="1">
      <c r="A151" s="28" t="s">
        <v>39</v>
      </c>
      <c r="B151" s="29">
        <v>8683959</v>
      </c>
      <c r="C151" s="29"/>
      <c r="D151" s="29">
        <v>5371937</v>
      </c>
    </row>
    <row r="152" spans="1:4" s="25" customFormat="1" ht="9" customHeight="1">
      <c r="A152" s="26" t="s">
        <v>40</v>
      </c>
      <c r="B152" s="27">
        <v>611402</v>
      </c>
      <c r="C152" s="27"/>
      <c r="D152" s="27">
        <v>219894</v>
      </c>
    </row>
    <row r="153" spans="1:4" s="25" customFormat="1" ht="9" customHeight="1">
      <c r="A153" s="26" t="s">
        <v>41</v>
      </c>
      <c r="B153" s="27">
        <v>19986910</v>
      </c>
      <c r="C153" s="27"/>
      <c r="D153" s="27">
        <v>7582845</v>
      </c>
    </row>
    <row r="154" spans="1:4" s="25" customFormat="1" ht="9" customHeight="1">
      <c r="A154" s="26" t="s">
        <v>42</v>
      </c>
      <c r="B154" s="27">
        <v>4035755</v>
      </c>
      <c r="C154" s="27"/>
      <c r="D154" s="27">
        <v>2662242</v>
      </c>
    </row>
    <row r="155" spans="1:4" s="25" customFormat="1" ht="9" customHeight="1">
      <c r="A155" s="28" t="s">
        <v>43</v>
      </c>
      <c r="B155" s="30">
        <v>3019764</v>
      </c>
      <c r="C155" s="30"/>
      <c r="D155" s="30">
        <v>2177482</v>
      </c>
    </row>
    <row r="156" spans="1:4" s="25" customFormat="1" ht="9" customHeight="1">
      <c r="A156" s="31" t="s">
        <v>44</v>
      </c>
      <c r="B156" s="32">
        <v>0</v>
      </c>
      <c r="C156" s="32"/>
      <c r="D156" s="32">
        <v>84196</v>
      </c>
    </row>
    <row r="157" spans="1:4" s="25" customFormat="1" ht="9" customHeight="1">
      <c r="A157" s="31"/>
      <c r="B157" s="32"/>
      <c r="C157" s="32"/>
      <c r="D157" s="32"/>
    </row>
    <row r="158" spans="1:4" ht="9" customHeight="1">
      <c r="A158" s="22" t="s">
        <v>48</v>
      </c>
      <c r="B158" s="21"/>
      <c r="C158" s="21"/>
      <c r="D158" s="21"/>
    </row>
    <row r="159" spans="1:4" s="25" customFormat="1" ht="9" customHeight="1">
      <c r="A159" s="23" t="s">
        <v>11</v>
      </c>
      <c r="B159" s="24">
        <f>SUM(B161:B193)</f>
        <v>197877428</v>
      </c>
      <c r="C159" s="24"/>
      <c r="D159" s="24">
        <f t="shared" ref="D159" si="2">SUM(D161:D193)</f>
        <v>172648269</v>
      </c>
    </row>
    <row r="160" spans="1:4" s="25" customFormat="1" ht="3.95" customHeight="1">
      <c r="A160" s="23"/>
      <c r="B160" s="24"/>
      <c r="C160" s="24"/>
      <c r="D160" s="24"/>
    </row>
    <row r="161" spans="1:4" s="25" customFormat="1" ht="9" customHeight="1">
      <c r="A161" s="26" t="s">
        <v>12</v>
      </c>
      <c r="B161" s="27">
        <v>2398650</v>
      </c>
      <c r="C161" s="27"/>
      <c r="D161" s="27">
        <v>2889218</v>
      </c>
    </row>
    <row r="162" spans="1:4" s="25" customFormat="1" ht="9" customHeight="1">
      <c r="A162" s="26" t="s">
        <v>13</v>
      </c>
      <c r="B162" s="27">
        <v>5059976</v>
      </c>
      <c r="C162" s="27"/>
      <c r="D162" s="27">
        <v>5654492</v>
      </c>
    </row>
    <row r="163" spans="1:4" s="25" customFormat="1" ht="9" customHeight="1">
      <c r="A163" s="26" t="s">
        <v>14</v>
      </c>
      <c r="B163" s="27">
        <v>2413876</v>
      </c>
      <c r="C163" s="27"/>
      <c r="D163" s="27">
        <v>2276455</v>
      </c>
    </row>
    <row r="164" spans="1:4" s="25" customFormat="1" ht="9" customHeight="1">
      <c r="A164" s="28" t="s">
        <v>15</v>
      </c>
      <c r="B164" s="29">
        <v>16104849</v>
      </c>
      <c r="C164" s="29"/>
      <c r="D164" s="29">
        <v>2114591</v>
      </c>
    </row>
    <row r="165" spans="1:4" s="25" customFormat="1" ht="9" customHeight="1">
      <c r="A165" s="26" t="s">
        <v>16</v>
      </c>
      <c r="B165" s="27">
        <v>3199967</v>
      </c>
      <c r="C165" s="27"/>
      <c r="D165" s="27">
        <v>7173619</v>
      </c>
    </row>
    <row r="166" spans="1:4" s="25" customFormat="1" ht="9" customHeight="1">
      <c r="A166" s="26" t="s">
        <v>17</v>
      </c>
      <c r="B166" s="27">
        <v>3621731</v>
      </c>
      <c r="C166" s="27"/>
      <c r="D166" s="27">
        <v>1744202</v>
      </c>
    </row>
    <row r="167" spans="1:4" s="25" customFormat="1" ht="9" customHeight="1">
      <c r="A167" s="26" t="s">
        <v>18</v>
      </c>
      <c r="B167" s="27">
        <v>7101373</v>
      </c>
      <c r="C167" s="27"/>
      <c r="D167" s="27">
        <v>2790591</v>
      </c>
    </row>
    <row r="168" spans="1:4" s="25" customFormat="1" ht="9" customHeight="1">
      <c r="A168" s="28" t="s">
        <v>19</v>
      </c>
      <c r="B168" s="29">
        <v>5670393</v>
      </c>
      <c r="C168" s="29"/>
      <c r="D168" s="29">
        <v>7039032</v>
      </c>
    </row>
    <row r="169" spans="1:4" s="25" customFormat="1" ht="9" customHeight="1">
      <c r="A169" s="26" t="s">
        <v>20</v>
      </c>
      <c r="B169" s="27">
        <v>8500416</v>
      </c>
      <c r="C169" s="27"/>
      <c r="D169" s="27">
        <v>9502321</v>
      </c>
    </row>
    <row r="170" spans="1:4" s="25" customFormat="1" ht="9" customHeight="1">
      <c r="A170" s="26" t="s">
        <v>21</v>
      </c>
      <c r="B170" s="27">
        <v>3698499</v>
      </c>
      <c r="C170" s="27"/>
      <c r="D170" s="27">
        <v>1428738</v>
      </c>
    </row>
    <row r="171" spans="1:4" s="25" customFormat="1" ht="9" customHeight="1">
      <c r="A171" s="26" t="s">
        <v>22</v>
      </c>
      <c r="B171" s="27">
        <v>5369279</v>
      </c>
      <c r="C171" s="27"/>
      <c r="D171" s="27">
        <v>7053617</v>
      </c>
    </row>
    <row r="172" spans="1:4" s="25" customFormat="1" ht="9" customHeight="1">
      <c r="A172" s="28" t="s">
        <v>23</v>
      </c>
      <c r="B172" s="29">
        <v>3842859</v>
      </c>
      <c r="C172" s="29"/>
      <c r="D172" s="29">
        <v>3434002</v>
      </c>
    </row>
    <row r="173" spans="1:4" s="25" customFormat="1" ht="9" customHeight="1">
      <c r="A173" s="26" t="s">
        <v>24</v>
      </c>
      <c r="B173" s="27">
        <v>2659065</v>
      </c>
      <c r="C173" s="27"/>
      <c r="D173" s="27">
        <v>3641732</v>
      </c>
    </row>
    <row r="174" spans="1:4" s="25" customFormat="1" ht="9" customHeight="1">
      <c r="A174" s="26" t="s">
        <v>25</v>
      </c>
      <c r="B174" s="27">
        <v>10881326</v>
      </c>
      <c r="C174" s="27"/>
      <c r="D174" s="27">
        <v>13721845</v>
      </c>
    </row>
    <row r="175" spans="1:4" s="25" customFormat="1" ht="9" customHeight="1">
      <c r="A175" s="26" t="s">
        <v>26</v>
      </c>
      <c r="B175" s="27">
        <v>19580700</v>
      </c>
      <c r="C175" s="27"/>
      <c r="D175" s="27">
        <v>16852431</v>
      </c>
    </row>
    <row r="176" spans="1:4" s="25" customFormat="1" ht="9" customHeight="1">
      <c r="A176" s="28" t="s">
        <v>27</v>
      </c>
      <c r="B176" s="29">
        <v>3176903</v>
      </c>
      <c r="C176" s="29"/>
      <c r="D176" s="29">
        <v>3443465</v>
      </c>
    </row>
    <row r="177" spans="1:4" s="25" customFormat="1" ht="9" customHeight="1">
      <c r="A177" s="26" t="s">
        <v>28</v>
      </c>
      <c r="B177" s="27">
        <v>1080877</v>
      </c>
      <c r="C177" s="27"/>
      <c r="D177" s="27">
        <v>3339886</v>
      </c>
    </row>
    <row r="178" spans="1:4" s="25" customFormat="1" ht="9" customHeight="1">
      <c r="A178" s="26" t="s">
        <v>29</v>
      </c>
      <c r="B178" s="27">
        <v>2532728</v>
      </c>
      <c r="C178" s="27"/>
      <c r="D178" s="27">
        <v>1332623</v>
      </c>
    </row>
    <row r="179" spans="1:4" s="25" customFormat="1" ht="9" customHeight="1">
      <c r="A179" s="26" t="s">
        <v>30</v>
      </c>
      <c r="B179" s="27">
        <v>12281026</v>
      </c>
      <c r="C179" s="27"/>
      <c r="D179" s="27">
        <v>20191267</v>
      </c>
    </row>
    <row r="180" spans="1:4" s="25" customFormat="1" ht="9" customHeight="1">
      <c r="A180" s="28" t="s">
        <v>31</v>
      </c>
      <c r="B180" s="29">
        <v>4559908</v>
      </c>
      <c r="C180" s="29"/>
      <c r="D180" s="29">
        <v>638819</v>
      </c>
    </row>
    <row r="181" spans="1:4" s="25" customFormat="1" ht="9" customHeight="1">
      <c r="A181" s="26" t="s">
        <v>32</v>
      </c>
      <c r="B181" s="27">
        <v>3602888</v>
      </c>
      <c r="C181" s="27"/>
      <c r="D181" s="27">
        <v>4126330</v>
      </c>
    </row>
    <row r="182" spans="1:4" s="25" customFormat="1" ht="9" customHeight="1">
      <c r="A182" s="26" t="s">
        <v>33</v>
      </c>
      <c r="B182" s="27">
        <v>3269181</v>
      </c>
      <c r="C182" s="27"/>
      <c r="D182" s="27">
        <v>5344404</v>
      </c>
    </row>
    <row r="183" spans="1:4" s="25" customFormat="1" ht="9" customHeight="1">
      <c r="A183" s="26" t="s">
        <v>34</v>
      </c>
      <c r="B183" s="27">
        <v>1805728</v>
      </c>
      <c r="C183" s="27"/>
      <c r="D183" s="27">
        <v>4666732</v>
      </c>
    </row>
    <row r="184" spans="1:4" s="25" customFormat="1" ht="9" customHeight="1">
      <c r="A184" s="28" t="s">
        <v>35</v>
      </c>
      <c r="B184" s="29">
        <v>3305149</v>
      </c>
      <c r="C184" s="29"/>
      <c r="D184" s="29">
        <v>4659721</v>
      </c>
    </row>
    <row r="185" spans="1:4" s="25" customFormat="1" ht="9" customHeight="1">
      <c r="A185" s="26" t="s">
        <v>36</v>
      </c>
      <c r="B185" s="27">
        <v>8447662</v>
      </c>
      <c r="C185" s="27"/>
      <c r="D185" s="27">
        <v>8194210</v>
      </c>
    </row>
    <row r="186" spans="1:4" s="25" customFormat="1" ht="9" customHeight="1">
      <c r="A186" s="26" t="s">
        <v>37</v>
      </c>
      <c r="B186" s="27">
        <v>5255674</v>
      </c>
      <c r="C186" s="27"/>
      <c r="D186" s="27">
        <v>6972156</v>
      </c>
    </row>
    <row r="187" spans="1:4" s="25" customFormat="1" ht="9" customHeight="1">
      <c r="A187" s="26" t="s">
        <v>38</v>
      </c>
      <c r="B187" s="27">
        <v>9896664</v>
      </c>
      <c r="C187" s="27"/>
      <c r="D187" s="27">
        <v>2169249</v>
      </c>
    </row>
    <row r="188" spans="1:4" s="25" customFormat="1" ht="9" customHeight="1">
      <c r="A188" s="28" t="s">
        <v>39</v>
      </c>
      <c r="B188" s="29">
        <v>10082496</v>
      </c>
      <c r="C188" s="29"/>
      <c r="D188" s="29">
        <v>5699839</v>
      </c>
    </row>
    <row r="189" spans="1:4" s="25" customFormat="1" ht="9" customHeight="1">
      <c r="A189" s="26" t="s">
        <v>40</v>
      </c>
      <c r="B189" s="27">
        <v>953823</v>
      </c>
      <c r="C189" s="27"/>
      <c r="D189" s="27">
        <v>244523</v>
      </c>
    </row>
    <row r="190" spans="1:4" s="25" customFormat="1" ht="9" customHeight="1">
      <c r="A190" s="26" t="s">
        <v>41</v>
      </c>
      <c r="B190" s="27">
        <v>21338740</v>
      </c>
      <c r="C190" s="27"/>
      <c r="D190" s="27">
        <v>9027352</v>
      </c>
    </row>
    <row r="191" spans="1:4" s="25" customFormat="1" ht="9" customHeight="1">
      <c r="A191" s="26" t="s">
        <v>42</v>
      </c>
      <c r="B191" s="27">
        <v>3686348</v>
      </c>
      <c r="C191" s="27"/>
      <c r="D191" s="27">
        <v>2932750</v>
      </c>
    </row>
    <row r="192" spans="1:4" s="25" customFormat="1" ht="9" customHeight="1">
      <c r="A192" s="28" t="s">
        <v>43</v>
      </c>
      <c r="B192" s="30">
        <v>2498674</v>
      </c>
      <c r="C192" s="30"/>
      <c r="D192" s="30">
        <v>2344596</v>
      </c>
    </row>
    <row r="193" spans="1:4" s="25" customFormat="1" ht="9" customHeight="1">
      <c r="A193" s="31" t="s">
        <v>44</v>
      </c>
      <c r="B193" s="32">
        <v>0</v>
      </c>
      <c r="C193" s="32"/>
      <c r="D193" s="32">
        <v>3461</v>
      </c>
    </row>
    <row r="194" spans="1:4" s="25" customFormat="1" ht="9" customHeight="1">
      <c r="A194" s="31"/>
      <c r="B194" s="32"/>
      <c r="C194" s="32"/>
      <c r="D194" s="32"/>
    </row>
    <row r="195" spans="1:4" s="25" customFormat="1" ht="9" customHeight="1">
      <c r="A195" s="22" t="s">
        <v>49</v>
      </c>
      <c r="B195" s="32"/>
      <c r="C195" s="32"/>
      <c r="D195" s="32"/>
    </row>
    <row r="196" spans="1:4" s="25" customFormat="1" ht="9" customHeight="1">
      <c r="A196" s="23" t="s">
        <v>11</v>
      </c>
      <c r="B196" s="24">
        <f>SUM(B198:B230)</f>
        <v>210833370</v>
      </c>
      <c r="C196" s="24"/>
      <c r="D196" s="24">
        <f t="shared" ref="D196" si="3">SUM(D198:D230)</f>
        <v>196286873</v>
      </c>
    </row>
    <row r="197" spans="1:4" s="25" customFormat="1" ht="3" customHeight="1">
      <c r="A197" s="23"/>
      <c r="B197" s="24"/>
      <c r="C197" s="24"/>
      <c r="D197" s="24"/>
    </row>
    <row r="198" spans="1:4" s="25" customFormat="1" ht="9" customHeight="1">
      <c r="A198" s="26" t="s">
        <v>12</v>
      </c>
      <c r="B198" s="27">
        <v>1857578</v>
      </c>
      <c r="C198" s="27"/>
      <c r="D198" s="27">
        <v>3686442</v>
      </c>
    </row>
    <row r="199" spans="1:4" s="25" customFormat="1" ht="9" customHeight="1">
      <c r="A199" s="26" t="s">
        <v>13</v>
      </c>
      <c r="B199" s="27">
        <v>6211169</v>
      </c>
      <c r="C199" s="27"/>
      <c r="D199" s="27">
        <v>5564835</v>
      </c>
    </row>
    <row r="200" spans="1:4" s="25" customFormat="1" ht="9" customHeight="1">
      <c r="A200" s="26" t="s">
        <v>14</v>
      </c>
      <c r="B200" s="27">
        <v>1866133</v>
      </c>
      <c r="C200" s="27"/>
      <c r="D200" s="27">
        <v>2630714</v>
      </c>
    </row>
    <row r="201" spans="1:4" s="25" customFormat="1" ht="9" customHeight="1">
      <c r="A201" s="28" t="s">
        <v>15</v>
      </c>
      <c r="B201" s="29">
        <v>16732931</v>
      </c>
      <c r="C201" s="29"/>
      <c r="D201" s="29">
        <v>1898909</v>
      </c>
    </row>
    <row r="202" spans="1:4" s="25" customFormat="1" ht="9" customHeight="1">
      <c r="A202" s="26" t="s">
        <v>16</v>
      </c>
      <c r="B202" s="27">
        <v>3656793</v>
      </c>
      <c r="C202" s="27"/>
      <c r="D202" s="27">
        <v>8186798</v>
      </c>
    </row>
    <row r="203" spans="1:4" s="25" customFormat="1" ht="9" customHeight="1">
      <c r="A203" s="26" t="s">
        <v>17</v>
      </c>
      <c r="B203" s="27">
        <v>5195363</v>
      </c>
      <c r="C203" s="27"/>
      <c r="D203" s="27">
        <v>1975629</v>
      </c>
    </row>
    <row r="204" spans="1:4" s="25" customFormat="1" ht="9" customHeight="1">
      <c r="A204" s="26" t="s">
        <v>18</v>
      </c>
      <c r="B204" s="27">
        <v>6523692</v>
      </c>
      <c r="C204" s="27"/>
      <c r="D204" s="27">
        <v>3118289</v>
      </c>
    </row>
    <row r="205" spans="1:4" s="25" customFormat="1" ht="9" customHeight="1">
      <c r="A205" s="28" t="s">
        <v>19</v>
      </c>
      <c r="B205" s="29">
        <v>5537705</v>
      </c>
      <c r="C205" s="29"/>
      <c r="D205" s="29">
        <v>7479308</v>
      </c>
    </row>
    <row r="206" spans="1:4" s="25" customFormat="1" ht="9" customHeight="1">
      <c r="A206" s="26" t="s">
        <v>20</v>
      </c>
      <c r="B206" s="27">
        <v>13523084</v>
      </c>
      <c r="C206" s="27"/>
      <c r="D206" s="27">
        <v>12956264</v>
      </c>
    </row>
    <row r="207" spans="1:4" s="25" customFormat="1" ht="9" customHeight="1">
      <c r="A207" s="26" t="s">
        <v>21</v>
      </c>
      <c r="B207" s="27">
        <v>4913296</v>
      </c>
      <c r="C207" s="27"/>
      <c r="D207" s="27">
        <v>1941116</v>
      </c>
    </row>
    <row r="208" spans="1:4" s="25" customFormat="1" ht="9" customHeight="1">
      <c r="A208" s="26" t="s">
        <v>22</v>
      </c>
      <c r="B208" s="27">
        <v>6964117</v>
      </c>
      <c r="C208" s="27"/>
      <c r="D208" s="27">
        <v>9743099</v>
      </c>
    </row>
    <row r="209" spans="1:4" s="25" customFormat="1" ht="9" customHeight="1">
      <c r="A209" s="28" t="s">
        <v>23</v>
      </c>
      <c r="B209" s="29">
        <v>3835581</v>
      </c>
      <c r="C209" s="29"/>
      <c r="D209" s="29">
        <v>3421244</v>
      </c>
    </row>
    <row r="210" spans="1:4" s="25" customFormat="1" ht="9" customHeight="1">
      <c r="A210" s="26" t="s">
        <v>24</v>
      </c>
      <c r="B210" s="27">
        <v>3228060</v>
      </c>
      <c r="C210" s="27"/>
      <c r="D210" s="27">
        <v>3438210</v>
      </c>
    </row>
    <row r="211" spans="1:4" s="25" customFormat="1" ht="9" customHeight="1">
      <c r="A211" s="26" t="s">
        <v>25</v>
      </c>
      <c r="B211" s="27">
        <v>14064967</v>
      </c>
      <c r="C211" s="27"/>
      <c r="D211" s="27">
        <v>15420488</v>
      </c>
    </row>
    <row r="212" spans="1:4" s="25" customFormat="1" ht="9" customHeight="1">
      <c r="A212" s="26" t="s">
        <v>26</v>
      </c>
      <c r="B212" s="27">
        <v>14401835</v>
      </c>
      <c r="C212" s="27"/>
      <c r="D212" s="27">
        <v>16088764</v>
      </c>
    </row>
    <row r="213" spans="1:4" s="25" customFormat="1" ht="9" customHeight="1">
      <c r="A213" s="28" t="s">
        <v>27</v>
      </c>
      <c r="B213" s="29">
        <v>3181623</v>
      </c>
      <c r="C213" s="29"/>
      <c r="D213" s="29">
        <v>4952784</v>
      </c>
    </row>
    <row r="214" spans="1:4" s="25" customFormat="1" ht="9" customHeight="1">
      <c r="A214" s="26" t="s">
        <v>28</v>
      </c>
      <c r="B214" s="27">
        <v>770229</v>
      </c>
      <c r="C214" s="27"/>
      <c r="D214" s="27">
        <v>3636206</v>
      </c>
    </row>
    <row r="215" spans="1:4" s="25" customFormat="1" ht="9" customHeight="1">
      <c r="A215" s="26" t="s">
        <v>29</v>
      </c>
      <c r="B215" s="27">
        <v>2535330</v>
      </c>
      <c r="C215" s="27"/>
      <c r="D215" s="27">
        <v>1866285</v>
      </c>
    </row>
    <row r="216" spans="1:4" s="25" customFormat="1" ht="9" customHeight="1">
      <c r="A216" s="26" t="s">
        <v>30</v>
      </c>
      <c r="B216" s="27">
        <v>13037806</v>
      </c>
      <c r="C216" s="27"/>
      <c r="D216" s="27">
        <v>20614355</v>
      </c>
    </row>
    <row r="217" spans="1:4" s="25" customFormat="1" ht="9" customHeight="1">
      <c r="A217" s="28" t="s">
        <v>31</v>
      </c>
      <c r="B217" s="29">
        <v>5270326</v>
      </c>
      <c r="C217" s="29"/>
      <c r="D217" s="29">
        <v>1152800</v>
      </c>
    </row>
    <row r="218" spans="1:4" s="25" customFormat="1" ht="9" customHeight="1">
      <c r="A218" s="26" t="s">
        <v>32</v>
      </c>
      <c r="B218" s="27">
        <v>3181720</v>
      </c>
      <c r="C218" s="27"/>
      <c r="D218" s="27">
        <v>3735219</v>
      </c>
    </row>
    <row r="219" spans="1:4" s="25" customFormat="1" ht="9" customHeight="1">
      <c r="A219" s="26" t="s">
        <v>33</v>
      </c>
      <c r="B219" s="27">
        <v>4212017</v>
      </c>
      <c r="C219" s="27"/>
      <c r="D219" s="27">
        <v>7099112</v>
      </c>
    </row>
    <row r="220" spans="1:4" s="25" customFormat="1" ht="9" customHeight="1">
      <c r="A220" s="26" t="s">
        <v>34</v>
      </c>
      <c r="B220" s="27">
        <v>3022466</v>
      </c>
      <c r="C220" s="27"/>
      <c r="D220" s="27">
        <v>7466446</v>
      </c>
    </row>
    <row r="221" spans="1:4" s="25" customFormat="1" ht="9" customHeight="1">
      <c r="A221" s="28" t="s">
        <v>35</v>
      </c>
      <c r="B221" s="29">
        <v>2401008</v>
      </c>
      <c r="C221" s="29"/>
      <c r="D221" s="29">
        <v>6293553</v>
      </c>
    </row>
    <row r="222" spans="1:4" s="25" customFormat="1" ht="9" customHeight="1">
      <c r="A222" s="26" t="s">
        <v>36</v>
      </c>
      <c r="B222" s="27">
        <v>9050228</v>
      </c>
      <c r="C222" s="27"/>
      <c r="D222" s="27">
        <v>6798290</v>
      </c>
    </row>
    <row r="223" spans="1:4" s="25" customFormat="1" ht="9" customHeight="1">
      <c r="A223" s="26" t="s">
        <v>37</v>
      </c>
      <c r="B223" s="27">
        <v>7140042</v>
      </c>
      <c r="C223" s="27"/>
      <c r="D223" s="27">
        <v>8190010</v>
      </c>
    </row>
    <row r="224" spans="1:4" s="25" customFormat="1" ht="9" customHeight="1">
      <c r="A224" s="26" t="s">
        <v>38</v>
      </c>
      <c r="B224" s="27">
        <v>11984300</v>
      </c>
      <c r="C224" s="27"/>
      <c r="D224" s="27">
        <v>3431307</v>
      </c>
    </row>
    <row r="225" spans="1:4" s="25" customFormat="1" ht="9" customHeight="1">
      <c r="A225" s="28" t="s">
        <v>39</v>
      </c>
      <c r="B225" s="29">
        <v>10661871</v>
      </c>
      <c r="C225" s="29"/>
      <c r="D225" s="29">
        <v>6621958</v>
      </c>
    </row>
    <row r="226" spans="1:4" s="25" customFormat="1" ht="9" customHeight="1">
      <c r="A226" s="26" t="s">
        <v>40</v>
      </c>
      <c r="B226" s="27">
        <v>503129</v>
      </c>
      <c r="C226" s="27"/>
      <c r="D226" s="27">
        <v>385328</v>
      </c>
    </row>
    <row r="227" spans="1:4" s="25" customFormat="1" ht="9" customHeight="1">
      <c r="A227" s="26" t="s">
        <v>41</v>
      </c>
      <c r="B227" s="27">
        <v>19333865</v>
      </c>
      <c r="C227" s="27"/>
      <c r="D227" s="27">
        <v>9978923</v>
      </c>
    </row>
    <row r="228" spans="1:4" s="25" customFormat="1" ht="9" customHeight="1">
      <c r="A228" s="26" t="s">
        <v>42</v>
      </c>
      <c r="B228" s="27">
        <v>3145303</v>
      </c>
      <c r="C228" s="27"/>
      <c r="D228" s="27">
        <v>3696260</v>
      </c>
    </row>
    <row r="229" spans="1:4" s="25" customFormat="1" ht="9" customHeight="1">
      <c r="A229" s="28" t="s">
        <v>43</v>
      </c>
      <c r="B229" s="30">
        <v>2889803</v>
      </c>
      <c r="C229" s="30"/>
      <c r="D229" s="30">
        <v>2816591</v>
      </c>
    </row>
    <row r="230" spans="1:4" s="25" customFormat="1" ht="9" customHeight="1">
      <c r="A230" s="31" t="s">
        <v>44</v>
      </c>
      <c r="B230" s="32">
        <v>0</v>
      </c>
      <c r="C230" s="32"/>
      <c r="D230" s="32">
        <v>1337</v>
      </c>
    </row>
    <row r="231" spans="1:4" s="25" customFormat="1" ht="9" customHeight="1">
      <c r="A231" s="31"/>
      <c r="B231" s="32"/>
      <c r="C231" s="32"/>
      <c r="D231" s="32"/>
    </row>
    <row r="232" spans="1:4" s="25" customFormat="1" ht="8.85" customHeight="1">
      <c r="A232" s="34" t="s">
        <v>50</v>
      </c>
      <c r="B232" s="32"/>
      <c r="C232" s="32"/>
      <c r="D232" s="32"/>
    </row>
    <row r="233" spans="1:4" s="25" customFormat="1" ht="8.85" customHeight="1">
      <c r="A233" s="23" t="s">
        <v>11</v>
      </c>
      <c r="B233" s="24">
        <f>SUM(B235:B267)</f>
        <v>227233909</v>
      </c>
      <c r="C233" s="24"/>
      <c r="D233" s="24">
        <f t="shared" ref="D233" si="4">SUM(D235:D267)</f>
        <v>211795827</v>
      </c>
    </row>
    <row r="234" spans="1:4" s="25" customFormat="1" ht="3.95" customHeight="1">
      <c r="A234" s="23"/>
      <c r="B234" s="24"/>
      <c r="C234" s="24"/>
      <c r="D234" s="24"/>
    </row>
    <row r="235" spans="1:4" s="25" customFormat="1" ht="8.85" customHeight="1">
      <c r="A235" s="26" t="s">
        <v>12</v>
      </c>
      <c r="B235" s="27">
        <v>2014542</v>
      </c>
      <c r="C235" s="27"/>
      <c r="D235" s="27">
        <v>4751460</v>
      </c>
    </row>
    <row r="236" spans="1:4" s="25" customFormat="1" ht="8.85" customHeight="1">
      <c r="A236" s="26" t="s">
        <v>13</v>
      </c>
      <c r="B236" s="27">
        <v>7358265</v>
      </c>
      <c r="C236" s="27"/>
      <c r="D236" s="27">
        <v>6773871</v>
      </c>
    </row>
    <row r="237" spans="1:4" s="25" customFormat="1" ht="8.85" customHeight="1">
      <c r="A237" s="26" t="s">
        <v>14</v>
      </c>
      <c r="B237" s="27">
        <v>2775833</v>
      </c>
      <c r="C237" s="27"/>
      <c r="D237" s="27">
        <v>3008444</v>
      </c>
    </row>
    <row r="238" spans="1:4" s="25" customFormat="1" ht="8.85" customHeight="1">
      <c r="A238" s="28" t="s">
        <v>15</v>
      </c>
      <c r="B238" s="29">
        <v>19994275</v>
      </c>
      <c r="C238" s="29"/>
      <c r="D238" s="29">
        <v>1541712</v>
      </c>
    </row>
    <row r="239" spans="1:4" s="25" customFormat="1" ht="8.85" customHeight="1">
      <c r="A239" s="26" t="s">
        <v>16</v>
      </c>
      <c r="B239" s="27">
        <v>3593848</v>
      </c>
      <c r="C239" s="27"/>
      <c r="D239" s="27">
        <v>8621545</v>
      </c>
    </row>
    <row r="240" spans="1:4" s="25" customFormat="1" ht="8.85" customHeight="1">
      <c r="A240" s="26" t="s">
        <v>17</v>
      </c>
      <c r="B240" s="27">
        <v>3769760</v>
      </c>
      <c r="C240" s="27"/>
      <c r="D240" s="27">
        <v>1921800</v>
      </c>
    </row>
    <row r="241" spans="1:4" s="25" customFormat="1" ht="8.85" customHeight="1">
      <c r="A241" s="26" t="s">
        <v>18</v>
      </c>
      <c r="B241" s="27">
        <v>7671370</v>
      </c>
      <c r="C241" s="27"/>
      <c r="D241" s="27">
        <v>3662011</v>
      </c>
    </row>
    <row r="242" spans="1:4" s="25" customFormat="1" ht="8.85" customHeight="1">
      <c r="A242" s="28" t="s">
        <v>19</v>
      </c>
      <c r="B242" s="29">
        <v>6068992</v>
      </c>
      <c r="C242" s="29"/>
      <c r="D242" s="29">
        <v>7094791</v>
      </c>
    </row>
    <row r="243" spans="1:4" s="25" customFormat="1" ht="8.85" customHeight="1">
      <c r="A243" s="26" t="s">
        <v>20</v>
      </c>
      <c r="B243" s="27">
        <v>16341565</v>
      </c>
      <c r="C243" s="27"/>
      <c r="D243" s="27">
        <v>14483866</v>
      </c>
    </row>
    <row r="244" spans="1:4" s="25" customFormat="1" ht="8.85" customHeight="1">
      <c r="A244" s="26" t="s">
        <v>21</v>
      </c>
      <c r="B244" s="27">
        <v>3666473</v>
      </c>
      <c r="C244" s="27"/>
      <c r="D244" s="27">
        <v>2149279</v>
      </c>
    </row>
    <row r="245" spans="1:4" s="25" customFormat="1" ht="8.85" customHeight="1">
      <c r="A245" s="26" t="s">
        <v>22</v>
      </c>
      <c r="B245" s="27">
        <v>8228586</v>
      </c>
      <c r="C245" s="27"/>
      <c r="D245" s="27">
        <v>14187077</v>
      </c>
    </row>
    <row r="246" spans="1:4" s="25" customFormat="1" ht="8.85" customHeight="1">
      <c r="A246" s="28" t="s">
        <v>23</v>
      </c>
      <c r="B246" s="29">
        <v>3276779</v>
      </c>
      <c r="C246" s="29"/>
      <c r="D246" s="29">
        <v>2553985</v>
      </c>
    </row>
    <row r="247" spans="1:4" s="25" customFormat="1" ht="8.85" customHeight="1">
      <c r="A247" s="26" t="s">
        <v>24</v>
      </c>
      <c r="B247" s="27">
        <v>4062966</v>
      </c>
      <c r="C247" s="27"/>
      <c r="D247" s="27">
        <v>3995469</v>
      </c>
    </row>
    <row r="248" spans="1:4" s="25" customFormat="1" ht="8.85" customHeight="1">
      <c r="A248" s="26" t="s">
        <v>25</v>
      </c>
      <c r="B248" s="27">
        <v>11512845</v>
      </c>
      <c r="C248" s="27"/>
      <c r="D248" s="27">
        <v>19268477</v>
      </c>
    </row>
    <row r="249" spans="1:4" s="25" customFormat="1" ht="8.85" customHeight="1">
      <c r="A249" s="26" t="s">
        <v>26</v>
      </c>
      <c r="B249" s="27">
        <v>12153613</v>
      </c>
      <c r="C249" s="27"/>
      <c r="D249" s="27">
        <v>15081913</v>
      </c>
    </row>
    <row r="250" spans="1:4" s="25" customFormat="1" ht="8.85" customHeight="1">
      <c r="A250" s="28" t="s">
        <v>27</v>
      </c>
      <c r="B250" s="29">
        <v>3540631</v>
      </c>
      <c r="C250" s="29"/>
      <c r="D250" s="29">
        <v>4175761</v>
      </c>
    </row>
    <row r="251" spans="1:4" s="25" customFormat="1" ht="8.85" customHeight="1">
      <c r="A251" s="26" t="s">
        <v>28</v>
      </c>
      <c r="B251" s="27">
        <v>1194864</v>
      </c>
      <c r="C251" s="27"/>
      <c r="D251" s="27">
        <v>2951731</v>
      </c>
    </row>
    <row r="252" spans="1:4" s="25" customFormat="1" ht="8.85" customHeight="1">
      <c r="A252" s="26" t="s">
        <v>29</v>
      </c>
      <c r="B252" s="27">
        <v>3494229</v>
      </c>
      <c r="C252" s="27"/>
      <c r="D252" s="27">
        <v>1727067</v>
      </c>
    </row>
    <row r="253" spans="1:4" s="25" customFormat="1" ht="8.85" customHeight="1">
      <c r="A253" s="26" t="s">
        <v>30</v>
      </c>
      <c r="B253" s="27">
        <v>12509605</v>
      </c>
      <c r="C253" s="27"/>
      <c r="D253" s="27">
        <v>21748262</v>
      </c>
    </row>
    <row r="254" spans="1:4" s="25" customFormat="1" ht="8.85" customHeight="1">
      <c r="A254" s="28" t="s">
        <v>31</v>
      </c>
      <c r="B254" s="29">
        <v>6087371</v>
      </c>
      <c r="C254" s="29"/>
      <c r="D254" s="29">
        <v>2172484</v>
      </c>
    </row>
    <row r="255" spans="1:4" s="25" customFormat="1" ht="8.85" customHeight="1">
      <c r="A255" s="26" t="s">
        <v>32</v>
      </c>
      <c r="B255" s="27">
        <v>5620006</v>
      </c>
      <c r="C255" s="27"/>
      <c r="D255" s="27">
        <v>3539322</v>
      </c>
    </row>
    <row r="256" spans="1:4" s="25" customFormat="1" ht="8.85" customHeight="1">
      <c r="A256" s="26" t="s">
        <v>33</v>
      </c>
      <c r="B256" s="27">
        <v>2812012</v>
      </c>
      <c r="C256" s="27"/>
      <c r="D256" s="27">
        <v>9340368</v>
      </c>
    </row>
    <row r="257" spans="1:4" s="25" customFormat="1" ht="8.85" customHeight="1">
      <c r="A257" s="26" t="s">
        <v>34</v>
      </c>
      <c r="B257" s="27">
        <v>3367513</v>
      </c>
      <c r="C257" s="27"/>
      <c r="D257" s="27">
        <v>4942825</v>
      </c>
    </row>
    <row r="258" spans="1:4" s="25" customFormat="1" ht="8.85" customHeight="1">
      <c r="A258" s="28" t="s">
        <v>35</v>
      </c>
      <c r="B258" s="29">
        <v>3880142</v>
      </c>
      <c r="C258" s="29"/>
      <c r="D258" s="29">
        <v>5963470</v>
      </c>
    </row>
    <row r="259" spans="1:4" s="25" customFormat="1" ht="8.85" customHeight="1">
      <c r="A259" s="26" t="s">
        <v>36</v>
      </c>
      <c r="B259" s="27">
        <v>6511641</v>
      </c>
      <c r="C259" s="27"/>
      <c r="D259" s="27">
        <v>5682192</v>
      </c>
    </row>
    <row r="260" spans="1:4" s="25" customFormat="1" ht="8.85" customHeight="1">
      <c r="A260" s="26" t="s">
        <v>37</v>
      </c>
      <c r="B260" s="27">
        <v>6524234</v>
      </c>
      <c r="C260" s="27"/>
      <c r="D260" s="27">
        <v>11004345</v>
      </c>
    </row>
    <row r="261" spans="1:4" s="25" customFormat="1" ht="8.85" customHeight="1">
      <c r="A261" s="26" t="s">
        <v>38</v>
      </c>
      <c r="B261" s="27">
        <v>15835110</v>
      </c>
      <c r="C261" s="27"/>
      <c r="D261" s="27">
        <v>4338250</v>
      </c>
    </row>
    <row r="262" spans="1:4" s="25" customFormat="1" ht="8.85" customHeight="1">
      <c r="A262" s="28" t="s">
        <v>39</v>
      </c>
      <c r="B262" s="29">
        <v>10736929</v>
      </c>
      <c r="C262" s="29"/>
      <c r="D262" s="29">
        <v>6075388</v>
      </c>
    </row>
    <row r="263" spans="1:4" s="25" customFormat="1" ht="8.85" customHeight="1">
      <c r="A263" s="26" t="s">
        <v>40</v>
      </c>
      <c r="B263" s="27">
        <v>503613</v>
      </c>
      <c r="C263" s="27"/>
      <c r="D263" s="27">
        <v>457554</v>
      </c>
    </row>
    <row r="264" spans="1:4" s="25" customFormat="1" ht="8.85" customHeight="1">
      <c r="A264" s="26" t="s">
        <v>41</v>
      </c>
      <c r="B264" s="27">
        <v>25725531</v>
      </c>
      <c r="C264" s="27"/>
      <c r="D264" s="27">
        <v>9094189</v>
      </c>
    </row>
    <row r="265" spans="1:4" s="25" customFormat="1" ht="8.85" customHeight="1">
      <c r="A265" s="26" t="s">
        <v>42</v>
      </c>
      <c r="B265" s="27">
        <v>3830609</v>
      </c>
      <c r="C265" s="27"/>
      <c r="D265" s="27">
        <v>6586765</v>
      </c>
    </row>
    <row r="266" spans="1:4" s="25" customFormat="1" ht="8.85" customHeight="1">
      <c r="A266" s="28" t="s">
        <v>43</v>
      </c>
      <c r="B266" s="30">
        <v>2570157</v>
      </c>
      <c r="C266" s="30"/>
      <c r="D266" s="30">
        <v>2554072</v>
      </c>
    </row>
    <row r="267" spans="1:4" s="25" customFormat="1" ht="8.85" customHeight="1">
      <c r="A267" s="31" t="s">
        <v>44</v>
      </c>
      <c r="B267" s="32">
        <v>0</v>
      </c>
      <c r="C267" s="32"/>
      <c r="D267" s="32">
        <v>346082</v>
      </c>
    </row>
    <row r="268" spans="1:4" s="25" customFormat="1" ht="6.95" customHeight="1">
      <c r="A268" s="31"/>
      <c r="B268" s="32"/>
      <c r="C268" s="32"/>
      <c r="D268" s="32"/>
    </row>
    <row r="269" spans="1:4" s="25" customFormat="1" ht="8.85" customHeight="1">
      <c r="A269" s="34" t="s">
        <v>51</v>
      </c>
      <c r="B269" s="32"/>
      <c r="C269" s="32"/>
      <c r="D269" s="32"/>
    </row>
    <row r="270" spans="1:4" s="25" customFormat="1" ht="8.85" customHeight="1">
      <c r="A270" s="23" t="s">
        <v>11</v>
      </c>
      <c r="B270" s="24">
        <f>SUM(B272:B304)</f>
        <v>196696317</v>
      </c>
      <c r="C270" s="24"/>
      <c r="D270" s="24">
        <f t="shared" ref="D270" si="5">SUM(D272:D304)</f>
        <v>217988023</v>
      </c>
    </row>
    <row r="271" spans="1:4" s="25" customFormat="1" ht="3.95" customHeight="1">
      <c r="A271" s="23"/>
      <c r="B271" s="24"/>
      <c r="C271" s="24"/>
      <c r="D271" s="24"/>
    </row>
    <row r="272" spans="1:4" s="25" customFormat="1" ht="8.85" customHeight="1">
      <c r="A272" s="26" t="s">
        <v>12</v>
      </c>
      <c r="B272" s="27">
        <v>1216481</v>
      </c>
      <c r="C272" s="27"/>
      <c r="D272" s="27">
        <v>5680759</v>
      </c>
    </row>
    <row r="273" spans="1:4" s="25" customFormat="1" ht="8.85" customHeight="1">
      <c r="A273" s="26" t="s">
        <v>13</v>
      </c>
      <c r="B273" s="27">
        <v>5184089</v>
      </c>
      <c r="C273" s="27"/>
      <c r="D273" s="27">
        <v>11414486</v>
      </c>
    </row>
    <row r="274" spans="1:4" s="25" customFormat="1" ht="8.85" customHeight="1">
      <c r="A274" s="26" t="s">
        <v>14</v>
      </c>
      <c r="B274" s="27">
        <v>4464351</v>
      </c>
      <c r="C274" s="27"/>
      <c r="D274" s="27">
        <v>3610737</v>
      </c>
    </row>
    <row r="275" spans="1:4" s="25" customFormat="1" ht="8.85" customHeight="1">
      <c r="A275" s="28" t="s">
        <v>15</v>
      </c>
      <c r="B275" s="29">
        <v>23292528</v>
      </c>
      <c r="C275" s="29"/>
      <c r="D275" s="29">
        <v>905006</v>
      </c>
    </row>
    <row r="276" spans="1:4" s="25" customFormat="1" ht="8.85" customHeight="1">
      <c r="A276" s="26" t="s">
        <v>16</v>
      </c>
      <c r="B276" s="27">
        <v>2344577</v>
      </c>
      <c r="C276" s="27"/>
      <c r="D276" s="27">
        <v>5979172</v>
      </c>
    </row>
    <row r="277" spans="1:4" s="25" customFormat="1" ht="8.85" customHeight="1">
      <c r="A277" s="26" t="s">
        <v>17</v>
      </c>
      <c r="B277" s="27">
        <v>2779333</v>
      </c>
      <c r="C277" s="27"/>
      <c r="D277" s="27">
        <v>2360838</v>
      </c>
    </row>
    <row r="278" spans="1:4" s="25" customFormat="1" ht="8.85" customHeight="1">
      <c r="A278" s="26" t="s">
        <v>18</v>
      </c>
      <c r="B278" s="27">
        <v>5254333</v>
      </c>
      <c r="C278" s="27"/>
      <c r="D278" s="27">
        <v>1639193</v>
      </c>
    </row>
    <row r="279" spans="1:4" s="25" customFormat="1" ht="8.85" customHeight="1">
      <c r="A279" s="28" t="s">
        <v>19</v>
      </c>
      <c r="B279" s="29">
        <v>7312314</v>
      </c>
      <c r="C279" s="29"/>
      <c r="D279" s="29">
        <v>11873295</v>
      </c>
    </row>
    <row r="280" spans="1:4" s="25" customFormat="1" ht="8.85" customHeight="1">
      <c r="A280" s="26" t="s">
        <v>20</v>
      </c>
      <c r="B280" s="27">
        <v>11774266</v>
      </c>
      <c r="C280" s="27"/>
      <c r="D280" s="27">
        <v>15406497</v>
      </c>
    </row>
    <row r="281" spans="1:4" s="25" customFormat="1" ht="8.85" customHeight="1">
      <c r="A281" s="26" t="s">
        <v>21</v>
      </c>
      <c r="B281" s="27">
        <v>3394070</v>
      </c>
      <c r="C281" s="27"/>
      <c r="D281" s="27">
        <v>2353663</v>
      </c>
    </row>
    <row r="282" spans="1:4" s="25" customFormat="1" ht="8.85" customHeight="1">
      <c r="A282" s="26" t="s">
        <v>22</v>
      </c>
      <c r="B282" s="27">
        <v>9803188</v>
      </c>
      <c r="C282" s="27"/>
      <c r="D282" s="27">
        <v>15573587</v>
      </c>
    </row>
    <row r="283" spans="1:4" s="25" customFormat="1" ht="8.85" customHeight="1">
      <c r="A283" s="28" t="s">
        <v>23</v>
      </c>
      <c r="B283" s="29">
        <v>4864791</v>
      </c>
      <c r="C283" s="29"/>
      <c r="D283" s="29">
        <v>1330935</v>
      </c>
    </row>
    <row r="284" spans="1:4" s="25" customFormat="1" ht="8.85" customHeight="1">
      <c r="A284" s="26" t="s">
        <v>24</v>
      </c>
      <c r="B284" s="27">
        <v>3395622</v>
      </c>
      <c r="C284" s="27"/>
      <c r="D284" s="27">
        <v>4291558</v>
      </c>
    </row>
    <row r="285" spans="1:4" s="25" customFormat="1" ht="8.85" customHeight="1">
      <c r="A285" s="26" t="s">
        <v>25</v>
      </c>
      <c r="B285" s="27">
        <v>7556662</v>
      </c>
      <c r="C285" s="27"/>
      <c r="D285" s="27">
        <v>19864348</v>
      </c>
    </row>
    <row r="286" spans="1:4" s="25" customFormat="1" ht="8.85" customHeight="1">
      <c r="A286" s="26" t="s">
        <v>26</v>
      </c>
      <c r="B286" s="27">
        <v>14338340</v>
      </c>
      <c r="C286" s="27"/>
      <c r="D286" s="27">
        <v>15619729</v>
      </c>
    </row>
    <row r="287" spans="1:4" s="25" customFormat="1" ht="8.85" customHeight="1">
      <c r="A287" s="28" t="s">
        <v>27</v>
      </c>
      <c r="B287" s="29">
        <v>3421351</v>
      </c>
      <c r="C287" s="29"/>
      <c r="D287" s="29">
        <v>2633557</v>
      </c>
    </row>
    <row r="288" spans="1:4" s="25" customFormat="1" ht="8.85" customHeight="1">
      <c r="A288" s="26" t="s">
        <v>28</v>
      </c>
      <c r="B288" s="27">
        <v>1262826</v>
      </c>
      <c r="C288" s="27"/>
      <c r="D288" s="27">
        <v>2280585</v>
      </c>
    </row>
    <row r="289" spans="1:4" s="25" customFormat="1" ht="8.85" customHeight="1">
      <c r="A289" s="26" t="s">
        <v>29</v>
      </c>
      <c r="B289" s="27">
        <v>3426323</v>
      </c>
      <c r="C289" s="27"/>
      <c r="D289" s="27">
        <v>2370472</v>
      </c>
    </row>
    <row r="290" spans="1:4" s="25" customFormat="1" ht="8.85" customHeight="1">
      <c r="A290" s="26" t="s">
        <v>30</v>
      </c>
      <c r="B290" s="27">
        <v>6337404</v>
      </c>
      <c r="C290" s="27"/>
      <c r="D290" s="27">
        <v>19978886</v>
      </c>
    </row>
    <row r="291" spans="1:4" s="25" customFormat="1" ht="8.85" customHeight="1">
      <c r="A291" s="28" t="s">
        <v>31</v>
      </c>
      <c r="B291" s="29">
        <v>4655073</v>
      </c>
      <c r="C291" s="29"/>
      <c r="D291" s="29">
        <v>2007921</v>
      </c>
    </row>
    <row r="292" spans="1:4" s="25" customFormat="1" ht="8.85" customHeight="1">
      <c r="A292" s="26" t="s">
        <v>32</v>
      </c>
      <c r="B292" s="27">
        <v>3497836</v>
      </c>
      <c r="C292" s="27"/>
      <c r="D292" s="27">
        <v>4051783</v>
      </c>
    </row>
    <row r="293" spans="1:4" s="25" customFormat="1" ht="8.85" customHeight="1">
      <c r="A293" s="26" t="s">
        <v>33</v>
      </c>
      <c r="B293" s="27">
        <v>2045912</v>
      </c>
      <c r="C293" s="27"/>
      <c r="D293" s="27">
        <v>11033168</v>
      </c>
    </row>
    <row r="294" spans="1:4" s="25" customFormat="1" ht="8.85" customHeight="1">
      <c r="A294" s="26" t="s">
        <v>34</v>
      </c>
      <c r="B294" s="27">
        <v>5965560</v>
      </c>
      <c r="C294" s="27"/>
      <c r="D294" s="27">
        <v>4849509</v>
      </c>
    </row>
    <row r="295" spans="1:4" s="25" customFormat="1" ht="8.85" customHeight="1">
      <c r="A295" s="28" t="s">
        <v>35</v>
      </c>
      <c r="B295" s="29">
        <v>6050439</v>
      </c>
      <c r="C295" s="29"/>
      <c r="D295" s="29">
        <v>6512979</v>
      </c>
    </row>
    <row r="296" spans="1:4" s="25" customFormat="1" ht="8.85" customHeight="1">
      <c r="A296" s="26" t="s">
        <v>36</v>
      </c>
      <c r="B296" s="27">
        <v>6043054</v>
      </c>
      <c r="C296" s="27"/>
      <c r="D296" s="27">
        <v>5330990</v>
      </c>
    </row>
    <row r="297" spans="1:4" s="25" customFormat="1" ht="8.85" customHeight="1">
      <c r="A297" s="26" t="s">
        <v>37</v>
      </c>
      <c r="B297" s="27">
        <v>6437970</v>
      </c>
      <c r="C297" s="27"/>
      <c r="D297" s="27">
        <v>8624901</v>
      </c>
    </row>
    <row r="298" spans="1:4" s="25" customFormat="1" ht="8.85" customHeight="1">
      <c r="A298" s="26" t="s">
        <v>38</v>
      </c>
      <c r="B298" s="27">
        <v>10486209</v>
      </c>
      <c r="C298" s="27"/>
      <c r="D298" s="27">
        <v>8558144</v>
      </c>
    </row>
    <row r="299" spans="1:4" s="25" customFormat="1" ht="8.85" customHeight="1">
      <c r="A299" s="28" t="s">
        <v>39</v>
      </c>
      <c r="B299" s="29">
        <v>10528616</v>
      </c>
      <c r="C299" s="29"/>
      <c r="D299" s="29">
        <v>5290166</v>
      </c>
    </row>
    <row r="300" spans="1:4" s="25" customFormat="1" ht="8.85" customHeight="1">
      <c r="A300" s="26" t="s">
        <v>40</v>
      </c>
      <c r="B300" s="27">
        <v>479609</v>
      </c>
      <c r="C300" s="27"/>
      <c r="D300" s="27">
        <v>683997</v>
      </c>
    </row>
    <row r="301" spans="1:4" s="25" customFormat="1" ht="8.85" customHeight="1">
      <c r="A301" s="26" t="s">
        <v>41</v>
      </c>
      <c r="B301" s="27">
        <v>14457040</v>
      </c>
      <c r="C301" s="27"/>
      <c r="D301" s="27">
        <v>9579368</v>
      </c>
    </row>
    <row r="302" spans="1:4" s="25" customFormat="1" ht="8.85" customHeight="1">
      <c r="A302" s="26" t="s">
        <v>42</v>
      </c>
      <c r="B302" s="27">
        <v>2204093</v>
      </c>
      <c r="C302" s="27"/>
      <c r="D302" s="27">
        <v>4063143</v>
      </c>
    </row>
    <row r="303" spans="1:4" s="25" customFormat="1" ht="8.85" customHeight="1">
      <c r="A303" s="28" t="s">
        <v>43</v>
      </c>
      <c r="B303" s="30">
        <v>2417617</v>
      </c>
      <c r="C303" s="30"/>
      <c r="D303" s="30">
        <v>1916911</v>
      </c>
    </row>
    <row r="304" spans="1:4" s="25" customFormat="1" ht="8.85" customHeight="1">
      <c r="A304" s="31" t="s">
        <v>44</v>
      </c>
      <c r="B304" s="32">
        <v>4440</v>
      </c>
      <c r="C304" s="32"/>
      <c r="D304" s="32">
        <v>317740</v>
      </c>
    </row>
    <row r="305" spans="1:4" s="25" customFormat="1" ht="6.95" customHeight="1">
      <c r="A305" s="31"/>
      <c r="B305" s="32"/>
      <c r="C305" s="32"/>
      <c r="D305" s="32"/>
    </row>
    <row r="306" spans="1:4" s="25" customFormat="1" ht="8.85" customHeight="1">
      <c r="A306" s="22" t="s">
        <v>52</v>
      </c>
      <c r="B306" s="32"/>
      <c r="C306" s="32"/>
      <c r="D306" s="32"/>
    </row>
    <row r="307" spans="1:4" s="25" customFormat="1" ht="8.85" customHeight="1">
      <c r="A307" s="23" t="s">
        <v>11</v>
      </c>
      <c r="B307" s="33">
        <f>SUM(B309:B341)</f>
        <v>190784518</v>
      </c>
      <c r="C307" s="33"/>
      <c r="D307" s="33">
        <f>SUM(D309:D341)</f>
        <v>234186920</v>
      </c>
    </row>
    <row r="308" spans="1:4" s="25" customFormat="1" ht="3.95" customHeight="1">
      <c r="A308" s="23"/>
      <c r="B308" s="24"/>
      <c r="C308" s="24"/>
      <c r="D308" s="24"/>
    </row>
    <row r="309" spans="1:4" s="25" customFormat="1" ht="9" customHeight="1">
      <c r="A309" s="26" t="s">
        <v>12</v>
      </c>
      <c r="B309" s="27">
        <v>1947367</v>
      </c>
      <c r="C309" s="27"/>
      <c r="D309" s="27">
        <v>6092381</v>
      </c>
    </row>
    <row r="310" spans="1:4" s="25" customFormat="1" ht="9" customHeight="1">
      <c r="A310" s="26" t="s">
        <v>13</v>
      </c>
      <c r="B310" s="27">
        <v>6054756</v>
      </c>
      <c r="C310" s="27"/>
      <c r="D310" s="27">
        <v>7827621</v>
      </c>
    </row>
    <row r="311" spans="1:4" s="25" customFormat="1" ht="9" customHeight="1">
      <c r="A311" s="26" t="s">
        <v>14</v>
      </c>
      <c r="B311" s="27">
        <v>2639421</v>
      </c>
      <c r="C311" s="27"/>
      <c r="D311" s="27">
        <v>4062949</v>
      </c>
    </row>
    <row r="312" spans="1:4" s="25" customFormat="1" ht="9" customHeight="1">
      <c r="A312" s="28" t="s">
        <v>15</v>
      </c>
      <c r="B312" s="29">
        <v>16950899</v>
      </c>
      <c r="C312" s="29"/>
      <c r="D312" s="29">
        <v>946356</v>
      </c>
    </row>
    <row r="313" spans="1:4" s="25" customFormat="1" ht="9" customHeight="1">
      <c r="A313" s="26" t="s">
        <v>16</v>
      </c>
      <c r="B313" s="27">
        <v>2565759</v>
      </c>
      <c r="C313" s="27"/>
      <c r="D313" s="27">
        <v>7920716</v>
      </c>
    </row>
    <row r="314" spans="1:4" s="25" customFormat="1" ht="9" customHeight="1">
      <c r="A314" s="26" t="s">
        <v>17</v>
      </c>
      <c r="B314" s="27">
        <v>2222340</v>
      </c>
      <c r="C314" s="27"/>
      <c r="D314" s="27">
        <v>1831829</v>
      </c>
    </row>
    <row r="315" spans="1:4" s="25" customFormat="1" ht="9" customHeight="1">
      <c r="A315" s="26" t="s">
        <v>18</v>
      </c>
      <c r="B315" s="27">
        <v>5224700</v>
      </c>
      <c r="C315" s="27"/>
      <c r="D315" s="27">
        <v>1606553</v>
      </c>
    </row>
    <row r="316" spans="1:4" s="25" customFormat="1" ht="9" customHeight="1">
      <c r="A316" s="28" t="s">
        <v>19</v>
      </c>
      <c r="B316" s="29">
        <v>6253244</v>
      </c>
      <c r="C316" s="29"/>
      <c r="D316" s="29">
        <v>12635862</v>
      </c>
    </row>
    <row r="317" spans="1:4" s="25" customFormat="1" ht="9" customHeight="1">
      <c r="A317" s="26" t="s">
        <v>20</v>
      </c>
      <c r="B317" s="27">
        <v>10133943</v>
      </c>
      <c r="C317" s="27"/>
      <c r="D317" s="27">
        <v>19930301</v>
      </c>
    </row>
    <row r="318" spans="1:4" s="25" customFormat="1" ht="9" customHeight="1">
      <c r="A318" s="26" t="s">
        <v>21</v>
      </c>
      <c r="B318" s="27">
        <v>3465445</v>
      </c>
      <c r="C318" s="27"/>
      <c r="D318" s="27">
        <v>3958180</v>
      </c>
    </row>
    <row r="319" spans="1:4" s="25" customFormat="1" ht="9" customHeight="1">
      <c r="A319" s="26" t="s">
        <v>22</v>
      </c>
      <c r="B319" s="27">
        <v>11494115</v>
      </c>
      <c r="C319" s="27"/>
      <c r="D319" s="27">
        <v>16470305</v>
      </c>
    </row>
    <row r="320" spans="1:4" s="25" customFormat="1" ht="9" customHeight="1">
      <c r="A320" s="28" t="s">
        <v>23</v>
      </c>
      <c r="B320" s="29">
        <v>8571903</v>
      </c>
      <c r="C320" s="29"/>
      <c r="D320" s="29">
        <v>2173442</v>
      </c>
    </row>
    <row r="321" spans="1:4" s="25" customFormat="1" ht="9" customHeight="1">
      <c r="A321" s="26" t="s">
        <v>24</v>
      </c>
      <c r="B321" s="27">
        <v>5655611</v>
      </c>
      <c r="C321" s="27"/>
      <c r="D321" s="27">
        <v>5539290</v>
      </c>
    </row>
    <row r="322" spans="1:4" s="25" customFormat="1" ht="9" customHeight="1">
      <c r="A322" s="26" t="s">
        <v>25</v>
      </c>
      <c r="B322" s="27">
        <v>6624524</v>
      </c>
      <c r="C322" s="27"/>
      <c r="D322" s="27">
        <v>16422544</v>
      </c>
    </row>
    <row r="323" spans="1:4" s="25" customFormat="1" ht="9" customHeight="1">
      <c r="A323" s="26" t="s">
        <v>26</v>
      </c>
      <c r="B323" s="27">
        <v>12796270</v>
      </c>
      <c r="C323" s="27"/>
      <c r="D323" s="27">
        <v>15238029</v>
      </c>
    </row>
    <row r="324" spans="1:4" s="25" customFormat="1" ht="9" customHeight="1">
      <c r="A324" s="28" t="s">
        <v>27</v>
      </c>
      <c r="B324" s="29">
        <v>3614950</v>
      </c>
      <c r="C324" s="29"/>
      <c r="D324" s="29">
        <v>4240675</v>
      </c>
    </row>
    <row r="325" spans="1:4" s="25" customFormat="1" ht="9" customHeight="1">
      <c r="A325" s="26" t="s">
        <v>28</v>
      </c>
      <c r="B325" s="27">
        <v>1411416</v>
      </c>
      <c r="C325" s="27"/>
      <c r="D325" s="27">
        <v>2568182</v>
      </c>
    </row>
    <row r="326" spans="1:4" s="25" customFormat="1" ht="9" customHeight="1">
      <c r="A326" s="26" t="s">
        <v>29</v>
      </c>
      <c r="B326" s="27">
        <v>2672645</v>
      </c>
      <c r="C326" s="27"/>
      <c r="D326" s="27">
        <v>3135046</v>
      </c>
    </row>
    <row r="327" spans="1:4" s="25" customFormat="1" ht="9" customHeight="1">
      <c r="A327" s="26" t="s">
        <v>30</v>
      </c>
      <c r="B327" s="27">
        <v>8157746</v>
      </c>
      <c r="C327" s="27"/>
      <c r="D327" s="27">
        <v>26111420</v>
      </c>
    </row>
    <row r="328" spans="1:4" s="25" customFormat="1" ht="9" customHeight="1">
      <c r="A328" s="28" t="s">
        <v>31</v>
      </c>
      <c r="B328" s="29">
        <v>3890519</v>
      </c>
      <c r="C328" s="29"/>
      <c r="D328" s="29">
        <v>3177433</v>
      </c>
    </row>
    <row r="329" spans="1:4" s="25" customFormat="1" ht="9" customHeight="1">
      <c r="A329" s="26" t="s">
        <v>32</v>
      </c>
      <c r="B329" s="27">
        <v>4826837</v>
      </c>
      <c r="C329" s="27"/>
      <c r="D329" s="27">
        <v>5828775</v>
      </c>
    </row>
    <row r="330" spans="1:4" s="25" customFormat="1" ht="9" customHeight="1">
      <c r="A330" s="26" t="s">
        <v>33</v>
      </c>
      <c r="B330" s="27">
        <v>2002952</v>
      </c>
      <c r="C330" s="27"/>
      <c r="D330" s="27">
        <v>9142156</v>
      </c>
    </row>
    <row r="331" spans="1:4" s="25" customFormat="1" ht="9" customHeight="1">
      <c r="A331" s="26" t="s">
        <v>34</v>
      </c>
      <c r="B331" s="27">
        <v>6962918</v>
      </c>
      <c r="C331" s="27"/>
      <c r="D331" s="27">
        <v>5772227</v>
      </c>
    </row>
    <row r="332" spans="1:4" s="25" customFormat="1" ht="9" customHeight="1">
      <c r="A332" s="28" t="s">
        <v>35</v>
      </c>
      <c r="B332" s="29">
        <v>5602002</v>
      </c>
      <c r="C332" s="29"/>
      <c r="D332" s="29">
        <v>6511445</v>
      </c>
    </row>
    <row r="333" spans="1:4" s="25" customFormat="1" ht="9" customHeight="1">
      <c r="A333" s="26" t="s">
        <v>36</v>
      </c>
      <c r="B333" s="27">
        <v>3705579</v>
      </c>
      <c r="C333" s="27"/>
      <c r="D333" s="27">
        <v>5313673</v>
      </c>
    </row>
    <row r="334" spans="1:4" s="25" customFormat="1" ht="9" customHeight="1">
      <c r="A334" s="26" t="s">
        <v>37</v>
      </c>
      <c r="B334" s="27">
        <v>6047494</v>
      </c>
      <c r="C334" s="27"/>
      <c r="D334" s="27">
        <v>12524487</v>
      </c>
    </row>
    <row r="335" spans="1:4" s="25" customFormat="1" ht="9" customHeight="1">
      <c r="A335" s="26" t="s">
        <v>38</v>
      </c>
      <c r="B335" s="27">
        <v>10628344</v>
      </c>
      <c r="C335" s="27"/>
      <c r="D335" s="27">
        <v>4877151</v>
      </c>
    </row>
    <row r="336" spans="1:4" s="25" customFormat="1" ht="9" customHeight="1">
      <c r="A336" s="28" t="s">
        <v>39</v>
      </c>
      <c r="B336" s="29">
        <v>10822461</v>
      </c>
      <c r="C336" s="29"/>
      <c r="D336" s="29">
        <v>4399585</v>
      </c>
    </row>
    <row r="337" spans="1:4" s="25" customFormat="1" ht="9" customHeight="1">
      <c r="A337" s="26" t="s">
        <v>40</v>
      </c>
      <c r="B337" s="27">
        <v>651804</v>
      </c>
      <c r="C337" s="27"/>
      <c r="D337" s="27">
        <v>618764</v>
      </c>
    </row>
    <row r="338" spans="1:4" s="25" customFormat="1" ht="9" customHeight="1">
      <c r="A338" s="26" t="s">
        <v>41</v>
      </c>
      <c r="B338" s="27">
        <v>11354837</v>
      </c>
      <c r="C338" s="27"/>
      <c r="D338" s="27">
        <v>10339804</v>
      </c>
    </row>
    <row r="339" spans="1:4" s="25" customFormat="1" ht="9" customHeight="1">
      <c r="A339" s="26" t="s">
        <v>42</v>
      </c>
      <c r="B339" s="27">
        <v>3267442</v>
      </c>
      <c r="C339" s="27"/>
      <c r="D339" s="27">
        <v>4271042</v>
      </c>
    </row>
    <row r="340" spans="1:4" s="25" customFormat="1" ht="9" customHeight="1">
      <c r="A340" s="28" t="s">
        <v>43</v>
      </c>
      <c r="B340" s="30">
        <v>2512435</v>
      </c>
      <c r="C340" s="30"/>
      <c r="D340" s="30">
        <v>2259644</v>
      </c>
    </row>
    <row r="341" spans="1:4" s="25" customFormat="1" ht="9" customHeight="1">
      <c r="A341" s="31" t="s">
        <v>44</v>
      </c>
      <c r="B341" s="32">
        <v>51840</v>
      </c>
      <c r="C341" s="32"/>
      <c r="D341" s="32">
        <v>439053</v>
      </c>
    </row>
    <row r="342" spans="1:4" s="25" customFormat="1" ht="6.95" customHeight="1">
      <c r="A342" s="31"/>
      <c r="B342" s="32"/>
      <c r="C342" s="32"/>
      <c r="D342" s="32"/>
    </row>
    <row r="343" spans="1:4" s="25" customFormat="1" ht="8.85" customHeight="1">
      <c r="A343" s="22" t="s">
        <v>53</v>
      </c>
      <c r="B343" s="32"/>
      <c r="C343" s="32"/>
      <c r="D343" s="32"/>
    </row>
    <row r="344" spans="1:4" s="25" customFormat="1" ht="8.85" customHeight="1">
      <c r="A344" s="23" t="s">
        <v>11</v>
      </c>
      <c r="B344" s="33">
        <f>SUM(B346:B378)</f>
        <v>206727121</v>
      </c>
      <c r="C344" s="33"/>
      <c r="D344" s="33">
        <f>SUM(D346:D378)</f>
        <v>234850654</v>
      </c>
    </row>
    <row r="345" spans="1:4" s="25" customFormat="1" ht="3.95" customHeight="1">
      <c r="A345" s="23"/>
      <c r="B345" s="24"/>
      <c r="C345" s="24"/>
      <c r="D345" s="24"/>
    </row>
    <row r="346" spans="1:4" s="25" customFormat="1" ht="9" customHeight="1">
      <c r="A346" s="26" t="s">
        <v>12</v>
      </c>
      <c r="B346" s="27">
        <v>1972314</v>
      </c>
      <c r="C346" s="27"/>
      <c r="D346" s="27">
        <v>6844198</v>
      </c>
    </row>
    <row r="347" spans="1:4" s="25" customFormat="1" ht="9" customHeight="1">
      <c r="A347" s="26" t="s">
        <v>13</v>
      </c>
      <c r="B347" s="27">
        <v>6201134</v>
      </c>
      <c r="C347" s="27"/>
      <c r="D347" s="27">
        <v>7919956</v>
      </c>
    </row>
    <row r="348" spans="1:4" s="25" customFormat="1" ht="9" customHeight="1">
      <c r="A348" s="26" t="s">
        <v>14</v>
      </c>
      <c r="B348" s="27">
        <v>3573534</v>
      </c>
      <c r="C348" s="27"/>
      <c r="D348" s="27">
        <v>4649201</v>
      </c>
    </row>
    <row r="349" spans="1:4" s="25" customFormat="1" ht="9" customHeight="1">
      <c r="A349" s="28" t="s">
        <v>15</v>
      </c>
      <c r="B349" s="29">
        <v>17202439</v>
      </c>
      <c r="C349" s="29"/>
      <c r="D349" s="29">
        <v>1074411</v>
      </c>
    </row>
    <row r="350" spans="1:4" s="25" customFormat="1" ht="9" customHeight="1">
      <c r="A350" s="26" t="s">
        <v>16</v>
      </c>
      <c r="B350" s="27">
        <v>2490160</v>
      </c>
      <c r="C350" s="27"/>
      <c r="D350" s="27">
        <v>8596553</v>
      </c>
    </row>
    <row r="351" spans="1:4" s="25" customFormat="1" ht="9" customHeight="1">
      <c r="A351" s="26" t="s">
        <v>17</v>
      </c>
      <c r="B351" s="27">
        <v>2494007</v>
      </c>
      <c r="C351" s="27"/>
      <c r="D351" s="27">
        <v>2218501</v>
      </c>
    </row>
    <row r="352" spans="1:4" s="25" customFormat="1" ht="9" customHeight="1">
      <c r="A352" s="26" t="s">
        <v>18</v>
      </c>
      <c r="B352" s="27">
        <v>4905246</v>
      </c>
      <c r="C352" s="27"/>
      <c r="D352" s="27">
        <v>1448357</v>
      </c>
    </row>
    <row r="353" spans="1:4" s="25" customFormat="1" ht="9" customHeight="1">
      <c r="A353" s="28" t="s">
        <v>19</v>
      </c>
      <c r="B353" s="29">
        <v>5867026</v>
      </c>
      <c r="C353" s="29"/>
      <c r="D353" s="29">
        <v>13955574</v>
      </c>
    </row>
    <row r="354" spans="1:4" s="25" customFormat="1" ht="9" customHeight="1">
      <c r="A354" s="26" t="s">
        <v>20</v>
      </c>
      <c r="B354" s="27">
        <v>6793643</v>
      </c>
      <c r="C354" s="27"/>
      <c r="D354" s="27">
        <v>16133843</v>
      </c>
    </row>
    <row r="355" spans="1:4" s="25" customFormat="1" ht="9" customHeight="1">
      <c r="A355" s="26" t="s">
        <v>21</v>
      </c>
      <c r="B355" s="27">
        <v>2915730</v>
      </c>
      <c r="C355" s="27"/>
      <c r="D355" s="27">
        <v>2357712</v>
      </c>
    </row>
    <row r="356" spans="1:4" s="25" customFormat="1" ht="9" customHeight="1">
      <c r="A356" s="26" t="s">
        <v>22</v>
      </c>
      <c r="B356" s="27">
        <v>11747934</v>
      </c>
      <c r="C356" s="27"/>
      <c r="D356" s="27">
        <v>16005820</v>
      </c>
    </row>
    <row r="357" spans="1:4" s="25" customFormat="1" ht="9" customHeight="1">
      <c r="A357" s="28" t="s">
        <v>23</v>
      </c>
      <c r="B357" s="29">
        <v>6240416</v>
      </c>
      <c r="C357" s="29"/>
      <c r="D357" s="29">
        <v>1548409</v>
      </c>
    </row>
    <row r="358" spans="1:4" s="25" customFormat="1" ht="9" customHeight="1">
      <c r="A358" s="26" t="s">
        <v>24</v>
      </c>
      <c r="B358" s="27">
        <v>8904054</v>
      </c>
      <c r="C358" s="27"/>
      <c r="D358" s="27">
        <v>4980219</v>
      </c>
    </row>
    <row r="359" spans="1:4" s="25" customFormat="1" ht="9" customHeight="1">
      <c r="A359" s="26" t="s">
        <v>25</v>
      </c>
      <c r="B359" s="27">
        <v>8263653</v>
      </c>
      <c r="C359" s="27"/>
      <c r="D359" s="27">
        <v>22669122</v>
      </c>
    </row>
    <row r="360" spans="1:4" s="25" customFormat="1" ht="9" customHeight="1">
      <c r="A360" s="26" t="s">
        <v>26</v>
      </c>
      <c r="B360" s="27">
        <v>16255071</v>
      </c>
      <c r="C360" s="27"/>
      <c r="D360" s="27">
        <v>12765100</v>
      </c>
    </row>
    <row r="361" spans="1:4" s="25" customFormat="1" ht="9" customHeight="1">
      <c r="A361" s="28" t="s">
        <v>27</v>
      </c>
      <c r="B361" s="29">
        <v>6079617</v>
      </c>
      <c r="C361" s="29"/>
      <c r="D361" s="29">
        <v>3398691</v>
      </c>
    </row>
    <row r="362" spans="1:4" s="25" customFormat="1" ht="9" customHeight="1">
      <c r="A362" s="26" t="s">
        <v>28</v>
      </c>
      <c r="B362" s="27">
        <v>479514</v>
      </c>
      <c r="C362" s="27"/>
      <c r="D362" s="27">
        <v>2197555</v>
      </c>
    </row>
    <row r="363" spans="1:4" s="25" customFormat="1" ht="9" customHeight="1">
      <c r="A363" s="26" t="s">
        <v>29</v>
      </c>
      <c r="B363" s="27">
        <v>2087042</v>
      </c>
      <c r="C363" s="27"/>
      <c r="D363" s="27">
        <v>2910194</v>
      </c>
    </row>
    <row r="364" spans="1:4" s="25" customFormat="1" ht="9" customHeight="1">
      <c r="A364" s="26" t="s">
        <v>30</v>
      </c>
      <c r="B364" s="27">
        <v>14169919</v>
      </c>
      <c r="C364" s="27"/>
      <c r="D364" s="27">
        <v>26353323</v>
      </c>
    </row>
    <row r="365" spans="1:4" s="25" customFormat="1" ht="9" customHeight="1">
      <c r="A365" s="28" t="s">
        <v>31</v>
      </c>
      <c r="B365" s="29">
        <v>7000537</v>
      </c>
      <c r="C365" s="29"/>
      <c r="D365" s="29">
        <v>1579283</v>
      </c>
    </row>
    <row r="366" spans="1:4" s="25" customFormat="1" ht="9" customHeight="1">
      <c r="A366" s="26" t="s">
        <v>32</v>
      </c>
      <c r="B366" s="27">
        <v>6481149</v>
      </c>
      <c r="C366" s="27"/>
      <c r="D366" s="27">
        <v>5856575</v>
      </c>
    </row>
    <row r="367" spans="1:4" s="25" customFormat="1" ht="9" customHeight="1">
      <c r="A367" s="26" t="s">
        <v>33</v>
      </c>
      <c r="B367" s="27">
        <v>3064246</v>
      </c>
      <c r="C367" s="27"/>
      <c r="D367" s="27">
        <v>7549882</v>
      </c>
    </row>
    <row r="368" spans="1:4" s="25" customFormat="1" ht="9" customHeight="1">
      <c r="A368" s="26" t="s">
        <v>34</v>
      </c>
      <c r="B368" s="27">
        <v>7257678</v>
      </c>
      <c r="C368" s="27"/>
      <c r="D368" s="27">
        <v>6265782</v>
      </c>
    </row>
    <row r="369" spans="1:4" s="25" customFormat="1" ht="9" customHeight="1">
      <c r="A369" s="28" t="s">
        <v>35</v>
      </c>
      <c r="B369" s="29">
        <v>10511869</v>
      </c>
      <c r="C369" s="29"/>
      <c r="D369" s="29">
        <v>7058249</v>
      </c>
    </row>
    <row r="370" spans="1:4" s="25" customFormat="1" ht="9" customHeight="1">
      <c r="A370" s="26" t="s">
        <v>36</v>
      </c>
      <c r="B370" s="27">
        <v>2899251</v>
      </c>
      <c r="C370" s="27"/>
      <c r="D370" s="27">
        <v>6558625</v>
      </c>
    </row>
    <row r="371" spans="1:4" s="25" customFormat="1" ht="9" customHeight="1">
      <c r="A371" s="26" t="s">
        <v>37</v>
      </c>
      <c r="B371" s="27">
        <v>5205570</v>
      </c>
      <c r="C371" s="27"/>
      <c r="D371" s="27">
        <v>10832158</v>
      </c>
    </row>
    <row r="372" spans="1:4" s="25" customFormat="1" ht="9" customHeight="1">
      <c r="A372" s="26" t="s">
        <v>38</v>
      </c>
      <c r="B372" s="27">
        <v>8729860</v>
      </c>
      <c r="C372" s="27"/>
      <c r="D372" s="27">
        <v>4917176</v>
      </c>
    </row>
    <row r="373" spans="1:4" s="25" customFormat="1" ht="9" customHeight="1">
      <c r="A373" s="28" t="s">
        <v>39</v>
      </c>
      <c r="B373" s="29">
        <v>11297305</v>
      </c>
      <c r="C373" s="29"/>
      <c r="D373" s="29">
        <v>6516850</v>
      </c>
    </row>
    <row r="374" spans="1:4" s="25" customFormat="1" ht="9" customHeight="1">
      <c r="A374" s="26" t="s">
        <v>40</v>
      </c>
      <c r="B374" s="27">
        <v>882885</v>
      </c>
      <c r="C374" s="27"/>
      <c r="D374" s="27">
        <v>1236955</v>
      </c>
    </row>
    <row r="375" spans="1:4" s="25" customFormat="1" ht="9" customHeight="1">
      <c r="A375" s="26" t="s">
        <v>41</v>
      </c>
      <c r="B375" s="27">
        <v>10855914</v>
      </c>
      <c r="C375" s="27"/>
      <c r="D375" s="27">
        <v>9816542</v>
      </c>
    </row>
    <row r="376" spans="1:4" s="25" customFormat="1" ht="9" customHeight="1">
      <c r="A376" s="26" t="s">
        <v>42</v>
      </c>
      <c r="B376" s="27">
        <v>2226257</v>
      </c>
      <c r="C376" s="27"/>
      <c r="D376" s="27">
        <v>5552618</v>
      </c>
    </row>
    <row r="377" spans="1:4" s="25" customFormat="1" ht="9" customHeight="1">
      <c r="A377" s="28" t="s">
        <v>43</v>
      </c>
      <c r="B377" s="30">
        <v>1664912</v>
      </c>
      <c r="C377" s="30"/>
      <c r="D377" s="30">
        <v>2328553</v>
      </c>
    </row>
    <row r="378" spans="1:4" s="25" customFormat="1" ht="9" customHeight="1">
      <c r="A378" s="31" t="s">
        <v>44</v>
      </c>
      <c r="B378" s="32">
        <v>7235</v>
      </c>
      <c r="C378" s="32"/>
      <c r="D378" s="32">
        <v>754667</v>
      </c>
    </row>
    <row r="379" spans="1:4" s="25" customFormat="1" ht="6.95" customHeight="1">
      <c r="A379" s="31"/>
      <c r="B379" s="32"/>
      <c r="C379" s="32"/>
      <c r="D379" s="32"/>
    </row>
    <row r="380" spans="1:4" s="25" customFormat="1" ht="8.85" customHeight="1">
      <c r="A380" s="22" t="s">
        <v>54</v>
      </c>
      <c r="B380" s="32"/>
      <c r="C380" s="32"/>
      <c r="D380" s="32"/>
    </row>
    <row r="381" spans="1:4" s="25" customFormat="1" ht="8.85" customHeight="1">
      <c r="A381" s="23" t="s">
        <v>11</v>
      </c>
      <c r="B381" s="24">
        <f>SUM(B383:B415)</f>
        <v>203767285</v>
      </c>
      <c r="C381" s="24"/>
      <c r="D381" s="24">
        <f>SUM(D383:D415)</f>
        <v>249586226</v>
      </c>
    </row>
    <row r="382" spans="1:4" s="25" customFormat="1" ht="3.95" customHeight="1">
      <c r="A382" s="23"/>
      <c r="B382" s="24"/>
      <c r="C382" s="24"/>
      <c r="D382" s="24"/>
    </row>
    <row r="383" spans="1:4" s="25" customFormat="1" ht="9" customHeight="1">
      <c r="A383" s="26" t="s">
        <v>12</v>
      </c>
      <c r="B383" s="27">
        <v>2091292</v>
      </c>
      <c r="C383" s="27"/>
      <c r="D383" s="27">
        <v>7674443</v>
      </c>
    </row>
    <row r="384" spans="1:4" s="25" customFormat="1" ht="9" customHeight="1">
      <c r="A384" s="26" t="s">
        <v>13</v>
      </c>
      <c r="B384" s="27">
        <v>5753106</v>
      </c>
      <c r="C384" s="27"/>
      <c r="D384" s="27">
        <v>9430319</v>
      </c>
    </row>
    <row r="385" spans="1:4" s="25" customFormat="1" ht="9" customHeight="1">
      <c r="A385" s="26" t="s">
        <v>14</v>
      </c>
      <c r="B385" s="27">
        <v>2112112</v>
      </c>
      <c r="C385" s="27"/>
      <c r="D385" s="27">
        <v>5604156</v>
      </c>
    </row>
    <row r="386" spans="1:4" s="25" customFormat="1" ht="9" customHeight="1">
      <c r="A386" s="28" t="s">
        <v>15</v>
      </c>
      <c r="B386" s="29">
        <v>14567155</v>
      </c>
      <c r="C386" s="29"/>
      <c r="D386" s="29">
        <v>599084</v>
      </c>
    </row>
    <row r="387" spans="1:4" s="25" customFormat="1" ht="9" customHeight="1">
      <c r="A387" s="26" t="s">
        <v>16</v>
      </c>
      <c r="B387" s="27">
        <v>3571572</v>
      </c>
      <c r="C387" s="27"/>
      <c r="D387" s="27">
        <v>10096574</v>
      </c>
    </row>
    <row r="388" spans="1:4" s="25" customFormat="1" ht="9" customHeight="1">
      <c r="A388" s="26" t="s">
        <v>17</v>
      </c>
      <c r="B388" s="27">
        <v>2080566</v>
      </c>
      <c r="C388" s="27"/>
      <c r="D388" s="27">
        <v>2735547</v>
      </c>
    </row>
    <row r="389" spans="1:4" s="25" customFormat="1" ht="9" customHeight="1">
      <c r="A389" s="26" t="s">
        <v>18</v>
      </c>
      <c r="B389" s="27">
        <v>6259431</v>
      </c>
      <c r="C389" s="27"/>
      <c r="D389" s="27">
        <v>2598736</v>
      </c>
    </row>
    <row r="390" spans="1:4" s="25" customFormat="1" ht="9" customHeight="1">
      <c r="A390" s="28" t="s">
        <v>19</v>
      </c>
      <c r="B390" s="29">
        <v>6734946</v>
      </c>
      <c r="C390" s="29"/>
      <c r="D390" s="29">
        <v>12118306</v>
      </c>
    </row>
    <row r="391" spans="1:4" s="25" customFormat="1" ht="9" customHeight="1">
      <c r="A391" s="26" t="s">
        <v>20</v>
      </c>
      <c r="B391" s="27">
        <v>8637068</v>
      </c>
      <c r="C391" s="27"/>
      <c r="D391" s="27">
        <v>16877368</v>
      </c>
    </row>
    <row r="392" spans="1:4" s="25" customFormat="1" ht="9" customHeight="1">
      <c r="A392" s="26" t="s">
        <v>21</v>
      </c>
      <c r="B392" s="27">
        <v>3104882</v>
      </c>
      <c r="C392" s="27"/>
      <c r="D392" s="27">
        <v>2469719</v>
      </c>
    </row>
    <row r="393" spans="1:4" s="25" customFormat="1" ht="9" customHeight="1">
      <c r="A393" s="26" t="s">
        <v>22</v>
      </c>
      <c r="B393" s="27">
        <v>14023737</v>
      </c>
      <c r="C393" s="27"/>
      <c r="D393" s="27">
        <v>15471465</v>
      </c>
    </row>
    <row r="394" spans="1:4" s="25" customFormat="1" ht="9" customHeight="1">
      <c r="A394" s="28" t="s">
        <v>23</v>
      </c>
      <c r="B394" s="29">
        <v>5587821</v>
      </c>
      <c r="C394" s="29"/>
      <c r="D394" s="29">
        <v>1914658</v>
      </c>
    </row>
    <row r="395" spans="1:4" s="25" customFormat="1" ht="9" customHeight="1">
      <c r="A395" s="26" t="s">
        <v>24</v>
      </c>
      <c r="B395" s="27">
        <v>10573870</v>
      </c>
      <c r="C395" s="27"/>
      <c r="D395" s="27">
        <v>4663269</v>
      </c>
    </row>
    <row r="396" spans="1:4" s="25" customFormat="1" ht="9" customHeight="1">
      <c r="A396" s="26" t="s">
        <v>25</v>
      </c>
      <c r="B396" s="27">
        <v>7541482</v>
      </c>
      <c r="C396" s="27"/>
      <c r="D396" s="27">
        <v>24038346</v>
      </c>
    </row>
    <row r="397" spans="1:4" s="25" customFormat="1" ht="9" customHeight="1">
      <c r="A397" s="26" t="s">
        <v>26</v>
      </c>
      <c r="B397" s="27">
        <v>18428263</v>
      </c>
      <c r="C397" s="27"/>
      <c r="D397" s="27">
        <v>15106319</v>
      </c>
    </row>
    <row r="398" spans="1:4" s="25" customFormat="1" ht="9" customHeight="1">
      <c r="A398" s="28" t="s">
        <v>27</v>
      </c>
      <c r="B398" s="29">
        <v>4798083</v>
      </c>
      <c r="C398" s="29"/>
      <c r="D398" s="29">
        <v>5016725</v>
      </c>
    </row>
    <row r="399" spans="1:4" s="25" customFormat="1" ht="9" customHeight="1">
      <c r="A399" s="26" t="s">
        <v>28</v>
      </c>
      <c r="B399" s="27">
        <v>811200</v>
      </c>
      <c r="C399" s="27"/>
      <c r="D399" s="27">
        <v>1544211</v>
      </c>
    </row>
    <row r="400" spans="1:4" s="25" customFormat="1" ht="9" customHeight="1">
      <c r="A400" s="26" t="s">
        <v>29</v>
      </c>
      <c r="B400" s="27">
        <v>1677233</v>
      </c>
      <c r="C400" s="27"/>
      <c r="D400" s="27">
        <v>2278283</v>
      </c>
    </row>
    <row r="401" spans="1:4" s="25" customFormat="1" ht="9" customHeight="1">
      <c r="A401" s="26" t="s">
        <v>30</v>
      </c>
      <c r="B401" s="27">
        <v>7630570</v>
      </c>
      <c r="C401" s="27"/>
      <c r="D401" s="27">
        <v>23134004</v>
      </c>
    </row>
    <row r="402" spans="1:4" s="25" customFormat="1" ht="9" customHeight="1">
      <c r="A402" s="28" t="s">
        <v>31</v>
      </c>
      <c r="B402" s="29">
        <v>5266886</v>
      </c>
      <c r="C402" s="29"/>
      <c r="D402" s="29">
        <v>1218038</v>
      </c>
    </row>
    <row r="403" spans="1:4" s="25" customFormat="1" ht="9" customHeight="1">
      <c r="A403" s="26" t="s">
        <v>32</v>
      </c>
      <c r="B403" s="27">
        <v>6823782</v>
      </c>
      <c r="C403" s="27"/>
      <c r="D403" s="27">
        <v>6669874</v>
      </c>
    </row>
    <row r="404" spans="1:4" s="25" customFormat="1" ht="9" customHeight="1">
      <c r="A404" s="26" t="s">
        <v>33</v>
      </c>
      <c r="B404" s="27">
        <v>2956219</v>
      </c>
      <c r="C404" s="27"/>
      <c r="D404" s="27">
        <v>9441707</v>
      </c>
    </row>
    <row r="405" spans="1:4" s="25" customFormat="1" ht="9" customHeight="1">
      <c r="A405" s="26" t="s">
        <v>34</v>
      </c>
      <c r="B405" s="27">
        <v>5860624</v>
      </c>
      <c r="C405" s="27"/>
      <c r="D405" s="27">
        <v>10964667</v>
      </c>
    </row>
    <row r="406" spans="1:4" s="25" customFormat="1" ht="9" customHeight="1">
      <c r="A406" s="28" t="s">
        <v>35</v>
      </c>
      <c r="B406" s="29">
        <v>7244202</v>
      </c>
      <c r="C406" s="29"/>
      <c r="D406" s="29">
        <v>9274013</v>
      </c>
    </row>
    <row r="407" spans="1:4" s="25" customFormat="1" ht="9" customHeight="1">
      <c r="A407" s="26" t="s">
        <v>36</v>
      </c>
      <c r="B407" s="27">
        <v>4154861</v>
      </c>
      <c r="C407" s="27"/>
      <c r="D407" s="27">
        <v>7549188</v>
      </c>
    </row>
    <row r="408" spans="1:4" s="25" customFormat="1" ht="9" customHeight="1">
      <c r="A408" s="26" t="s">
        <v>37</v>
      </c>
      <c r="B408" s="27">
        <v>7273066</v>
      </c>
      <c r="C408" s="27"/>
      <c r="D408" s="27">
        <v>11203263</v>
      </c>
    </row>
    <row r="409" spans="1:4" s="25" customFormat="1" ht="9" customHeight="1">
      <c r="A409" s="26" t="s">
        <v>38</v>
      </c>
      <c r="B409" s="27">
        <v>8515442</v>
      </c>
      <c r="C409" s="27"/>
      <c r="D409" s="27">
        <v>3107213</v>
      </c>
    </row>
    <row r="410" spans="1:4" s="25" customFormat="1" ht="9" customHeight="1">
      <c r="A410" s="28" t="s">
        <v>39</v>
      </c>
      <c r="B410" s="29">
        <v>11216416</v>
      </c>
      <c r="C410" s="29"/>
      <c r="D410" s="29">
        <v>6170964</v>
      </c>
    </row>
    <row r="411" spans="1:4" s="25" customFormat="1" ht="9" customHeight="1">
      <c r="A411" s="26" t="s">
        <v>40</v>
      </c>
      <c r="B411" s="27">
        <v>633029</v>
      </c>
      <c r="C411" s="27"/>
      <c r="D411" s="27">
        <v>894307</v>
      </c>
    </row>
    <row r="412" spans="1:4" s="25" customFormat="1" ht="9" customHeight="1">
      <c r="A412" s="26" t="s">
        <v>41</v>
      </c>
      <c r="B412" s="27">
        <v>12451882</v>
      </c>
      <c r="C412" s="27"/>
      <c r="D412" s="27">
        <v>7355130</v>
      </c>
    </row>
    <row r="413" spans="1:4" s="25" customFormat="1" ht="9" customHeight="1">
      <c r="A413" s="26" t="s">
        <v>42</v>
      </c>
      <c r="B413" s="27">
        <v>2528159</v>
      </c>
      <c r="C413" s="27"/>
      <c r="D413" s="27">
        <v>8831758</v>
      </c>
    </row>
    <row r="414" spans="1:4" s="25" customFormat="1" ht="9" customHeight="1">
      <c r="A414" s="28" t="s">
        <v>43</v>
      </c>
      <c r="B414" s="30">
        <v>2823428</v>
      </c>
      <c r="C414" s="30"/>
      <c r="D414" s="30">
        <v>3225470</v>
      </c>
    </row>
    <row r="415" spans="1:4" s="25" customFormat="1" ht="9" customHeight="1">
      <c r="A415" s="31" t="s">
        <v>44</v>
      </c>
      <c r="B415" s="32">
        <v>34900</v>
      </c>
      <c r="C415" s="32"/>
      <c r="D415" s="32">
        <v>309102</v>
      </c>
    </row>
    <row r="416" spans="1:4" s="25" customFormat="1" ht="6.95" customHeight="1">
      <c r="A416" s="31"/>
      <c r="B416" s="32"/>
      <c r="C416" s="32"/>
      <c r="D416" s="32"/>
    </row>
    <row r="417" spans="1:4" s="25" customFormat="1" ht="8.85" customHeight="1">
      <c r="A417" s="22" t="s">
        <v>55</v>
      </c>
      <c r="B417" s="32"/>
      <c r="C417" s="32"/>
      <c r="D417" s="32"/>
    </row>
    <row r="418" spans="1:4" s="25" customFormat="1" ht="8.85" customHeight="1">
      <c r="A418" s="23" t="s">
        <v>11</v>
      </c>
      <c r="B418" s="24">
        <f>SUM(B420:B452)</f>
        <v>211889449</v>
      </c>
      <c r="C418" s="24"/>
      <c r="D418" s="24">
        <f>SUM(D420:D452)</f>
        <v>283547601</v>
      </c>
    </row>
    <row r="419" spans="1:4" s="25" customFormat="1" ht="3.95" customHeight="1">
      <c r="A419" s="23"/>
      <c r="B419" s="24"/>
      <c r="C419" s="24"/>
      <c r="D419" s="24"/>
    </row>
    <row r="420" spans="1:4" s="25" customFormat="1" ht="9" customHeight="1">
      <c r="A420" s="26" t="s">
        <v>12</v>
      </c>
      <c r="B420" s="27">
        <v>2512167</v>
      </c>
      <c r="C420" s="27"/>
      <c r="D420" s="27">
        <v>8719637</v>
      </c>
    </row>
    <row r="421" spans="1:4" s="25" customFormat="1" ht="9" customHeight="1">
      <c r="A421" s="26" t="s">
        <v>13</v>
      </c>
      <c r="B421" s="27">
        <v>6417620</v>
      </c>
      <c r="C421" s="27"/>
      <c r="D421" s="27">
        <v>13439786</v>
      </c>
    </row>
    <row r="422" spans="1:4" s="25" customFormat="1" ht="9" customHeight="1">
      <c r="A422" s="26" t="s">
        <v>14</v>
      </c>
      <c r="B422" s="27">
        <v>2698367</v>
      </c>
      <c r="C422" s="27"/>
      <c r="D422" s="27">
        <v>7507598</v>
      </c>
    </row>
    <row r="423" spans="1:4" s="25" customFormat="1" ht="9" customHeight="1">
      <c r="A423" s="28" t="s">
        <v>15</v>
      </c>
      <c r="B423" s="29">
        <v>11547825</v>
      </c>
      <c r="C423" s="29"/>
      <c r="D423" s="29">
        <v>699742</v>
      </c>
    </row>
    <row r="424" spans="1:4" s="25" customFormat="1" ht="9" customHeight="1">
      <c r="A424" s="26" t="s">
        <v>16</v>
      </c>
      <c r="B424" s="27">
        <v>5006052</v>
      </c>
      <c r="C424" s="27"/>
      <c r="D424" s="27">
        <v>12748070</v>
      </c>
    </row>
    <row r="425" spans="1:4" s="25" customFormat="1" ht="9" customHeight="1">
      <c r="A425" s="26" t="s">
        <v>17</v>
      </c>
      <c r="B425" s="27">
        <v>3168816</v>
      </c>
      <c r="C425" s="27"/>
      <c r="D425" s="27">
        <v>2993732</v>
      </c>
    </row>
    <row r="426" spans="1:4" s="25" customFormat="1" ht="9" customHeight="1">
      <c r="A426" s="26" t="s">
        <v>18</v>
      </c>
      <c r="B426" s="27">
        <v>4473066</v>
      </c>
      <c r="C426" s="27"/>
      <c r="D426" s="27">
        <v>1500237</v>
      </c>
    </row>
    <row r="427" spans="1:4" s="25" customFormat="1" ht="9" customHeight="1">
      <c r="A427" s="28" t="s">
        <v>19</v>
      </c>
      <c r="B427" s="29">
        <v>6341714</v>
      </c>
      <c r="C427" s="29"/>
      <c r="D427" s="29">
        <v>16423427</v>
      </c>
    </row>
    <row r="428" spans="1:4" s="25" customFormat="1" ht="9" customHeight="1">
      <c r="A428" s="26" t="s">
        <v>20</v>
      </c>
      <c r="B428" s="27">
        <v>10764763</v>
      </c>
      <c r="C428" s="27"/>
      <c r="D428" s="27">
        <v>19923477</v>
      </c>
    </row>
    <row r="429" spans="1:4" s="25" customFormat="1" ht="9" customHeight="1">
      <c r="A429" s="26" t="s">
        <v>21</v>
      </c>
      <c r="B429" s="27">
        <v>3625500</v>
      </c>
      <c r="C429" s="27"/>
      <c r="D429" s="27">
        <v>3062404</v>
      </c>
    </row>
    <row r="430" spans="1:4" s="25" customFormat="1" ht="9" customHeight="1">
      <c r="A430" s="26" t="s">
        <v>22</v>
      </c>
      <c r="B430" s="27">
        <v>16618646</v>
      </c>
      <c r="C430" s="27"/>
      <c r="D430" s="27">
        <v>17712957</v>
      </c>
    </row>
    <row r="431" spans="1:4" s="25" customFormat="1" ht="9" customHeight="1">
      <c r="A431" s="28" t="s">
        <v>23</v>
      </c>
      <c r="B431" s="29">
        <v>2710249</v>
      </c>
      <c r="C431" s="29"/>
      <c r="D431" s="29">
        <v>1889250</v>
      </c>
    </row>
    <row r="432" spans="1:4" s="25" customFormat="1" ht="9" customHeight="1">
      <c r="A432" s="26" t="s">
        <v>24</v>
      </c>
      <c r="B432" s="27">
        <v>5595459</v>
      </c>
      <c r="C432" s="27"/>
      <c r="D432" s="27">
        <v>4444773</v>
      </c>
    </row>
    <row r="433" spans="1:4" s="25" customFormat="1" ht="9" customHeight="1">
      <c r="A433" s="26" t="s">
        <v>25</v>
      </c>
      <c r="B433" s="27">
        <v>8734675</v>
      </c>
      <c r="C433" s="27"/>
      <c r="D433" s="27">
        <v>26819413</v>
      </c>
    </row>
    <row r="434" spans="1:4" s="25" customFormat="1" ht="9" customHeight="1">
      <c r="A434" s="26" t="s">
        <v>26</v>
      </c>
      <c r="B434" s="27">
        <v>42074606</v>
      </c>
      <c r="C434" s="27"/>
      <c r="D434" s="27">
        <v>15927912</v>
      </c>
    </row>
    <row r="435" spans="1:4" s="25" customFormat="1" ht="9" customHeight="1">
      <c r="A435" s="28" t="s">
        <v>27</v>
      </c>
      <c r="B435" s="29">
        <v>3576137</v>
      </c>
      <c r="C435" s="29"/>
      <c r="D435" s="29">
        <v>3690081</v>
      </c>
    </row>
    <row r="436" spans="1:4" s="25" customFormat="1" ht="9" customHeight="1">
      <c r="A436" s="26" t="s">
        <v>28</v>
      </c>
      <c r="B436" s="27">
        <v>1499350</v>
      </c>
      <c r="C436" s="27"/>
      <c r="D436" s="27">
        <v>2718542</v>
      </c>
    </row>
    <row r="437" spans="1:4" s="25" customFormat="1" ht="9" customHeight="1">
      <c r="A437" s="26" t="s">
        <v>29</v>
      </c>
      <c r="B437" s="27">
        <v>1729470</v>
      </c>
      <c r="C437" s="27"/>
      <c r="D437" s="27">
        <v>2564769</v>
      </c>
    </row>
    <row r="438" spans="1:4" s="25" customFormat="1" ht="9" customHeight="1">
      <c r="A438" s="26" t="s">
        <v>30</v>
      </c>
      <c r="B438" s="27">
        <v>8631163</v>
      </c>
      <c r="C438" s="27"/>
      <c r="D438" s="27">
        <v>29578400</v>
      </c>
    </row>
    <row r="439" spans="1:4" s="25" customFormat="1" ht="9" customHeight="1">
      <c r="A439" s="28" t="s">
        <v>31</v>
      </c>
      <c r="B439" s="29">
        <v>2044736</v>
      </c>
      <c r="C439" s="29"/>
      <c r="D439" s="29">
        <v>978620</v>
      </c>
    </row>
    <row r="440" spans="1:4" s="25" customFormat="1" ht="9" customHeight="1">
      <c r="A440" s="26" t="s">
        <v>32</v>
      </c>
      <c r="B440" s="27">
        <v>3260353</v>
      </c>
      <c r="C440" s="27"/>
      <c r="D440" s="27">
        <v>7332434</v>
      </c>
    </row>
    <row r="441" spans="1:4" s="25" customFormat="1" ht="9" customHeight="1">
      <c r="A441" s="26" t="s">
        <v>33</v>
      </c>
      <c r="B441" s="27">
        <v>4151864</v>
      </c>
      <c r="C441" s="27"/>
      <c r="D441" s="27">
        <v>11741936</v>
      </c>
    </row>
    <row r="442" spans="1:4" s="25" customFormat="1" ht="9" customHeight="1">
      <c r="A442" s="26" t="s">
        <v>34</v>
      </c>
      <c r="B442" s="27">
        <v>5198370</v>
      </c>
      <c r="C442" s="27"/>
      <c r="D442" s="27">
        <v>6775843</v>
      </c>
    </row>
    <row r="443" spans="1:4" s="25" customFormat="1" ht="9" customHeight="1">
      <c r="A443" s="28" t="s">
        <v>35</v>
      </c>
      <c r="B443" s="29">
        <v>5938628</v>
      </c>
      <c r="C443" s="29"/>
      <c r="D443" s="29">
        <v>13175417</v>
      </c>
    </row>
    <row r="444" spans="1:4" s="25" customFormat="1" ht="9" customHeight="1">
      <c r="A444" s="26" t="s">
        <v>36</v>
      </c>
      <c r="B444" s="27">
        <v>3667109</v>
      </c>
      <c r="C444" s="27"/>
      <c r="D444" s="27">
        <v>5970239</v>
      </c>
    </row>
    <row r="445" spans="1:4" s="25" customFormat="1" ht="9" customHeight="1">
      <c r="A445" s="26" t="s">
        <v>37</v>
      </c>
      <c r="B445" s="27">
        <v>9654411</v>
      </c>
      <c r="C445" s="27"/>
      <c r="D445" s="27">
        <v>12669425</v>
      </c>
    </row>
    <row r="446" spans="1:4" s="25" customFormat="1" ht="9" customHeight="1">
      <c r="A446" s="26" t="s">
        <v>38</v>
      </c>
      <c r="B446" s="27">
        <v>6236753</v>
      </c>
      <c r="C446" s="27"/>
      <c r="D446" s="27">
        <v>4553094</v>
      </c>
    </row>
    <row r="447" spans="1:4" s="25" customFormat="1" ht="9" customHeight="1">
      <c r="A447" s="28" t="s">
        <v>39</v>
      </c>
      <c r="B447" s="29">
        <v>9544061</v>
      </c>
      <c r="C447" s="29"/>
      <c r="D447" s="29">
        <v>5857712</v>
      </c>
    </row>
    <row r="448" spans="1:4" s="25" customFormat="1" ht="9" customHeight="1">
      <c r="A448" s="26" t="s">
        <v>40</v>
      </c>
      <c r="B448" s="27">
        <v>527378</v>
      </c>
      <c r="C448" s="27"/>
      <c r="D448" s="27">
        <v>780185</v>
      </c>
    </row>
    <row r="449" spans="1:4" s="25" customFormat="1" ht="9" customHeight="1">
      <c r="A449" s="26" t="s">
        <v>41</v>
      </c>
      <c r="B449" s="27">
        <v>9197226</v>
      </c>
      <c r="C449" s="27"/>
      <c r="D449" s="27">
        <v>5321962</v>
      </c>
    </row>
    <row r="450" spans="1:4" s="25" customFormat="1" ht="9" customHeight="1">
      <c r="A450" s="26" t="s">
        <v>42</v>
      </c>
      <c r="B450" s="27">
        <v>2747566</v>
      </c>
      <c r="C450" s="27"/>
      <c r="D450" s="27">
        <v>9258457</v>
      </c>
    </row>
    <row r="451" spans="1:4" s="25" customFormat="1" ht="9" customHeight="1">
      <c r="A451" s="28" t="s">
        <v>43</v>
      </c>
      <c r="B451" s="30">
        <v>1995349</v>
      </c>
      <c r="C451" s="30"/>
      <c r="D451" s="30">
        <v>6303675</v>
      </c>
    </row>
    <row r="452" spans="1:4" s="25" customFormat="1" ht="9" customHeight="1">
      <c r="A452" s="31" t="s">
        <v>44</v>
      </c>
      <c r="B452" s="32">
        <v>0</v>
      </c>
      <c r="C452" s="32"/>
      <c r="D452" s="32">
        <v>464395</v>
      </c>
    </row>
    <row r="453" spans="1:4" s="25" customFormat="1" ht="6.95" customHeight="1">
      <c r="A453" s="31"/>
      <c r="B453" s="32"/>
      <c r="C453" s="32"/>
      <c r="D453" s="32"/>
    </row>
    <row r="454" spans="1:4" s="25" customFormat="1" ht="8.85" customHeight="1">
      <c r="A454" s="22" t="s">
        <v>56</v>
      </c>
      <c r="B454" s="32"/>
      <c r="C454" s="32"/>
      <c r="D454" s="32"/>
    </row>
    <row r="455" spans="1:4" s="25" customFormat="1" ht="8.85" customHeight="1">
      <c r="A455" s="23" t="s">
        <v>11</v>
      </c>
      <c r="B455" s="24">
        <f>SUM(B457:B489)</f>
        <v>223960561</v>
      </c>
      <c r="C455" s="24"/>
      <c r="D455" s="24">
        <f>SUM(D457:D489)</f>
        <v>300042825</v>
      </c>
    </row>
    <row r="456" spans="1:4" s="25" customFormat="1" ht="3.95" customHeight="1">
      <c r="A456" s="23"/>
      <c r="B456" s="24"/>
      <c r="C456" s="24"/>
      <c r="D456" s="24"/>
    </row>
    <row r="457" spans="1:4" s="25" customFormat="1" ht="9" customHeight="1">
      <c r="A457" s="26" t="s">
        <v>12</v>
      </c>
      <c r="B457" s="27">
        <v>2480125</v>
      </c>
      <c r="C457" s="27"/>
      <c r="D457" s="27">
        <v>8947194</v>
      </c>
    </row>
    <row r="458" spans="1:4" s="25" customFormat="1" ht="9" customHeight="1">
      <c r="A458" s="26" t="s">
        <v>13</v>
      </c>
      <c r="B458" s="27">
        <v>7991489</v>
      </c>
      <c r="C458" s="27"/>
      <c r="D458" s="27">
        <v>14796042</v>
      </c>
    </row>
    <row r="459" spans="1:4" s="25" customFormat="1" ht="9" customHeight="1">
      <c r="A459" s="26" t="s">
        <v>14</v>
      </c>
      <c r="B459" s="27">
        <v>4941617</v>
      </c>
      <c r="C459" s="27"/>
      <c r="D459" s="27">
        <v>10393076</v>
      </c>
    </row>
    <row r="460" spans="1:4" s="25" customFormat="1" ht="9" customHeight="1">
      <c r="A460" s="28" t="s">
        <v>15</v>
      </c>
      <c r="B460" s="29">
        <v>11263196</v>
      </c>
      <c r="C460" s="29"/>
      <c r="D460" s="29">
        <v>540835</v>
      </c>
    </row>
    <row r="461" spans="1:4" s="25" customFormat="1" ht="9" customHeight="1">
      <c r="A461" s="26" t="s">
        <v>16</v>
      </c>
      <c r="B461" s="27">
        <v>3915970</v>
      </c>
      <c r="C461" s="27"/>
      <c r="D461" s="27">
        <v>12308057</v>
      </c>
    </row>
    <row r="462" spans="1:4" s="25" customFormat="1" ht="9" customHeight="1">
      <c r="A462" s="26" t="s">
        <v>17</v>
      </c>
      <c r="B462" s="27">
        <v>1863757</v>
      </c>
      <c r="C462" s="27"/>
      <c r="D462" s="27">
        <v>2101769</v>
      </c>
    </row>
    <row r="463" spans="1:4" s="25" customFormat="1" ht="9" customHeight="1">
      <c r="A463" s="26" t="s">
        <v>18</v>
      </c>
      <c r="B463" s="27">
        <v>3020206</v>
      </c>
      <c r="C463" s="27"/>
      <c r="D463" s="27">
        <v>1329667</v>
      </c>
    </row>
    <row r="464" spans="1:4" s="25" customFormat="1" ht="9" customHeight="1">
      <c r="A464" s="28" t="s">
        <v>19</v>
      </c>
      <c r="B464" s="29">
        <v>9044132</v>
      </c>
      <c r="C464" s="29"/>
      <c r="D464" s="29">
        <v>10617578</v>
      </c>
    </row>
    <row r="465" spans="1:4" s="25" customFormat="1" ht="9" customHeight="1">
      <c r="A465" s="26" t="s">
        <v>20</v>
      </c>
      <c r="B465" s="27">
        <v>14418845</v>
      </c>
      <c r="C465" s="27"/>
      <c r="D465" s="27">
        <v>20884258</v>
      </c>
    </row>
    <row r="466" spans="1:4" s="25" customFormat="1" ht="9" customHeight="1">
      <c r="A466" s="26" t="s">
        <v>21</v>
      </c>
      <c r="B466" s="27">
        <v>2821304</v>
      </c>
      <c r="C466" s="27"/>
      <c r="D466" s="27">
        <v>4388522</v>
      </c>
    </row>
    <row r="467" spans="1:4" s="25" customFormat="1" ht="9" customHeight="1">
      <c r="A467" s="26" t="s">
        <v>22</v>
      </c>
      <c r="B467" s="27">
        <v>11627180</v>
      </c>
      <c r="C467" s="27"/>
      <c r="D467" s="27">
        <v>16736028</v>
      </c>
    </row>
    <row r="468" spans="1:4" s="25" customFormat="1" ht="9" customHeight="1">
      <c r="A468" s="28" t="s">
        <v>23</v>
      </c>
      <c r="B468" s="29">
        <v>2897751</v>
      </c>
      <c r="C468" s="29"/>
      <c r="D468" s="29">
        <v>1178040</v>
      </c>
    </row>
    <row r="469" spans="1:4" s="25" customFormat="1" ht="9" customHeight="1">
      <c r="A469" s="26" t="s">
        <v>24</v>
      </c>
      <c r="B469" s="27">
        <v>5382939</v>
      </c>
      <c r="C469" s="27"/>
      <c r="D469" s="27">
        <v>5354602</v>
      </c>
    </row>
    <row r="470" spans="1:4" s="25" customFormat="1" ht="9" customHeight="1">
      <c r="A470" s="26" t="s">
        <v>25</v>
      </c>
      <c r="B470" s="27">
        <v>6470963</v>
      </c>
      <c r="C470" s="27"/>
      <c r="D470" s="27">
        <v>29597584</v>
      </c>
    </row>
    <row r="471" spans="1:4" s="25" customFormat="1" ht="9" customHeight="1">
      <c r="A471" s="26" t="s">
        <v>26</v>
      </c>
      <c r="B471" s="27">
        <v>47140112</v>
      </c>
      <c r="C471" s="27"/>
      <c r="D471" s="27">
        <v>15437646</v>
      </c>
    </row>
    <row r="472" spans="1:4" s="25" customFormat="1" ht="9" customHeight="1">
      <c r="A472" s="28" t="s">
        <v>27</v>
      </c>
      <c r="B472" s="29">
        <v>4310505</v>
      </c>
      <c r="C472" s="29"/>
      <c r="D472" s="29">
        <v>3781116</v>
      </c>
    </row>
    <row r="473" spans="1:4" s="25" customFormat="1" ht="9" customHeight="1">
      <c r="A473" s="26" t="s">
        <v>28</v>
      </c>
      <c r="B473" s="27">
        <v>1256097</v>
      </c>
      <c r="C473" s="27"/>
      <c r="D473" s="27">
        <v>3821718</v>
      </c>
    </row>
    <row r="474" spans="1:4" s="25" customFormat="1" ht="9" customHeight="1">
      <c r="A474" s="26" t="s">
        <v>29</v>
      </c>
      <c r="B474" s="27">
        <v>881903</v>
      </c>
      <c r="C474" s="27"/>
      <c r="D474" s="27">
        <v>2118946</v>
      </c>
    </row>
    <row r="475" spans="1:4" s="25" customFormat="1" ht="9" customHeight="1">
      <c r="A475" s="26" t="s">
        <v>30</v>
      </c>
      <c r="B475" s="27">
        <v>9989094</v>
      </c>
      <c r="C475" s="27"/>
      <c r="D475" s="27">
        <v>32349117</v>
      </c>
    </row>
    <row r="476" spans="1:4" s="25" customFormat="1" ht="9" customHeight="1">
      <c r="A476" s="28" t="s">
        <v>31</v>
      </c>
      <c r="B476" s="29">
        <v>3543584</v>
      </c>
      <c r="C476" s="29"/>
      <c r="D476" s="29">
        <v>1262506</v>
      </c>
    </row>
    <row r="477" spans="1:4" s="25" customFormat="1" ht="9" customHeight="1">
      <c r="A477" s="26" t="s">
        <v>32</v>
      </c>
      <c r="B477" s="27">
        <v>4045291</v>
      </c>
      <c r="C477" s="27"/>
      <c r="D477" s="27">
        <v>7165702</v>
      </c>
    </row>
    <row r="478" spans="1:4" s="25" customFormat="1" ht="9" customHeight="1">
      <c r="A478" s="26" t="s">
        <v>33</v>
      </c>
      <c r="B478" s="27">
        <v>3406725</v>
      </c>
      <c r="C478" s="27"/>
      <c r="D478" s="27">
        <v>13161037</v>
      </c>
    </row>
    <row r="479" spans="1:4" s="25" customFormat="1" ht="9" customHeight="1">
      <c r="A479" s="26" t="s">
        <v>34</v>
      </c>
      <c r="B479" s="27">
        <v>4177246</v>
      </c>
      <c r="C479" s="27"/>
      <c r="D479" s="27">
        <v>8280787</v>
      </c>
    </row>
    <row r="480" spans="1:4" s="25" customFormat="1" ht="9" customHeight="1">
      <c r="A480" s="28" t="s">
        <v>35</v>
      </c>
      <c r="B480" s="29">
        <v>6851896</v>
      </c>
      <c r="C480" s="29"/>
      <c r="D480" s="29">
        <v>12710853</v>
      </c>
    </row>
    <row r="481" spans="1:4" s="25" customFormat="1" ht="9" customHeight="1">
      <c r="A481" s="26" t="s">
        <v>36</v>
      </c>
      <c r="B481" s="27">
        <v>4952473</v>
      </c>
      <c r="C481" s="27"/>
      <c r="D481" s="27">
        <v>6564312</v>
      </c>
    </row>
    <row r="482" spans="1:4" s="25" customFormat="1" ht="9" customHeight="1">
      <c r="A482" s="26" t="s">
        <v>37</v>
      </c>
      <c r="B482" s="27">
        <v>11267783</v>
      </c>
      <c r="C482" s="27"/>
      <c r="D482" s="27">
        <v>11034968</v>
      </c>
    </row>
    <row r="483" spans="1:4" s="25" customFormat="1" ht="9" customHeight="1">
      <c r="A483" s="26" t="s">
        <v>38</v>
      </c>
      <c r="B483" s="27">
        <v>5551586</v>
      </c>
      <c r="C483" s="27"/>
      <c r="D483" s="27">
        <v>6239472</v>
      </c>
    </row>
    <row r="484" spans="1:4" s="25" customFormat="1" ht="9" customHeight="1">
      <c r="A484" s="28" t="s">
        <v>39</v>
      </c>
      <c r="B484" s="29">
        <v>13579961</v>
      </c>
      <c r="C484" s="29"/>
      <c r="D484" s="29">
        <v>8092199</v>
      </c>
    </row>
    <row r="485" spans="1:4" s="25" customFormat="1" ht="9" customHeight="1">
      <c r="A485" s="26" t="s">
        <v>40</v>
      </c>
      <c r="B485" s="27">
        <v>742262</v>
      </c>
      <c r="C485" s="27"/>
      <c r="D485" s="27">
        <v>295359</v>
      </c>
    </row>
    <row r="486" spans="1:4" s="25" customFormat="1" ht="9" customHeight="1">
      <c r="A486" s="26" t="s">
        <v>41</v>
      </c>
      <c r="B486" s="27">
        <v>10584545</v>
      </c>
      <c r="C486" s="27"/>
      <c r="D486" s="27">
        <v>7517211</v>
      </c>
    </row>
    <row r="487" spans="1:4" s="25" customFormat="1" ht="9" customHeight="1">
      <c r="A487" s="26" t="s">
        <v>42</v>
      </c>
      <c r="B487" s="27">
        <v>1277248</v>
      </c>
      <c r="C487" s="27"/>
      <c r="D487" s="27">
        <v>14417803</v>
      </c>
    </row>
    <row r="488" spans="1:4" s="25" customFormat="1" ht="9" customHeight="1">
      <c r="A488" s="28" t="s">
        <v>43</v>
      </c>
      <c r="B488" s="30">
        <v>2262776</v>
      </c>
      <c r="C488" s="30"/>
      <c r="D488" s="30">
        <v>6618821</v>
      </c>
    </row>
    <row r="489" spans="1:4" s="25" customFormat="1" ht="9" customHeight="1">
      <c r="A489" s="31" t="s">
        <v>44</v>
      </c>
      <c r="B489" s="32">
        <v>0</v>
      </c>
      <c r="C489" s="32"/>
      <c r="D489" s="32">
        <v>0</v>
      </c>
    </row>
    <row r="490" spans="1:4" ht="3" customHeight="1">
      <c r="A490" s="35"/>
      <c r="B490" s="36"/>
      <c r="C490" s="36"/>
      <c r="D490" s="36"/>
    </row>
    <row r="491" spans="1:4" ht="3" customHeight="1">
      <c r="A491" s="37"/>
      <c r="B491" s="38"/>
      <c r="C491" s="38"/>
      <c r="D491" s="38"/>
    </row>
    <row r="492" spans="1:4" s="40" customFormat="1" ht="9" customHeight="1">
      <c r="A492" s="39" t="s">
        <v>76</v>
      </c>
    </row>
    <row r="493" spans="1:4" s="40" customFormat="1" ht="9" customHeight="1">
      <c r="A493" s="39" t="s">
        <v>57</v>
      </c>
    </row>
    <row r="494" spans="1:4" s="40" customFormat="1" ht="9" customHeight="1">
      <c r="A494" s="39" t="s">
        <v>77</v>
      </c>
    </row>
    <row r="495" spans="1:4" s="40" customFormat="1" ht="9" customHeight="1">
      <c r="A495" s="39" t="s">
        <v>58</v>
      </c>
    </row>
    <row r="496" spans="1:4" s="40" customFormat="1" ht="9" customHeight="1">
      <c r="A496" s="41" t="s">
        <v>59</v>
      </c>
      <c r="B496" s="42"/>
    </row>
    <row r="497" spans="1:1" s="40" customFormat="1" ht="9" hidden="1" customHeight="1">
      <c r="A497" s="41"/>
    </row>
    <row r="498" spans="1:1" ht="12.75" hidden="1" customHeight="1"/>
    <row r="499" spans="1:1" ht="12.75" hidden="1" customHeight="1"/>
    <row r="500" spans="1:1" ht="12.75" hidden="1" customHeight="1"/>
    <row r="501" spans="1:1" ht="12.75" hidden="1" customHeight="1"/>
    <row r="502" spans="1:1" ht="12.75" hidden="1" customHeight="1">
      <c r="A502" s="43"/>
    </row>
    <row r="503" spans="1:1" ht="12.75" hidden="1" customHeight="1">
      <c r="A503" s="43"/>
    </row>
    <row r="504" spans="1:1" ht="12.75" hidden="1" customHeight="1">
      <c r="A504" s="43"/>
    </row>
    <row r="505" spans="1:1" ht="12.75" hidden="1" customHeight="1">
      <c r="A505" s="43"/>
    </row>
    <row r="506" spans="1:1" ht="12.75" hidden="1" customHeight="1">
      <c r="A506" s="39"/>
    </row>
    <row r="507" spans="1:1" ht="12.75" hidden="1" customHeight="1">
      <c r="A507" s="44"/>
    </row>
  </sheetData>
  <sheetProtection sheet="1" objects="1" scenarios="1"/>
  <hyperlinks>
    <hyperlink ref="D1" location="Índice!A1" tooltip="Ir a Índice" display="Índice!A1"/>
    <hyperlink ref="A496:B496" r:id="rId1" display="Fuente: INEGI. Encuesta Nacional de Empresas Constructoras."/>
  </hyperlinks>
  <printOptions horizontalCentered="1" verticalCentered="1"/>
  <pageMargins left="0.19685039370078741" right="0.19685039370078741" top="0.39370078740157483" bottom="0.19685039370078741" header="0" footer="0.19685039370078741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6" manualBreakCount="6">
    <brk id="83" max="2" man="1"/>
    <brk id="157" max="2" man="1"/>
    <brk id="231" max="4" man="1"/>
    <brk id="305" max="3" man="1"/>
    <brk id="379" max="3" man="1"/>
    <brk id="453" max="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9"/>
  <sheetViews>
    <sheetView showGridLines="0" showRowColHeaders="0" zoomScale="130" zoomScaleNormal="130" workbookViewId="0">
      <pane xSplit="1" ySplit="7" topLeftCell="B8" activePane="bottomRight" state="frozen"/>
      <selection activeCell="A12" sqref="A12:B12"/>
      <selection pane="topRight" activeCell="A12" sqref="A12:B12"/>
      <selection pane="bottomLeft" activeCell="A12" sqref="A12:B12"/>
      <selection pane="bottomRight"/>
    </sheetView>
  </sheetViews>
  <sheetFormatPr baseColWidth="10" defaultColWidth="0" defaultRowHeight="12.75" customHeight="1" zeroHeight="1"/>
  <cols>
    <col min="1" max="1" width="17.5703125" style="203" customWidth="1"/>
    <col min="2" max="23" width="6.7109375" style="203" customWidth="1"/>
    <col min="24" max="24" width="0.85546875" style="203" customWidth="1"/>
    <col min="25" max="31" width="0" style="203" hidden="1" customWidth="1"/>
    <col min="32" max="16384" width="8.85546875" style="203" hidden="1"/>
  </cols>
  <sheetData>
    <row r="1" spans="1:31" s="200" customFormat="1" ht="12" customHeight="1">
      <c r="A1" s="193" t="s">
        <v>153</v>
      </c>
      <c r="B1" s="194"/>
      <c r="C1" s="194"/>
      <c r="D1" s="195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7"/>
      <c r="Q1" s="197"/>
      <c r="R1" s="197"/>
      <c r="S1" s="197"/>
      <c r="T1" s="198"/>
      <c r="U1" s="198"/>
      <c r="V1" s="198"/>
      <c r="W1" s="199" t="s">
        <v>154</v>
      </c>
    </row>
    <row r="2" spans="1:31" s="200" customFormat="1" ht="12" customHeight="1">
      <c r="A2" s="201" t="s">
        <v>155</v>
      </c>
    </row>
    <row r="3" spans="1:31" s="200" customFormat="1" ht="12" customHeight="1">
      <c r="A3" s="202" t="s">
        <v>156</v>
      </c>
    </row>
    <row r="4" spans="1:31" ht="3" customHeight="1"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</row>
    <row r="5" spans="1:31" s="206" customFormat="1" ht="3" customHeight="1">
      <c r="A5" s="205"/>
      <c r="B5" s="205"/>
      <c r="C5" s="205"/>
      <c r="D5" s="205"/>
    </row>
    <row r="6" spans="1:31" s="209" customFormat="1" ht="9.6" customHeight="1">
      <c r="A6" s="207" t="s">
        <v>66</v>
      </c>
      <c r="B6" s="208">
        <v>1995</v>
      </c>
      <c r="C6" s="208">
        <v>1996</v>
      </c>
      <c r="D6" s="208">
        <v>1997</v>
      </c>
      <c r="E6" s="208">
        <v>1998</v>
      </c>
      <c r="F6" s="208">
        <v>1999</v>
      </c>
      <c r="G6" s="208">
        <v>2000</v>
      </c>
      <c r="H6" s="208">
        <v>2001</v>
      </c>
      <c r="I6" s="208">
        <v>2002</v>
      </c>
      <c r="J6" s="208">
        <v>2003</v>
      </c>
      <c r="K6" s="208">
        <v>2004</v>
      </c>
      <c r="L6" s="208">
        <v>2005</v>
      </c>
      <c r="M6" s="208">
        <v>2006</v>
      </c>
      <c r="N6" s="208">
        <v>2007</v>
      </c>
      <c r="O6" s="208">
        <v>2008</v>
      </c>
      <c r="P6" s="208">
        <v>2009</v>
      </c>
      <c r="Q6" s="208">
        <v>2010</v>
      </c>
      <c r="R6" s="208">
        <v>2011</v>
      </c>
      <c r="S6" s="208">
        <v>2012</v>
      </c>
      <c r="T6" s="208">
        <v>2013</v>
      </c>
      <c r="U6" s="208">
        <v>2014</v>
      </c>
      <c r="V6" s="208">
        <v>2015</v>
      </c>
      <c r="W6" s="208" t="s">
        <v>54</v>
      </c>
    </row>
    <row r="7" spans="1:31" s="206" customFormat="1" ht="3" customHeight="1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</row>
    <row r="8" spans="1:31" ht="3" customHeight="1"/>
    <row r="9" spans="1:31" s="210" customFormat="1" ht="9" customHeight="1">
      <c r="A9" s="258" t="s">
        <v>69</v>
      </c>
      <c r="B9" s="258">
        <f t="shared" ref="B9:W9" si="0">SUM(B11:B23)</f>
        <v>12147446</v>
      </c>
      <c r="C9" s="258">
        <f t="shared" si="0"/>
        <v>13196247</v>
      </c>
      <c r="D9" s="258">
        <f t="shared" si="0"/>
        <v>14245722</v>
      </c>
      <c r="E9" s="258">
        <f t="shared" si="0"/>
        <v>14218050</v>
      </c>
      <c r="F9" s="258">
        <f t="shared" si="0"/>
        <v>15274187</v>
      </c>
      <c r="G9" s="258">
        <f t="shared" si="0"/>
        <v>15631312</v>
      </c>
      <c r="H9" s="258">
        <f t="shared" si="0"/>
        <v>13300007</v>
      </c>
      <c r="I9" s="258">
        <f t="shared" si="0"/>
        <v>14010416</v>
      </c>
      <c r="J9" s="258">
        <f t="shared" si="0"/>
        <v>15158768</v>
      </c>
      <c r="K9" s="258">
        <f t="shared" si="0"/>
        <v>16737037</v>
      </c>
      <c r="L9" s="258">
        <f t="shared" si="0"/>
        <v>16282299</v>
      </c>
      <c r="M9" s="258">
        <f t="shared" si="0"/>
        <v>16446939</v>
      </c>
      <c r="N9" s="258">
        <f t="shared" si="0"/>
        <v>17572676</v>
      </c>
      <c r="O9" s="258">
        <f t="shared" si="0"/>
        <v>17209020</v>
      </c>
      <c r="P9" s="258">
        <f t="shared" si="0"/>
        <v>14131810</v>
      </c>
      <c r="Q9" s="258">
        <f t="shared" si="0"/>
        <v>16869675</v>
      </c>
      <c r="R9" s="258">
        <f t="shared" si="0"/>
        <v>18110111</v>
      </c>
      <c r="S9" s="258">
        <f t="shared" si="0"/>
        <v>18073052</v>
      </c>
      <c r="T9" s="258">
        <f t="shared" si="0"/>
        <v>18242195</v>
      </c>
      <c r="U9" s="258">
        <f t="shared" si="0"/>
        <v>18929942</v>
      </c>
      <c r="V9" s="258">
        <f t="shared" si="0"/>
        <v>18217745</v>
      </c>
      <c r="W9" s="258">
        <f t="shared" si="0"/>
        <v>18823630</v>
      </c>
      <c r="Y9" s="258"/>
      <c r="Z9" s="258"/>
      <c r="AA9" s="258"/>
      <c r="AB9" s="258"/>
      <c r="AC9" s="258"/>
      <c r="AD9" s="258"/>
    </row>
    <row r="10" spans="1:31" s="210" customFormat="1" ht="3.95" customHeight="1">
      <c r="A10" s="258"/>
      <c r="B10" s="258"/>
      <c r="C10" s="258"/>
      <c r="D10" s="258"/>
      <c r="E10" s="258"/>
      <c r="F10" s="258"/>
      <c r="G10" s="258"/>
      <c r="H10" s="258"/>
      <c r="I10" s="258"/>
      <c r="J10" s="258"/>
      <c r="K10" s="258"/>
      <c r="L10" s="258"/>
      <c r="M10" s="258"/>
      <c r="N10" s="258"/>
      <c r="O10" s="258"/>
      <c r="P10" s="258"/>
      <c r="Q10" s="258"/>
      <c r="R10" s="258"/>
      <c r="S10" s="258"/>
      <c r="T10" s="258"/>
      <c r="U10" s="258"/>
      <c r="V10" s="258"/>
      <c r="W10" s="258"/>
      <c r="Y10" s="258"/>
      <c r="Z10" s="258"/>
      <c r="AA10" s="258"/>
      <c r="AB10" s="258"/>
      <c r="AC10" s="258"/>
      <c r="AD10" s="258"/>
    </row>
    <row r="11" spans="1:31" s="211" customFormat="1" ht="9" customHeight="1">
      <c r="A11" s="211" t="s">
        <v>157</v>
      </c>
      <c r="B11" s="212">
        <v>350025</v>
      </c>
      <c r="C11" s="213">
        <v>392382</v>
      </c>
      <c r="D11" s="213">
        <v>397714</v>
      </c>
      <c r="E11" s="213">
        <v>411791</v>
      </c>
      <c r="F11" s="212">
        <v>362837</v>
      </c>
      <c r="G11" s="212">
        <v>354260</v>
      </c>
      <c r="H11" s="212">
        <v>295851</v>
      </c>
      <c r="I11" s="212">
        <v>340457</v>
      </c>
      <c r="J11" s="212">
        <v>369347</v>
      </c>
      <c r="K11" s="212">
        <v>391652</v>
      </c>
      <c r="L11" s="212">
        <v>382631</v>
      </c>
      <c r="M11" s="212">
        <v>395672</v>
      </c>
      <c r="N11" s="212">
        <v>407168</v>
      </c>
      <c r="O11" s="212">
        <v>371509</v>
      </c>
      <c r="P11" s="212">
        <v>281806</v>
      </c>
      <c r="Q11" s="212">
        <v>236826</v>
      </c>
      <c r="R11" s="212">
        <v>257526</v>
      </c>
      <c r="S11" s="212">
        <v>271509</v>
      </c>
      <c r="T11" s="212">
        <v>231022</v>
      </c>
      <c r="U11" s="212">
        <v>206009</v>
      </c>
      <c r="V11" s="212">
        <v>224191</v>
      </c>
      <c r="W11" s="212">
        <v>268122</v>
      </c>
    </row>
    <row r="12" spans="1:31" s="210" customFormat="1" ht="9" customHeight="1">
      <c r="A12" s="211" t="s">
        <v>158</v>
      </c>
      <c r="B12" s="213">
        <v>3442160</v>
      </c>
      <c r="C12" s="213">
        <v>3748381</v>
      </c>
      <c r="D12" s="213">
        <v>3912809</v>
      </c>
      <c r="E12" s="213">
        <v>4052863</v>
      </c>
      <c r="F12" s="212">
        <v>3765587</v>
      </c>
      <c r="G12" s="212">
        <v>3765954</v>
      </c>
      <c r="H12" s="212">
        <v>3408071</v>
      </c>
      <c r="I12" s="212">
        <v>3283470</v>
      </c>
      <c r="J12" s="212">
        <v>3307892</v>
      </c>
      <c r="K12" s="212">
        <v>3450598</v>
      </c>
      <c r="L12" s="212">
        <v>3765389</v>
      </c>
      <c r="M12" s="212">
        <v>3843354</v>
      </c>
      <c r="N12" s="212">
        <v>4072460</v>
      </c>
      <c r="O12" s="212">
        <v>4105962</v>
      </c>
      <c r="P12" s="212">
        <v>3397473</v>
      </c>
      <c r="Q12" s="212">
        <v>4143672</v>
      </c>
      <c r="R12" s="212">
        <v>4374270</v>
      </c>
      <c r="S12" s="212">
        <v>4454284</v>
      </c>
      <c r="T12" s="212">
        <v>4880351</v>
      </c>
      <c r="U12" s="212">
        <v>5221538</v>
      </c>
      <c r="V12" s="212">
        <v>5301370</v>
      </c>
      <c r="W12" s="212">
        <v>5548998</v>
      </c>
      <c r="Y12" s="211"/>
      <c r="Z12" s="211"/>
      <c r="AA12" s="211"/>
      <c r="AB12" s="211"/>
      <c r="AC12" s="211"/>
      <c r="AD12" s="211"/>
    </row>
    <row r="13" spans="1:31" s="210" customFormat="1" ht="9" customHeight="1">
      <c r="A13" s="211" t="s">
        <v>22</v>
      </c>
      <c r="B13" s="213">
        <v>0</v>
      </c>
      <c r="C13" s="213">
        <v>0</v>
      </c>
      <c r="D13" s="213">
        <v>0</v>
      </c>
      <c r="E13" s="213">
        <v>45660</v>
      </c>
      <c r="F13" s="212">
        <v>383664</v>
      </c>
      <c r="G13" s="212">
        <v>582152</v>
      </c>
      <c r="H13" s="212">
        <v>655718</v>
      </c>
      <c r="I13" s="212">
        <v>749528</v>
      </c>
      <c r="J13" s="212">
        <v>700199</v>
      </c>
      <c r="K13" s="212">
        <v>783157</v>
      </c>
      <c r="L13" s="212">
        <v>926998</v>
      </c>
      <c r="M13" s="212">
        <v>1090295</v>
      </c>
      <c r="N13" s="212">
        <v>1594327</v>
      </c>
      <c r="O13" s="212">
        <v>1650473</v>
      </c>
      <c r="P13" s="212">
        <v>1630154</v>
      </c>
      <c r="Q13" s="212">
        <v>1812711</v>
      </c>
      <c r="R13" s="212">
        <v>2273115</v>
      </c>
      <c r="S13" s="212">
        <v>2404070</v>
      </c>
      <c r="T13" s="212">
        <v>1864709</v>
      </c>
      <c r="U13" s="212">
        <v>2055000</v>
      </c>
      <c r="V13" s="212">
        <v>2031644</v>
      </c>
      <c r="W13" s="212">
        <v>2140909</v>
      </c>
      <c r="Y13" s="211"/>
      <c r="Z13" s="211"/>
      <c r="AA13" s="211"/>
      <c r="AB13" s="211"/>
      <c r="AC13" s="211"/>
      <c r="AD13" s="211"/>
    </row>
    <row r="14" spans="1:31" s="215" customFormat="1" ht="9" customHeight="1">
      <c r="A14" s="120" t="s">
        <v>24</v>
      </c>
      <c r="B14" s="214">
        <v>13531</v>
      </c>
      <c r="C14" s="214">
        <v>20816</v>
      </c>
      <c r="D14" s="214">
        <v>27906</v>
      </c>
      <c r="E14" s="214">
        <v>38814</v>
      </c>
      <c r="F14" s="118">
        <v>53246</v>
      </c>
      <c r="G14" s="118">
        <v>47593</v>
      </c>
      <c r="H14" s="118">
        <v>17534</v>
      </c>
      <c r="I14" s="118" t="s">
        <v>159</v>
      </c>
      <c r="J14" s="118" t="s">
        <v>159</v>
      </c>
      <c r="K14" s="118" t="s">
        <v>159</v>
      </c>
      <c r="L14" s="118" t="s">
        <v>159</v>
      </c>
      <c r="M14" s="118" t="s">
        <v>159</v>
      </c>
      <c r="N14" s="118" t="s">
        <v>159</v>
      </c>
      <c r="O14" s="118" t="s">
        <v>159</v>
      </c>
      <c r="P14" s="118" t="s">
        <v>159</v>
      </c>
      <c r="Q14" s="118" t="s">
        <v>159</v>
      </c>
      <c r="R14" s="118" t="s">
        <v>159</v>
      </c>
      <c r="S14" s="118" t="s">
        <v>159</v>
      </c>
      <c r="T14" s="118" t="s">
        <v>159</v>
      </c>
      <c r="U14" s="118" t="s">
        <v>159</v>
      </c>
      <c r="V14" s="118" t="s">
        <v>159</v>
      </c>
      <c r="W14" s="118">
        <v>341362</v>
      </c>
      <c r="Y14" s="211"/>
      <c r="Z14" s="211"/>
      <c r="AA14" s="211"/>
      <c r="AB14" s="211"/>
      <c r="AC14" s="211"/>
      <c r="AD14" s="211"/>
      <c r="AE14" s="211"/>
    </row>
    <row r="15" spans="1:31" s="217" customFormat="1" ht="9" customHeight="1">
      <c r="A15" s="211" t="s">
        <v>25</v>
      </c>
      <c r="B15" s="216">
        <v>313810</v>
      </c>
      <c r="C15" s="216">
        <v>311410</v>
      </c>
      <c r="D15" s="216">
        <v>320644</v>
      </c>
      <c r="E15" s="216">
        <v>297866</v>
      </c>
      <c r="F15" s="212">
        <v>326569</v>
      </c>
      <c r="G15" s="212">
        <v>308754</v>
      </c>
      <c r="H15" s="212">
        <v>332708</v>
      </c>
      <c r="I15" s="212">
        <v>332851</v>
      </c>
      <c r="J15" s="212">
        <v>339152</v>
      </c>
      <c r="K15" s="212">
        <v>329869</v>
      </c>
      <c r="L15" s="212">
        <v>309831</v>
      </c>
      <c r="M15" s="212">
        <v>283250</v>
      </c>
      <c r="N15" s="212">
        <v>290337</v>
      </c>
      <c r="O15" s="212">
        <v>303126</v>
      </c>
      <c r="P15" s="212">
        <v>308410</v>
      </c>
      <c r="Q15" s="212">
        <v>316496</v>
      </c>
      <c r="R15" s="212">
        <v>294318</v>
      </c>
      <c r="S15" s="212">
        <v>315220</v>
      </c>
      <c r="T15" s="212">
        <v>302543</v>
      </c>
      <c r="U15" s="212">
        <v>354387</v>
      </c>
      <c r="V15" s="212">
        <v>374600</v>
      </c>
      <c r="W15" s="212">
        <v>360577</v>
      </c>
      <c r="Y15" s="211"/>
      <c r="Z15" s="211"/>
      <c r="AA15" s="211"/>
      <c r="AB15" s="211"/>
      <c r="AC15" s="211"/>
      <c r="AD15" s="211"/>
      <c r="AE15" s="211"/>
    </row>
    <row r="16" spans="1:31" s="217" customFormat="1" ht="9" customHeight="1">
      <c r="A16" s="211" t="s">
        <v>160</v>
      </c>
      <c r="B16" s="216">
        <v>400781</v>
      </c>
      <c r="C16" s="216">
        <v>512815</v>
      </c>
      <c r="D16" s="216">
        <v>390503</v>
      </c>
      <c r="E16" s="216">
        <v>442108</v>
      </c>
      <c r="F16" s="212">
        <v>393598</v>
      </c>
      <c r="G16" s="212">
        <v>381259</v>
      </c>
      <c r="H16" s="212">
        <v>390600</v>
      </c>
      <c r="I16" s="212">
        <v>406080</v>
      </c>
      <c r="J16" s="212">
        <v>471681</v>
      </c>
      <c r="K16" s="212">
        <v>482976</v>
      </c>
      <c r="L16" s="212">
        <v>529837</v>
      </c>
      <c r="M16" s="212">
        <v>571699</v>
      </c>
      <c r="N16" s="212">
        <v>524367</v>
      </c>
      <c r="O16" s="212">
        <v>437435</v>
      </c>
      <c r="P16" s="212">
        <v>495184</v>
      </c>
      <c r="Q16" s="212">
        <v>515000</v>
      </c>
      <c r="R16" s="212">
        <v>519394</v>
      </c>
      <c r="S16" s="212">
        <v>560922</v>
      </c>
      <c r="T16" s="212">
        <v>474887</v>
      </c>
      <c r="U16" s="212">
        <v>462165</v>
      </c>
      <c r="V16" s="212">
        <v>586113</v>
      </c>
      <c r="W16" s="212">
        <v>512042</v>
      </c>
      <c r="Y16" s="211"/>
      <c r="Z16" s="211"/>
      <c r="AA16" s="211"/>
      <c r="AB16" s="211"/>
      <c r="AC16" s="211"/>
      <c r="AD16" s="211"/>
      <c r="AE16" s="211"/>
    </row>
    <row r="17" spans="1:31" s="217" customFormat="1" ht="9" customHeight="1">
      <c r="A17" s="211" t="s">
        <v>161</v>
      </c>
      <c r="B17" s="216">
        <v>3704139</v>
      </c>
      <c r="C17" s="216">
        <v>3783706</v>
      </c>
      <c r="D17" s="216">
        <v>4349221</v>
      </c>
      <c r="E17" s="216">
        <v>4427398</v>
      </c>
      <c r="F17" s="212">
        <v>5451895</v>
      </c>
      <c r="G17" s="212">
        <v>5574536</v>
      </c>
      <c r="H17" s="212">
        <v>4155192</v>
      </c>
      <c r="I17" s="212">
        <v>4250622</v>
      </c>
      <c r="J17" s="212">
        <v>5275340</v>
      </c>
      <c r="K17" s="212">
        <v>5786028</v>
      </c>
      <c r="L17" s="212">
        <v>4930975</v>
      </c>
      <c r="M17" s="212">
        <v>4661322</v>
      </c>
      <c r="N17" s="212">
        <v>5052398</v>
      </c>
      <c r="O17" s="212">
        <v>4879184</v>
      </c>
      <c r="P17" s="212">
        <v>2862225</v>
      </c>
      <c r="Q17" s="212">
        <v>3948866</v>
      </c>
      <c r="R17" s="212">
        <v>4064878</v>
      </c>
      <c r="S17" s="212">
        <v>3718903</v>
      </c>
      <c r="T17" s="212">
        <v>4052954</v>
      </c>
      <c r="U17" s="212">
        <v>4057521</v>
      </c>
      <c r="V17" s="212">
        <v>3353451</v>
      </c>
      <c r="W17" s="212">
        <v>3208829</v>
      </c>
      <c r="Y17" s="211"/>
      <c r="Z17" s="211"/>
      <c r="AA17" s="211"/>
      <c r="AB17" s="211"/>
      <c r="AC17" s="211"/>
      <c r="AD17" s="211"/>
      <c r="AE17" s="211"/>
    </row>
    <row r="18" spans="1:31" s="217" customFormat="1" ht="9" customHeight="1">
      <c r="A18" s="120" t="s">
        <v>162</v>
      </c>
      <c r="B18" s="214">
        <v>1880601</v>
      </c>
      <c r="C18" s="214">
        <v>2116354</v>
      </c>
      <c r="D18" s="214">
        <v>2383656</v>
      </c>
      <c r="E18" s="214">
        <v>2162385</v>
      </c>
      <c r="F18" s="118">
        <v>2484523</v>
      </c>
      <c r="G18" s="118">
        <v>2314197</v>
      </c>
      <c r="H18" s="118">
        <v>1812940</v>
      </c>
      <c r="I18" s="118">
        <v>2171847</v>
      </c>
      <c r="J18" s="118">
        <v>2189465</v>
      </c>
      <c r="K18" s="118">
        <v>2648116</v>
      </c>
      <c r="L18" s="118">
        <v>2532298</v>
      </c>
      <c r="M18" s="118">
        <v>2475268</v>
      </c>
      <c r="N18" s="118">
        <v>2437560</v>
      </c>
      <c r="O18" s="118">
        <v>2235439</v>
      </c>
      <c r="P18" s="118">
        <v>2334252</v>
      </c>
      <c r="Q18" s="118">
        <v>2585674</v>
      </c>
      <c r="R18" s="118">
        <v>2786712</v>
      </c>
      <c r="S18" s="118">
        <v>2813370</v>
      </c>
      <c r="T18" s="118">
        <v>2816325</v>
      </c>
      <c r="U18" s="118">
        <v>2765547</v>
      </c>
      <c r="V18" s="118">
        <v>2872163</v>
      </c>
      <c r="W18" s="118">
        <v>2861078</v>
      </c>
      <c r="Y18" s="211"/>
      <c r="Z18" s="211"/>
      <c r="AA18" s="211"/>
      <c r="AB18" s="211"/>
      <c r="AC18" s="211"/>
      <c r="AD18" s="211"/>
      <c r="AE18" s="211"/>
    </row>
    <row r="19" spans="1:31" s="217" customFormat="1" ht="9" customHeight="1">
      <c r="A19" s="211" t="s">
        <v>32</v>
      </c>
      <c r="B19" s="216">
        <v>582160</v>
      </c>
      <c r="C19" s="216">
        <v>606009</v>
      </c>
      <c r="D19" s="216">
        <v>676824</v>
      </c>
      <c r="E19" s="216">
        <v>634516</v>
      </c>
      <c r="F19" s="212">
        <v>593499</v>
      </c>
      <c r="G19" s="212">
        <v>498648</v>
      </c>
      <c r="H19" s="212">
        <v>419677</v>
      </c>
      <c r="I19" s="212">
        <v>609480</v>
      </c>
      <c r="J19" s="212">
        <v>638896</v>
      </c>
      <c r="K19" s="212">
        <v>700840</v>
      </c>
      <c r="L19" s="212">
        <v>649754</v>
      </c>
      <c r="M19" s="212">
        <v>746469</v>
      </c>
      <c r="N19" s="212">
        <v>774190</v>
      </c>
      <c r="O19" s="212">
        <v>739983</v>
      </c>
      <c r="P19" s="212">
        <v>704151</v>
      </c>
      <c r="Q19" s="212">
        <v>795268</v>
      </c>
      <c r="R19" s="212">
        <v>880787</v>
      </c>
      <c r="S19" s="212">
        <v>872364</v>
      </c>
      <c r="T19" s="212">
        <v>905429</v>
      </c>
      <c r="U19" s="212">
        <v>874202</v>
      </c>
      <c r="V19" s="212">
        <v>734769</v>
      </c>
      <c r="W19" s="212">
        <v>654220</v>
      </c>
      <c r="Y19" s="211"/>
      <c r="Z19" s="211"/>
      <c r="AA19" s="211"/>
      <c r="AB19" s="211"/>
      <c r="AC19" s="211"/>
      <c r="AD19" s="211"/>
      <c r="AE19" s="211"/>
    </row>
    <row r="20" spans="1:31" s="215" customFormat="1" ht="9" customHeight="1">
      <c r="A20" s="211" t="s">
        <v>35</v>
      </c>
      <c r="B20" s="216">
        <v>498197</v>
      </c>
      <c r="C20" s="216">
        <v>503775</v>
      </c>
      <c r="D20" s="216">
        <v>513179</v>
      </c>
      <c r="E20" s="216">
        <v>489054</v>
      </c>
      <c r="F20" s="212">
        <v>454720</v>
      </c>
      <c r="G20" s="212">
        <v>510625</v>
      </c>
      <c r="H20" s="212">
        <v>506466</v>
      </c>
      <c r="I20" s="212">
        <v>524717</v>
      </c>
      <c r="J20" s="212">
        <v>555177</v>
      </c>
      <c r="K20" s="212">
        <v>578250</v>
      </c>
      <c r="L20" s="212">
        <v>527954</v>
      </c>
      <c r="M20" s="212">
        <v>559831</v>
      </c>
      <c r="N20" s="212">
        <v>676419</v>
      </c>
      <c r="O20" s="212">
        <v>763053</v>
      </c>
      <c r="P20" s="212">
        <v>633727</v>
      </c>
      <c r="Q20" s="212">
        <v>865382</v>
      </c>
      <c r="R20" s="212">
        <v>899594</v>
      </c>
      <c r="S20" s="212">
        <v>1013603</v>
      </c>
      <c r="T20" s="212">
        <v>933000</v>
      </c>
      <c r="U20" s="212">
        <v>971836</v>
      </c>
      <c r="V20" s="212">
        <v>1031276</v>
      </c>
      <c r="W20" s="212">
        <v>959187</v>
      </c>
      <c r="Y20" s="211"/>
      <c r="Z20" s="211"/>
      <c r="AA20" s="211"/>
      <c r="AB20" s="211"/>
      <c r="AC20" s="211"/>
      <c r="AD20" s="211"/>
      <c r="AE20" s="211"/>
    </row>
    <row r="21" spans="1:31" s="215" customFormat="1" ht="9" customHeight="1">
      <c r="A21" s="211" t="s">
        <v>40</v>
      </c>
      <c r="B21" s="216">
        <v>150866</v>
      </c>
      <c r="C21" s="216">
        <v>175629</v>
      </c>
      <c r="D21" s="216">
        <v>200997</v>
      </c>
      <c r="E21" s="216">
        <v>149713</v>
      </c>
      <c r="F21" s="212">
        <v>204188</v>
      </c>
      <c r="G21" s="212">
        <v>231939</v>
      </c>
      <c r="H21" s="212">
        <v>247639</v>
      </c>
      <c r="I21" s="212">
        <v>309596</v>
      </c>
      <c r="J21" s="212">
        <v>305947</v>
      </c>
      <c r="K21" s="212">
        <v>352258</v>
      </c>
      <c r="L21" s="212">
        <v>377862</v>
      </c>
      <c r="M21" s="212">
        <v>388543</v>
      </c>
      <c r="N21" s="212">
        <v>398728</v>
      </c>
      <c r="O21" s="212">
        <v>380379</v>
      </c>
      <c r="P21" s="212">
        <v>398434</v>
      </c>
      <c r="Q21" s="212">
        <v>362155</v>
      </c>
      <c r="R21" s="212">
        <v>451112</v>
      </c>
      <c r="S21" s="212">
        <v>468895</v>
      </c>
      <c r="T21" s="212">
        <v>422856</v>
      </c>
      <c r="U21" s="212">
        <v>453041</v>
      </c>
      <c r="V21" s="212">
        <v>415029</v>
      </c>
      <c r="W21" s="212">
        <v>435142</v>
      </c>
      <c r="Y21" s="211"/>
      <c r="Z21" s="211"/>
      <c r="AA21" s="211"/>
      <c r="AB21" s="211"/>
      <c r="AC21" s="211"/>
      <c r="AD21" s="211"/>
    </row>
    <row r="22" spans="1:31" s="215" customFormat="1" ht="9" customHeight="1">
      <c r="A22" s="120" t="s">
        <v>41</v>
      </c>
      <c r="B22" s="214">
        <v>750266</v>
      </c>
      <c r="C22" s="214">
        <v>965081</v>
      </c>
      <c r="D22" s="214">
        <v>1025655</v>
      </c>
      <c r="E22" s="214">
        <v>1028215</v>
      </c>
      <c r="F22" s="118">
        <v>766715</v>
      </c>
      <c r="G22" s="118">
        <v>1023533</v>
      </c>
      <c r="H22" s="118">
        <v>1030414</v>
      </c>
      <c r="I22" s="118">
        <v>1006463</v>
      </c>
      <c r="J22" s="118">
        <v>967934</v>
      </c>
      <c r="K22" s="118">
        <v>1183111</v>
      </c>
      <c r="L22" s="118">
        <v>1292015</v>
      </c>
      <c r="M22" s="118">
        <v>1376783</v>
      </c>
      <c r="N22" s="118">
        <v>1291931</v>
      </c>
      <c r="O22" s="118">
        <v>1287688</v>
      </c>
      <c r="P22" s="118">
        <v>1051232</v>
      </c>
      <c r="Q22" s="118">
        <v>1271433</v>
      </c>
      <c r="R22" s="118">
        <v>1308405</v>
      </c>
      <c r="S22" s="118">
        <v>1179912</v>
      </c>
      <c r="T22" s="118">
        <v>1358119</v>
      </c>
      <c r="U22" s="118">
        <v>1508696</v>
      </c>
      <c r="V22" s="118">
        <v>1293139</v>
      </c>
      <c r="W22" s="118">
        <v>1533164</v>
      </c>
      <c r="Y22" s="211"/>
      <c r="Z22" s="211"/>
      <c r="AA22" s="211"/>
      <c r="AB22" s="211"/>
      <c r="AC22" s="211"/>
      <c r="AD22" s="211"/>
    </row>
    <row r="23" spans="1:31" s="211" customFormat="1" ht="9" customHeight="1">
      <c r="A23" s="211" t="s">
        <v>163</v>
      </c>
      <c r="B23" s="213">
        <v>60910</v>
      </c>
      <c r="C23" s="213">
        <v>59889</v>
      </c>
      <c r="D23" s="213">
        <v>46614</v>
      </c>
      <c r="E23" s="213">
        <v>37667</v>
      </c>
      <c r="F23" s="212">
        <v>33146</v>
      </c>
      <c r="G23" s="212">
        <v>37862</v>
      </c>
      <c r="H23" s="212">
        <v>27197</v>
      </c>
      <c r="I23" s="212">
        <v>25305</v>
      </c>
      <c r="J23" s="212">
        <v>37738</v>
      </c>
      <c r="K23" s="212">
        <v>50182</v>
      </c>
      <c r="L23" s="212">
        <v>56755</v>
      </c>
      <c r="M23" s="212">
        <v>54453</v>
      </c>
      <c r="N23" s="212">
        <v>52791</v>
      </c>
      <c r="O23" s="212">
        <v>54789</v>
      </c>
      <c r="P23" s="212">
        <v>34762</v>
      </c>
      <c r="Q23" s="212">
        <v>16192</v>
      </c>
      <c r="R23" s="212">
        <v>0</v>
      </c>
      <c r="S23" s="212">
        <v>0</v>
      </c>
      <c r="T23" s="212">
        <v>0</v>
      </c>
      <c r="U23" s="212">
        <v>0</v>
      </c>
      <c r="V23" s="212">
        <v>0</v>
      </c>
      <c r="W23" s="212">
        <v>0</v>
      </c>
    </row>
    <row r="24" spans="1:31" ht="3" customHeight="1">
      <c r="A24" s="218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</row>
    <row r="25" spans="1:31" ht="3" customHeight="1">
      <c r="A25" s="219"/>
    </row>
    <row r="26" spans="1:31" ht="9" customHeight="1">
      <c r="A26" s="220" t="s">
        <v>164</v>
      </c>
    </row>
    <row r="27" spans="1:31" s="220" customFormat="1" ht="9" hidden="1" customHeight="1">
      <c r="X27" s="220" t="s">
        <v>73</v>
      </c>
    </row>
    <row r="28" spans="1:31" ht="12.75" hidden="1" customHeight="1"/>
    <row r="29" spans="1:31" ht="12.75" hidden="1" customHeight="1">
      <c r="A29" s="221"/>
    </row>
    <row r="30" spans="1:31" ht="13.7" hidden="1" customHeight="1">
      <c r="A30" s="221"/>
    </row>
    <row r="31" spans="1:31" ht="12.75" hidden="1" customHeight="1">
      <c r="A31" s="221"/>
    </row>
    <row r="32" spans="1:31" ht="12.75" hidden="1" customHeight="1">
      <c r="A32" s="221"/>
    </row>
    <row r="33" spans="1:31" ht="12.75" hidden="1" customHeight="1">
      <c r="A33" s="221"/>
    </row>
    <row r="34" spans="1:31" ht="12.75" hidden="1" customHeight="1">
      <c r="A34" s="221"/>
    </row>
    <row r="35" spans="1:31" ht="12.75" hidden="1" customHeight="1">
      <c r="A35" s="221"/>
    </row>
    <row r="36" spans="1:31" ht="12.75" hidden="1" customHeight="1">
      <c r="A36" s="221"/>
    </row>
    <row r="37" spans="1:31" ht="12.75" hidden="1" customHeight="1">
      <c r="A37" s="221"/>
    </row>
    <row r="38" spans="1:31" ht="12.75" hidden="1" customHeight="1">
      <c r="A38" s="221"/>
    </row>
    <row r="39" spans="1:31" ht="12.75" hidden="1" customHeight="1">
      <c r="A39" s="221"/>
    </row>
    <row r="40" spans="1:31" ht="12.75" hidden="1" customHeight="1">
      <c r="A40" s="221"/>
      <c r="Z40" s="222"/>
      <c r="AA40" s="222"/>
      <c r="AB40" s="222"/>
      <c r="AC40" s="222"/>
      <c r="AD40" s="222"/>
      <c r="AE40" s="222"/>
    </row>
    <row r="41" spans="1:31" ht="12.75" hidden="1" customHeight="1">
      <c r="A41" s="221"/>
      <c r="Y41" s="219"/>
      <c r="Z41" s="223"/>
      <c r="AA41" s="223"/>
      <c r="AB41" s="223"/>
      <c r="AC41" s="223"/>
      <c r="AD41" s="223"/>
      <c r="AE41" s="223"/>
    </row>
    <row r="42" spans="1:31" ht="12.75" hidden="1" customHeight="1">
      <c r="Y42" s="219"/>
      <c r="Z42" s="223"/>
      <c r="AA42" s="223"/>
      <c r="AB42" s="223"/>
      <c r="AC42" s="223"/>
      <c r="AD42" s="223"/>
      <c r="AE42" s="223"/>
    </row>
    <row r="43" spans="1:31" ht="12.75" hidden="1" customHeight="1">
      <c r="Y43" s="219"/>
      <c r="Z43" s="223"/>
      <c r="AA43" s="223"/>
      <c r="AB43" s="223"/>
      <c r="AC43" s="223"/>
      <c r="AD43" s="223"/>
      <c r="AE43" s="223"/>
    </row>
    <row r="44" spans="1:31" ht="12.75" hidden="1" customHeight="1">
      <c r="Y44" s="219"/>
      <c r="Z44" s="223"/>
      <c r="AA44" s="223"/>
      <c r="AB44" s="223"/>
      <c r="AC44" s="223"/>
      <c r="AD44" s="223"/>
      <c r="AE44" s="223"/>
    </row>
    <row r="45" spans="1:31" ht="12.75" hidden="1" customHeight="1">
      <c r="Y45" s="219"/>
      <c r="Z45" s="223"/>
      <c r="AA45" s="223"/>
      <c r="AB45" s="223"/>
      <c r="AC45" s="223"/>
      <c r="AD45" s="223"/>
      <c r="AE45" s="223"/>
    </row>
    <row r="46" spans="1:31" ht="12.75" hidden="1" customHeight="1">
      <c r="Z46" s="223"/>
      <c r="AA46" s="223"/>
      <c r="AB46" s="223"/>
      <c r="AC46" s="223"/>
      <c r="AD46" s="223"/>
      <c r="AE46" s="223"/>
    </row>
    <row r="47" spans="1:31" ht="12.75" hidden="1" customHeight="1"/>
    <row r="48" spans="1:31" ht="12.75" hidden="1" customHeight="1">
      <c r="Y48" s="203" t="s">
        <v>11</v>
      </c>
      <c r="Z48" s="223">
        <f>SUM(Z41:Z46)</f>
        <v>0</v>
      </c>
      <c r="AA48" s="223">
        <f>SUM(AA41:AA46)</f>
        <v>0</v>
      </c>
      <c r="AB48" s="223"/>
      <c r="AC48" s="223"/>
      <c r="AD48" s="223"/>
      <c r="AE48" s="223"/>
    </row>
    <row r="49" spans="25:31" ht="12.75" hidden="1" customHeight="1">
      <c r="Y49" s="203" t="s">
        <v>11</v>
      </c>
      <c r="Z49" s="224" t="e">
        <f>#REF!</f>
        <v>#REF!</v>
      </c>
      <c r="AA49" s="224">
        <f>D9</f>
        <v>14245722</v>
      </c>
      <c r="AB49" s="224"/>
      <c r="AC49" s="224"/>
      <c r="AD49" s="224"/>
      <c r="AE49" s="224"/>
    </row>
    <row r="50" spans="25:31" ht="12.75" hidden="1" customHeight="1">
      <c r="Y50" s="203" t="s">
        <v>11</v>
      </c>
      <c r="Z50" s="224" t="e">
        <f>SUM(Z51:Z56)</f>
        <v>#REF!</v>
      </c>
      <c r="AA50" s="224">
        <f>SUM(AA51:AA56)</f>
        <v>14324881</v>
      </c>
    </row>
    <row r="51" spans="25:31" ht="12.75" hidden="1" customHeight="1">
      <c r="Y51" s="219" t="str">
        <f>A12</f>
        <v xml:space="preserve">Coahuila de Zaragoza </v>
      </c>
      <c r="Z51" s="224" t="e">
        <f>#REF!</f>
        <v>#REF!</v>
      </c>
      <c r="AA51" s="224">
        <f>D12</f>
        <v>3912809</v>
      </c>
      <c r="AB51" s="224"/>
      <c r="AC51" s="224"/>
      <c r="AD51" s="224"/>
      <c r="AE51" s="224"/>
    </row>
    <row r="52" spans="25:31" ht="12.75" hidden="1" customHeight="1">
      <c r="Y52" s="219" t="s">
        <v>161</v>
      </c>
      <c r="Z52" s="225" t="e">
        <f>#REF!</f>
        <v>#REF!</v>
      </c>
      <c r="AA52" s="225">
        <f>D17</f>
        <v>4349221</v>
      </c>
      <c r="AB52" s="225"/>
      <c r="AC52" s="225"/>
      <c r="AD52" s="225"/>
      <c r="AE52" s="225"/>
    </row>
    <row r="53" spans="25:31" ht="12.75" hidden="1" customHeight="1">
      <c r="Y53" s="219" t="s">
        <v>162</v>
      </c>
      <c r="Z53" s="225" t="e">
        <f>#REF!</f>
        <v>#REF!</v>
      </c>
      <c r="AA53" s="225">
        <f>D18</f>
        <v>2383656</v>
      </c>
      <c r="AB53" s="225"/>
      <c r="AC53" s="225"/>
      <c r="AD53" s="225"/>
      <c r="AE53" s="225"/>
    </row>
    <row r="54" spans="25:31" ht="12.75" hidden="1" customHeight="1">
      <c r="Y54" s="219" t="s">
        <v>32</v>
      </c>
      <c r="Z54" s="225" t="e">
        <f>#REF!</f>
        <v>#REF!</v>
      </c>
      <c r="AA54" s="225">
        <f>D19</f>
        <v>676824</v>
      </c>
      <c r="AB54" s="225"/>
      <c r="AC54" s="225"/>
      <c r="AD54" s="225"/>
      <c r="AE54" s="225"/>
    </row>
    <row r="55" spans="25:31" ht="12.75" hidden="1" customHeight="1">
      <c r="Y55" s="219" t="s">
        <v>41</v>
      </c>
      <c r="Z55" s="226" t="e">
        <f>#REF!</f>
        <v>#REF!</v>
      </c>
      <c r="AA55" s="226">
        <f>D22</f>
        <v>1025655</v>
      </c>
      <c r="AB55" s="206"/>
      <c r="AC55" s="206"/>
      <c r="AD55" s="206"/>
      <c r="AE55" s="206"/>
    </row>
    <row r="56" spans="25:31" ht="12.75" hidden="1" customHeight="1">
      <c r="Y56" s="203" t="s">
        <v>97</v>
      </c>
      <c r="Z56" s="224">
        <v>1117708</v>
      </c>
      <c r="AA56" s="224">
        <v>1976716</v>
      </c>
      <c r="AB56" s="224"/>
      <c r="AC56" s="224"/>
      <c r="AD56" s="224"/>
      <c r="AE56" s="224"/>
    </row>
    <row r="57" spans="25:31" ht="12.75" hidden="1" customHeight="1"/>
    <row r="58" spans="25:31" ht="12.75" hidden="1" customHeight="1"/>
    <row r="59" spans="25:31" ht="12.75" hidden="1" customHeight="1"/>
    <row r="60" spans="25:31" ht="12.75" hidden="1" customHeight="1">
      <c r="Z60" s="224"/>
      <c r="AA60" s="224"/>
      <c r="AB60" s="224"/>
      <c r="AC60" s="224"/>
      <c r="AD60" s="224"/>
      <c r="AE60" s="224"/>
    </row>
    <row r="61" spans="25:31" ht="12.75" hidden="1" customHeight="1">
      <c r="Z61" s="224"/>
      <c r="AA61" s="224"/>
      <c r="AB61" s="224"/>
      <c r="AC61" s="224"/>
      <c r="AD61" s="224"/>
      <c r="AE61" s="224"/>
    </row>
    <row r="62" spans="25:31" ht="12.75" hidden="1" customHeight="1">
      <c r="Z62" s="224"/>
      <c r="AA62" s="224"/>
      <c r="AB62" s="224"/>
      <c r="AC62" s="224"/>
      <c r="AD62" s="224"/>
      <c r="AE62" s="224"/>
    </row>
    <row r="63" spans="25:31" ht="12.75" hidden="1" customHeight="1">
      <c r="Z63" s="224"/>
      <c r="AA63" s="224"/>
      <c r="AB63" s="224"/>
      <c r="AC63" s="224"/>
      <c r="AD63" s="224"/>
      <c r="AE63" s="224"/>
    </row>
    <row r="64" spans="25:31" ht="12.75" hidden="1" customHeight="1">
      <c r="Z64" s="224"/>
      <c r="AA64" s="224"/>
      <c r="AB64" s="224"/>
      <c r="AC64" s="224"/>
      <c r="AD64" s="224"/>
      <c r="AE64" s="224"/>
    </row>
    <row r="65" spans="26:31" ht="12.75" hidden="1" customHeight="1">
      <c r="Z65" s="224"/>
      <c r="AA65" s="224"/>
      <c r="AB65" s="224"/>
      <c r="AC65" s="224"/>
      <c r="AD65" s="224"/>
      <c r="AE65" s="224"/>
    </row>
    <row r="66" spans="26:31" ht="12.75" hidden="1" customHeight="1">
      <c r="Z66" s="224"/>
      <c r="AA66" s="224"/>
      <c r="AB66" s="224"/>
      <c r="AC66" s="224"/>
      <c r="AD66" s="224"/>
      <c r="AE66" s="224"/>
    </row>
    <row r="67" spans="26:31" ht="12.75" hidden="1" customHeight="1">
      <c r="Z67" s="224"/>
      <c r="AA67" s="224"/>
      <c r="AB67" s="224"/>
      <c r="AC67" s="224"/>
      <c r="AD67" s="224"/>
      <c r="AE67" s="224"/>
    </row>
    <row r="68" spans="26:31" ht="12.75" hidden="1" customHeight="1">
      <c r="Z68" s="224"/>
      <c r="AA68" s="224"/>
      <c r="AB68" s="224"/>
      <c r="AC68" s="224"/>
      <c r="AD68" s="224"/>
      <c r="AE68" s="224"/>
    </row>
    <row r="69" spans="26:31" ht="12.75" hidden="1" customHeight="1">
      <c r="Z69" s="224"/>
      <c r="AA69" s="224"/>
      <c r="AB69" s="224"/>
      <c r="AC69" s="224"/>
      <c r="AD69" s="224"/>
      <c r="AE69" s="224"/>
    </row>
    <row r="70" spans="26:31" ht="12.75" hidden="1" customHeight="1">
      <c r="Z70" s="224"/>
      <c r="AA70" s="224"/>
      <c r="AB70" s="224"/>
      <c r="AC70" s="224"/>
      <c r="AD70" s="224"/>
      <c r="AE70" s="224"/>
    </row>
    <row r="71" spans="26:31" ht="12.75" hidden="1" customHeight="1">
      <c r="Z71" s="224"/>
      <c r="AA71" s="224"/>
      <c r="AB71" s="224"/>
      <c r="AC71" s="224"/>
      <c r="AD71" s="224"/>
      <c r="AE71" s="224"/>
    </row>
    <row r="72" spans="26:31" ht="12.75" hidden="1" customHeight="1">
      <c r="Z72" s="224"/>
      <c r="AA72" s="224"/>
      <c r="AB72" s="224"/>
      <c r="AC72" s="224"/>
      <c r="AD72" s="224"/>
      <c r="AE72" s="224"/>
    </row>
    <row r="73" spans="26:31" ht="12.75" hidden="1" customHeight="1">
      <c r="Z73" s="224"/>
      <c r="AA73" s="224"/>
      <c r="AB73" s="224"/>
      <c r="AC73" s="224"/>
      <c r="AD73" s="224"/>
      <c r="AE73" s="224"/>
    </row>
    <row r="74" spans="26:31" ht="12.75" hidden="1" customHeight="1">
      <c r="Z74" s="224"/>
      <c r="AA74" s="224"/>
      <c r="AB74" s="224"/>
      <c r="AC74" s="224"/>
      <c r="AD74" s="224"/>
      <c r="AE74" s="224"/>
    </row>
    <row r="75" spans="26:31" ht="12.75" hidden="1" customHeight="1">
      <c r="Z75" s="224"/>
      <c r="AA75" s="224"/>
      <c r="AB75" s="224"/>
      <c r="AC75" s="224"/>
      <c r="AD75" s="224"/>
      <c r="AE75" s="224"/>
    </row>
    <row r="76" spans="26:31" ht="12.75" hidden="1" customHeight="1"/>
    <row r="77" spans="26:31" ht="12.75" hidden="1" customHeight="1"/>
    <row r="78" spans="26:31" ht="12.75" hidden="1" customHeight="1"/>
    <row r="79" spans="26:31" ht="12.75" hidden="1" customHeight="1">
      <c r="Z79" s="224"/>
      <c r="AA79" s="224"/>
      <c r="AB79" s="224"/>
      <c r="AC79" s="224"/>
      <c r="AD79" s="224"/>
      <c r="AE79" s="224"/>
    </row>
  </sheetData>
  <sheetProtection sheet="1" objects="1" scenarios="1"/>
  <hyperlinks>
    <hyperlink ref="W1" location="Índice!A1" display="Índice!A1"/>
  </hyperlinks>
  <printOptions horizontalCentered="1" verticalCentered="1"/>
  <pageMargins left="0.19685039370078741" right="0.19685039370078741" top="0.39370078740157483" bottom="0.19685039370078741" header="0" footer="0.19685039370078741"/>
  <pageSetup scale="80" orientation="landscape" r:id="rId1"/>
  <headerFooter scaleWithDoc="0" alignWithMargins="0">
    <oddHeader>&amp;L&amp;"Arial,Normal"&amp;10&amp;K000080INEGI. Anuario estadístico y geográfico por entidad federativa 2019.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19</vt:i4>
      </vt:variant>
    </vt:vector>
  </HeadingPairs>
  <TitlesOfParts>
    <vt:vector size="29" baseType="lpstr">
      <vt:lpstr>Índice</vt:lpstr>
      <vt:lpstr>11.1</vt:lpstr>
      <vt:lpstr>11.2</vt:lpstr>
      <vt:lpstr>11.3</vt:lpstr>
      <vt:lpstr>11.4</vt:lpstr>
      <vt:lpstr>11.5</vt:lpstr>
      <vt:lpstr>11.6</vt:lpstr>
      <vt:lpstr>11.7</vt:lpstr>
      <vt:lpstr>11.8</vt:lpstr>
      <vt:lpstr>11.9</vt:lpstr>
      <vt:lpstr>'11.1'!Área_de_impresión</vt:lpstr>
      <vt:lpstr>'11.2'!Área_de_impresión</vt:lpstr>
      <vt:lpstr>'11.3'!Área_de_impresión</vt:lpstr>
      <vt:lpstr>'11.4'!Área_de_impresión</vt:lpstr>
      <vt:lpstr>'11.5'!Área_de_impresión</vt:lpstr>
      <vt:lpstr>'11.6'!Área_de_impresión</vt:lpstr>
      <vt:lpstr>'11.7'!Área_de_impresión</vt:lpstr>
      <vt:lpstr>'11.8'!Área_de_impresión</vt:lpstr>
      <vt:lpstr>'11.9'!Área_de_impresión</vt:lpstr>
      <vt:lpstr>Índice!Área_de_impresión</vt:lpstr>
      <vt:lpstr>'11.1'!Títulos_a_imprimir</vt:lpstr>
      <vt:lpstr>'11.2'!Títulos_a_imprimir</vt:lpstr>
      <vt:lpstr>'11.3'!Títulos_a_imprimir</vt:lpstr>
      <vt:lpstr>'11.4'!Títulos_a_imprimir</vt:lpstr>
      <vt:lpstr>'11.5'!Títulos_a_imprimir</vt:lpstr>
      <vt:lpstr>'11.6'!Títulos_a_imprimir</vt:lpstr>
      <vt:lpstr>'11.7'!Títulos_a_imprimir</vt:lpstr>
      <vt:lpstr>'11.8'!Títulos_a_imprimir</vt:lpstr>
      <vt:lpstr>'11.9'!Títulos_a_imprimir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2019-11-25T20:23:40Z</cp:lastPrinted>
  <dcterms:created xsi:type="dcterms:W3CDTF">2019-07-09T17:29:30Z</dcterms:created>
  <dcterms:modified xsi:type="dcterms:W3CDTF">2019-12-05T17:20:32Z</dcterms:modified>
</cp:coreProperties>
</file>