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nimukh/Documents/acode/ProKabaddi_API/pypi/prokabaddidata/1_DATA/DATA__Tableau-Data/Defender_Skills/"/>
    </mc:Choice>
  </mc:AlternateContent>
  <xr:revisionPtr revIDLastSave="0" documentId="13_ncr:1_{E76D4FA2-B1B5-3344-A2FB-D472F52BA7C6}" xr6:coauthVersionLast="47" xr6:coauthVersionMax="47" xr10:uidLastSave="{00000000-0000-0000-0000-000000000000}"/>
  <bookViews>
    <workbookView xWindow="20" yWindow="900" windowWidth="41080" windowHeight="24940" xr2:uid="{3412FCF7-80C5-4241-8A08-59807F8B4B52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Sheet1!$B$1:$I$989</definedName>
    <definedName name="s5_bengal">Sheet1!$K$2:$L$17</definedName>
    <definedName name="s5_bulls">Sheet1!$K$19:$L$30</definedName>
    <definedName name="s5_delhi">Sheet1!$K$32:$L$50</definedName>
    <definedName name="s5_gujarat">Sheet1!$K$52:$L$63</definedName>
    <definedName name="s5_harayana">Sheet1!$K$65:$L$82</definedName>
    <definedName name="s5_jaipur">Sheet1!$K$84:$L$97</definedName>
    <definedName name="s5_mumba">Sheet1!$K$160:$L$176</definedName>
    <definedName name="s5_patna">Sheet1!$K$99:$L$110</definedName>
    <definedName name="s5_puneri">Sheet1!$K$112:$L$125</definedName>
    <definedName name="s5_tamil">Sheet1!$K$127:$L$142</definedName>
    <definedName name="s5_telugu">Sheet1!$K$144:$L$158</definedName>
    <definedName name="s5_up">Sheet1!$K$178:$L$193</definedName>
    <definedName name="s6_bengak">Sheet1!$K$195:$L$211</definedName>
    <definedName name="s6_bengal">Sheet1!$K$195:$L$211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E787" i="1" s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2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55" i="1"/>
  <c r="E350" i="1"/>
  <c r="E343" i="1"/>
  <c r="E344" i="1"/>
  <c r="E345" i="1"/>
  <c r="E346" i="1"/>
  <c r="E347" i="1"/>
  <c r="E348" i="1"/>
  <c r="E349" i="1"/>
  <c r="E351" i="1"/>
  <c r="E352" i="1"/>
  <c r="E353" i="1"/>
  <c r="E342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27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11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83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65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51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35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18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03" i="1"/>
  <c r="E202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186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70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53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39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20" i="1"/>
  <c r="E109" i="1"/>
  <c r="E110" i="1"/>
  <c r="E111" i="1"/>
  <c r="E112" i="1"/>
  <c r="E113" i="1"/>
  <c r="E114" i="1"/>
  <c r="E115" i="1"/>
  <c r="E116" i="1"/>
  <c r="E117" i="1"/>
  <c r="E118" i="1"/>
  <c r="E119" i="1"/>
  <c r="E108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93" i="1"/>
  <c r="E81" i="1"/>
  <c r="E82" i="1"/>
  <c r="E83" i="1"/>
  <c r="E84" i="1"/>
  <c r="E85" i="1"/>
  <c r="E86" i="1"/>
  <c r="E87" i="1"/>
  <c r="E88" i="1"/>
  <c r="E89" i="1"/>
  <c r="E90" i="1"/>
  <c r="E91" i="1"/>
  <c r="E80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62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47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9" i="1"/>
  <c r="E17" i="1"/>
  <c r="E18" i="1"/>
  <c r="E19" i="1"/>
  <c r="E20" i="1"/>
  <c r="E21" i="1"/>
  <c r="E22" i="1"/>
  <c r="E23" i="1"/>
  <c r="E24" i="1"/>
  <c r="E25" i="1"/>
  <c r="E26" i="1"/>
  <c r="E27" i="1"/>
  <c r="E28" i="1"/>
  <c r="E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E379" i="1" l="1"/>
  <c r="E531" i="1"/>
  <c r="E489" i="1"/>
  <c r="E475" i="1"/>
  <c r="E460" i="1"/>
  <c r="E443" i="1"/>
  <c r="E456" i="1"/>
  <c r="E398" i="1"/>
  <c r="E541" i="1"/>
  <c r="E536" i="1"/>
  <c r="E371" i="1"/>
  <c r="E950" i="1"/>
  <c r="E880" i="1"/>
  <c r="E824" i="1"/>
  <c r="E656" i="1"/>
  <c r="E987" i="1"/>
  <c r="E973" i="1"/>
  <c r="E945" i="1"/>
  <c r="E931" i="1"/>
  <c r="E903" i="1"/>
  <c r="E847" i="1"/>
  <c r="E986" i="1"/>
  <c r="E972" i="1"/>
  <c r="E958" i="1"/>
  <c r="E944" i="1"/>
  <c r="E930" i="1"/>
  <c r="E916" i="1"/>
  <c r="E902" i="1"/>
  <c r="E888" i="1"/>
  <c r="E874" i="1"/>
  <c r="E860" i="1"/>
  <c r="E846" i="1"/>
  <c r="E832" i="1"/>
  <c r="E818" i="1"/>
  <c r="E804" i="1"/>
  <c r="E790" i="1"/>
  <c r="E776" i="1"/>
  <c r="E762" i="1"/>
  <c r="E748" i="1"/>
  <c r="E734" i="1"/>
  <c r="E720" i="1"/>
  <c r="E706" i="1"/>
  <c r="E692" i="1"/>
  <c r="E678" i="1"/>
  <c r="E664" i="1"/>
  <c r="E650" i="1"/>
  <c r="E636" i="1"/>
  <c r="E622" i="1"/>
  <c r="E608" i="1"/>
  <c r="E594" i="1"/>
  <c r="E580" i="1"/>
  <c r="E566" i="1"/>
  <c r="E552" i="1"/>
  <c r="E538" i="1"/>
  <c r="E524" i="1"/>
  <c r="E510" i="1"/>
  <c r="E496" i="1"/>
  <c r="E482" i="1"/>
  <c r="E468" i="1"/>
  <c r="E454" i="1"/>
  <c r="E440" i="1"/>
  <c r="E426" i="1"/>
  <c r="E412" i="1"/>
  <c r="E384" i="1"/>
  <c r="E726" i="1"/>
  <c r="E875" i="1"/>
  <c r="E985" i="1"/>
  <c r="E971" i="1"/>
  <c r="E957" i="1"/>
  <c r="E943" i="1"/>
  <c r="E929" i="1"/>
  <c r="E915" i="1"/>
  <c r="E901" i="1"/>
  <c r="E887" i="1"/>
  <c r="E873" i="1"/>
  <c r="E859" i="1"/>
  <c r="E845" i="1"/>
  <c r="E831" i="1"/>
  <c r="E817" i="1"/>
  <c r="E803" i="1"/>
  <c r="E789" i="1"/>
  <c r="E775" i="1"/>
  <c r="E761" i="1"/>
  <c r="E747" i="1"/>
  <c r="E733" i="1"/>
  <c r="E719" i="1"/>
  <c r="E705" i="1"/>
  <c r="E691" i="1"/>
  <c r="E677" i="1"/>
  <c r="E663" i="1"/>
  <c r="E649" i="1"/>
  <c r="E635" i="1"/>
  <c r="E621" i="1"/>
  <c r="E607" i="1"/>
  <c r="E593" i="1"/>
  <c r="E579" i="1"/>
  <c r="E565" i="1"/>
  <c r="E551" i="1"/>
  <c r="E537" i="1"/>
  <c r="E523" i="1"/>
  <c r="E509" i="1"/>
  <c r="E495" i="1"/>
  <c r="E481" i="1"/>
  <c r="E467" i="1"/>
  <c r="E453" i="1"/>
  <c r="E439" i="1"/>
  <c r="E425" i="1"/>
  <c r="E411" i="1"/>
  <c r="E397" i="1"/>
  <c r="E383" i="1"/>
  <c r="E928" i="1"/>
  <c r="E886" i="1"/>
  <c r="E816" i="1"/>
  <c r="E760" i="1"/>
  <c r="E676" i="1"/>
  <c r="E606" i="1"/>
  <c r="E564" i="1"/>
  <c r="E494" i="1"/>
  <c r="E480" i="1"/>
  <c r="E466" i="1"/>
  <c r="E452" i="1"/>
  <c r="E438" i="1"/>
  <c r="E424" i="1"/>
  <c r="E410" i="1"/>
  <c r="E396" i="1"/>
  <c r="E382" i="1"/>
  <c r="E970" i="1"/>
  <c r="E914" i="1"/>
  <c r="E872" i="1"/>
  <c r="E830" i="1"/>
  <c r="E718" i="1"/>
  <c r="E704" i="1"/>
  <c r="E648" i="1"/>
  <c r="E620" i="1"/>
  <c r="E592" i="1"/>
  <c r="E508" i="1"/>
  <c r="E983" i="1"/>
  <c r="E969" i="1"/>
  <c r="E955" i="1"/>
  <c r="E941" i="1"/>
  <c r="E927" i="1"/>
  <c r="E913" i="1"/>
  <c r="E899" i="1"/>
  <c r="E885" i="1"/>
  <c r="E871" i="1"/>
  <c r="E857" i="1"/>
  <c r="E843" i="1"/>
  <c r="E829" i="1"/>
  <c r="E815" i="1"/>
  <c r="E801" i="1"/>
  <c r="E773" i="1"/>
  <c r="E759" i="1"/>
  <c r="E745" i="1"/>
  <c r="E731" i="1"/>
  <c r="E717" i="1"/>
  <c r="E703" i="1"/>
  <c r="E689" i="1"/>
  <c r="E675" i="1"/>
  <c r="E661" i="1"/>
  <c r="E647" i="1"/>
  <c r="E633" i="1"/>
  <c r="E619" i="1"/>
  <c r="E605" i="1"/>
  <c r="E591" i="1"/>
  <c r="E577" i="1"/>
  <c r="E563" i="1"/>
  <c r="E549" i="1"/>
  <c r="E535" i="1"/>
  <c r="E521" i="1"/>
  <c r="E507" i="1"/>
  <c r="E493" i="1"/>
  <c r="E479" i="1"/>
  <c r="E465" i="1"/>
  <c r="E451" i="1"/>
  <c r="E437" i="1"/>
  <c r="E423" i="1"/>
  <c r="E409" i="1"/>
  <c r="E395" i="1"/>
  <c r="E381" i="1"/>
  <c r="E984" i="1"/>
  <c r="E900" i="1"/>
  <c r="E858" i="1"/>
  <c r="E788" i="1"/>
  <c r="E732" i="1"/>
  <c r="E662" i="1"/>
  <c r="E522" i="1"/>
  <c r="E982" i="1"/>
  <c r="E968" i="1"/>
  <c r="E954" i="1"/>
  <c r="E940" i="1"/>
  <c r="E926" i="1"/>
  <c r="E912" i="1"/>
  <c r="E898" i="1"/>
  <c r="E884" i="1"/>
  <c r="E870" i="1"/>
  <c r="E856" i="1"/>
  <c r="E842" i="1"/>
  <c r="E828" i="1"/>
  <c r="E814" i="1"/>
  <c r="E800" i="1"/>
  <c r="E786" i="1"/>
  <c r="E772" i="1"/>
  <c r="E758" i="1"/>
  <c r="E744" i="1"/>
  <c r="E730" i="1"/>
  <c r="E716" i="1"/>
  <c r="E702" i="1"/>
  <c r="E688" i="1"/>
  <c r="E674" i="1"/>
  <c r="E660" i="1"/>
  <c r="E646" i="1"/>
  <c r="E632" i="1"/>
  <c r="E618" i="1"/>
  <c r="E604" i="1"/>
  <c r="E590" i="1"/>
  <c r="E576" i="1"/>
  <c r="E562" i="1"/>
  <c r="E548" i="1"/>
  <c r="E534" i="1"/>
  <c r="E520" i="1"/>
  <c r="E506" i="1"/>
  <c r="E492" i="1"/>
  <c r="E478" i="1"/>
  <c r="E464" i="1"/>
  <c r="E450" i="1"/>
  <c r="E436" i="1"/>
  <c r="E422" i="1"/>
  <c r="E408" i="1"/>
  <c r="E394" i="1"/>
  <c r="E380" i="1"/>
  <c r="E981" i="1"/>
  <c r="E967" i="1"/>
  <c r="E953" i="1"/>
  <c r="E939" i="1"/>
  <c r="E925" i="1"/>
  <c r="E911" i="1"/>
  <c r="E897" i="1"/>
  <c r="E883" i="1"/>
  <c r="E869" i="1"/>
  <c r="E855" i="1"/>
  <c r="E841" i="1"/>
  <c r="E827" i="1"/>
  <c r="E813" i="1"/>
  <c r="E799" i="1"/>
  <c r="E785" i="1"/>
  <c r="E771" i="1"/>
  <c r="E757" i="1"/>
  <c r="E743" i="1"/>
  <c r="E729" i="1"/>
  <c r="E715" i="1"/>
  <c r="E701" i="1"/>
  <c r="E687" i="1"/>
  <c r="E673" i="1"/>
  <c r="E659" i="1"/>
  <c r="E645" i="1"/>
  <c r="E631" i="1"/>
  <c r="E617" i="1"/>
  <c r="E603" i="1"/>
  <c r="E589" i="1"/>
  <c r="E575" i="1"/>
  <c r="E561" i="1"/>
  <c r="E547" i="1"/>
  <c r="E533" i="1"/>
  <c r="E519" i="1"/>
  <c r="E505" i="1"/>
  <c r="E491" i="1"/>
  <c r="E477" i="1"/>
  <c r="E463" i="1"/>
  <c r="E449" i="1"/>
  <c r="E435" i="1"/>
  <c r="E421" i="1"/>
  <c r="E407" i="1"/>
  <c r="E393" i="1"/>
  <c r="E978" i="1"/>
  <c r="E942" i="1"/>
  <c r="E774" i="1"/>
  <c r="E746" i="1"/>
  <c r="E690" i="1"/>
  <c r="E634" i="1"/>
  <c r="E550" i="1"/>
  <c r="E980" i="1"/>
  <c r="E966" i="1"/>
  <c r="E952" i="1"/>
  <c r="E938" i="1"/>
  <c r="E924" i="1"/>
  <c r="E910" i="1"/>
  <c r="E896" i="1"/>
  <c r="E882" i="1"/>
  <c r="E868" i="1"/>
  <c r="E854" i="1"/>
  <c r="E840" i="1"/>
  <c r="E826" i="1"/>
  <c r="E812" i="1"/>
  <c r="E798" i="1"/>
  <c r="E784" i="1"/>
  <c r="E770" i="1"/>
  <c r="E756" i="1"/>
  <c r="E742" i="1"/>
  <c r="E728" i="1"/>
  <c r="E714" i="1"/>
  <c r="E700" i="1"/>
  <c r="E686" i="1"/>
  <c r="E672" i="1"/>
  <c r="E658" i="1"/>
  <c r="E644" i="1"/>
  <c r="E630" i="1"/>
  <c r="E616" i="1"/>
  <c r="E602" i="1"/>
  <c r="E588" i="1"/>
  <c r="E574" i="1"/>
  <c r="E560" i="1"/>
  <c r="E546" i="1"/>
  <c r="E532" i="1"/>
  <c r="E518" i="1"/>
  <c r="E504" i="1"/>
  <c r="E490" i="1"/>
  <c r="E476" i="1"/>
  <c r="E462" i="1"/>
  <c r="E448" i="1"/>
  <c r="E434" i="1"/>
  <c r="E420" i="1"/>
  <c r="E406" i="1"/>
  <c r="E392" i="1"/>
  <c r="E378" i="1"/>
  <c r="E956" i="1"/>
  <c r="E844" i="1"/>
  <c r="E802" i="1"/>
  <c r="E578" i="1"/>
  <c r="E979" i="1"/>
  <c r="E965" i="1"/>
  <c r="E951" i="1"/>
  <c r="E937" i="1"/>
  <c r="E923" i="1"/>
  <c r="E909" i="1"/>
  <c r="E895" i="1"/>
  <c r="E881" i="1"/>
  <c r="E867" i="1"/>
  <c r="E853" i="1"/>
  <c r="E839" i="1"/>
  <c r="E825" i="1"/>
  <c r="E811" i="1"/>
  <c r="E797" i="1"/>
  <c r="E783" i="1"/>
  <c r="E769" i="1"/>
  <c r="E755" i="1"/>
  <c r="E741" i="1"/>
  <c r="E727" i="1"/>
  <c r="E713" i="1"/>
  <c r="E699" i="1"/>
  <c r="E685" i="1"/>
  <c r="E671" i="1"/>
  <c r="E657" i="1"/>
  <c r="E643" i="1"/>
  <c r="E629" i="1"/>
  <c r="E615" i="1"/>
  <c r="E601" i="1"/>
  <c r="E587" i="1"/>
  <c r="E573" i="1"/>
  <c r="E559" i="1"/>
  <c r="E545" i="1"/>
  <c r="E517" i="1"/>
  <c r="E503" i="1"/>
  <c r="E461" i="1"/>
  <c r="E447" i="1"/>
  <c r="E433" i="1"/>
  <c r="E419" i="1"/>
  <c r="E405" i="1"/>
  <c r="E391" i="1"/>
  <c r="E377" i="1"/>
  <c r="E908" i="1"/>
  <c r="E810" i="1"/>
  <c r="E740" i="1"/>
  <c r="E698" i="1"/>
  <c r="E628" i="1"/>
  <c r="E586" i="1"/>
  <c r="E558" i="1"/>
  <c r="E516" i="1"/>
  <c r="E432" i="1"/>
  <c r="E418" i="1"/>
  <c r="E404" i="1"/>
  <c r="E390" i="1"/>
  <c r="E376" i="1"/>
  <c r="E936" i="1"/>
  <c r="E852" i="1"/>
  <c r="E796" i="1"/>
  <c r="E754" i="1"/>
  <c r="E712" i="1"/>
  <c r="E642" i="1"/>
  <c r="E614" i="1"/>
  <c r="E600" i="1"/>
  <c r="E572" i="1"/>
  <c r="E544" i="1"/>
  <c r="E530" i="1"/>
  <c r="E502" i="1"/>
  <c r="E488" i="1"/>
  <c r="E474" i="1"/>
  <c r="E446" i="1"/>
  <c r="E977" i="1"/>
  <c r="E963" i="1"/>
  <c r="E949" i="1"/>
  <c r="E935" i="1"/>
  <c r="E921" i="1"/>
  <c r="E907" i="1"/>
  <c r="E893" i="1"/>
  <c r="E879" i="1"/>
  <c r="E865" i="1"/>
  <c r="E851" i="1"/>
  <c r="E837" i="1"/>
  <c r="E823" i="1"/>
  <c r="E809" i="1"/>
  <c r="E795" i="1"/>
  <c r="E781" i="1"/>
  <c r="E767" i="1"/>
  <c r="E753" i="1"/>
  <c r="E739" i="1"/>
  <c r="E725" i="1"/>
  <c r="E711" i="1"/>
  <c r="E697" i="1"/>
  <c r="E683" i="1"/>
  <c r="E669" i="1"/>
  <c r="E655" i="1"/>
  <c r="E641" i="1"/>
  <c r="E627" i="1"/>
  <c r="E613" i="1"/>
  <c r="E599" i="1"/>
  <c r="E585" i="1"/>
  <c r="E571" i="1"/>
  <c r="E557" i="1"/>
  <c r="E543" i="1"/>
  <c r="E529" i="1"/>
  <c r="E515" i="1"/>
  <c r="E501" i="1"/>
  <c r="E487" i="1"/>
  <c r="E473" i="1"/>
  <c r="E459" i="1"/>
  <c r="E445" i="1"/>
  <c r="E431" i="1"/>
  <c r="E417" i="1"/>
  <c r="E403" i="1"/>
  <c r="E389" i="1"/>
  <c r="E375" i="1"/>
  <c r="E768" i="1"/>
  <c r="E370" i="1"/>
  <c r="E892" i="1"/>
  <c r="E808" i="1"/>
  <c r="E738" i="1"/>
  <c r="E668" i="1"/>
  <c r="E654" i="1"/>
  <c r="E640" i="1"/>
  <c r="E626" i="1"/>
  <c r="E584" i="1"/>
  <c r="E570" i="1"/>
  <c r="E556" i="1"/>
  <c r="E542" i="1"/>
  <c r="E528" i="1"/>
  <c r="E514" i="1"/>
  <c r="E500" i="1"/>
  <c r="E486" i="1"/>
  <c r="E472" i="1"/>
  <c r="E458" i="1"/>
  <c r="E444" i="1"/>
  <c r="E430" i="1"/>
  <c r="E416" i="1"/>
  <c r="E402" i="1"/>
  <c r="E388" i="1"/>
  <c r="E374" i="1"/>
  <c r="E964" i="1"/>
  <c r="E894" i="1"/>
  <c r="E838" i="1"/>
  <c r="E670" i="1"/>
  <c r="E962" i="1"/>
  <c r="E906" i="1"/>
  <c r="E850" i="1"/>
  <c r="E822" i="1"/>
  <c r="E780" i="1"/>
  <c r="E752" i="1"/>
  <c r="E710" i="1"/>
  <c r="E696" i="1"/>
  <c r="E612" i="1"/>
  <c r="E989" i="1"/>
  <c r="E975" i="1"/>
  <c r="E961" i="1"/>
  <c r="E947" i="1"/>
  <c r="E933" i="1"/>
  <c r="E919" i="1"/>
  <c r="E905" i="1"/>
  <c r="E891" i="1"/>
  <c r="E877" i="1"/>
  <c r="E863" i="1"/>
  <c r="E849" i="1"/>
  <c r="E835" i="1"/>
  <c r="E821" i="1"/>
  <c r="E807" i="1"/>
  <c r="E793" i="1"/>
  <c r="E779" i="1"/>
  <c r="E765" i="1"/>
  <c r="E751" i="1"/>
  <c r="E737" i="1"/>
  <c r="E723" i="1"/>
  <c r="E709" i="1"/>
  <c r="E695" i="1"/>
  <c r="E681" i="1"/>
  <c r="E667" i="1"/>
  <c r="E653" i="1"/>
  <c r="E639" i="1"/>
  <c r="E625" i="1"/>
  <c r="E611" i="1"/>
  <c r="E597" i="1"/>
  <c r="E583" i="1"/>
  <c r="E569" i="1"/>
  <c r="E555" i="1"/>
  <c r="E527" i="1"/>
  <c r="E513" i="1"/>
  <c r="E499" i="1"/>
  <c r="E485" i="1"/>
  <c r="E471" i="1"/>
  <c r="E457" i="1"/>
  <c r="E429" i="1"/>
  <c r="E415" i="1"/>
  <c r="E401" i="1"/>
  <c r="E387" i="1"/>
  <c r="E373" i="1"/>
  <c r="E922" i="1"/>
  <c r="E866" i="1"/>
  <c r="E684" i="1"/>
  <c r="E976" i="1"/>
  <c r="E948" i="1"/>
  <c r="E934" i="1"/>
  <c r="E920" i="1"/>
  <c r="E878" i="1"/>
  <c r="E864" i="1"/>
  <c r="E836" i="1"/>
  <c r="E794" i="1"/>
  <c r="E766" i="1"/>
  <c r="E724" i="1"/>
  <c r="E682" i="1"/>
  <c r="E598" i="1"/>
  <c r="E988" i="1"/>
  <c r="E974" i="1"/>
  <c r="E960" i="1"/>
  <c r="E946" i="1"/>
  <c r="E932" i="1"/>
  <c r="E918" i="1"/>
  <c r="E904" i="1"/>
  <c r="E890" i="1"/>
  <c r="E876" i="1"/>
  <c r="E862" i="1"/>
  <c r="E848" i="1"/>
  <c r="E834" i="1"/>
  <c r="E820" i="1"/>
  <c r="E806" i="1"/>
  <c r="E792" i="1"/>
  <c r="E778" i="1"/>
  <c r="E764" i="1"/>
  <c r="E750" i="1"/>
  <c r="E736" i="1"/>
  <c r="E722" i="1"/>
  <c r="E708" i="1"/>
  <c r="E694" i="1"/>
  <c r="E680" i="1"/>
  <c r="E666" i="1"/>
  <c r="E652" i="1"/>
  <c r="E638" i="1"/>
  <c r="E624" i="1"/>
  <c r="E610" i="1"/>
  <c r="E596" i="1"/>
  <c r="E582" i="1"/>
  <c r="E568" i="1"/>
  <c r="E554" i="1"/>
  <c r="E540" i="1"/>
  <c r="E526" i="1"/>
  <c r="E512" i="1"/>
  <c r="E498" i="1"/>
  <c r="E484" i="1"/>
  <c r="E470" i="1"/>
  <c r="E442" i="1"/>
  <c r="E428" i="1"/>
  <c r="E414" i="1"/>
  <c r="E400" i="1"/>
  <c r="E386" i="1"/>
  <c r="E372" i="1"/>
  <c r="E782" i="1"/>
  <c r="E959" i="1"/>
  <c r="E917" i="1"/>
  <c r="E889" i="1"/>
  <c r="E861" i="1"/>
  <c r="E833" i="1"/>
  <c r="E819" i="1"/>
  <c r="E805" i="1"/>
  <c r="E791" i="1"/>
  <c r="E777" i="1"/>
  <c r="E763" i="1"/>
  <c r="E749" i="1"/>
  <c r="E735" i="1"/>
  <c r="E721" i="1"/>
  <c r="E707" i="1"/>
  <c r="E693" i="1"/>
  <c r="E679" i="1"/>
  <c r="E665" i="1"/>
  <c r="E651" i="1"/>
  <c r="E637" i="1"/>
  <c r="E623" i="1"/>
  <c r="E609" i="1"/>
  <c r="E595" i="1"/>
  <c r="E581" i="1"/>
  <c r="E567" i="1"/>
  <c r="E553" i="1"/>
  <c r="E539" i="1"/>
  <c r="E525" i="1"/>
  <c r="E511" i="1"/>
  <c r="E497" i="1"/>
  <c r="E483" i="1"/>
  <c r="E469" i="1"/>
  <c r="E455" i="1"/>
  <c r="E441" i="1"/>
  <c r="E427" i="1"/>
  <c r="E413" i="1"/>
  <c r="E399" i="1"/>
  <c r="E385" i="1"/>
</calcChain>
</file>

<file path=xl/sharedStrings.xml><?xml version="1.0" encoding="utf-8"?>
<sst xmlns="http://schemas.openxmlformats.org/spreadsheetml/2006/main" count="3181" uniqueCount="557">
  <si>
    <t>Season</t>
  </si>
  <si>
    <t>Team</t>
  </si>
  <si>
    <t>Total Tackles</t>
  </si>
  <si>
    <t>Successful Tackles</t>
  </si>
  <si>
    <t>Defender Success rate</t>
  </si>
  <si>
    <t>Defender Name</t>
  </si>
  <si>
    <t>Season5</t>
  </si>
  <si>
    <t>Surjeet Singh</t>
  </si>
  <si>
    <t>Ran Singh</t>
  </si>
  <si>
    <t>Shrikant Tewthia</t>
  </si>
  <si>
    <t>Vinod Kumar</t>
  </si>
  <si>
    <t>Rahul Kumar</t>
  </si>
  <si>
    <t>Young Chang Ko</t>
  </si>
  <si>
    <t>Shashank Wankhede</t>
  </si>
  <si>
    <t>Jang Kun Lee</t>
  </si>
  <si>
    <t>Maninder Singh</t>
  </si>
  <si>
    <t>Deepak Narwal</t>
  </si>
  <si>
    <t>Kuldeep</t>
  </si>
  <si>
    <t>Bhupender Singh</t>
  </si>
  <si>
    <t>Sandeep Malik</t>
  </si>
  <si>
    <t>Bengal Warriors</t>
  </si>
  <si>
    <t>Mahender Singh</t>
  </si>
  <si>
    <t>Ravinder Pahal</t>
  </si>
  <si>
    <t>Kuldeep Singh</t>
  </si>
  <si>
    <t>Ashish Kumar</t>
  </si>
  <si>
    <t>Sunil Jaipal</t>
  </si>
  <si>
    <t>Rohit Kumar</t>
  </si>
  <si>
    <t>Sachin Kumar</t>
  </si>
  <si>
    <t>Gurvinder Singh</t>
  </si>
  <si>
    <t>Preetam Chhillar</t>
  </si>
  <si>
    <t>Pardeep Kandola</t>
  </si>
  <si>
    <t>Amit Sheoran</t>
  </si>
  <si>
    <t>Harish Naik</t>
  </si>
  <si>
    <t>Ajay Kumar</t>
  </si>
  <si>
    <t>Bengaluru Bulls</t>
  </si>
  <si>
    <t>Sunil</t>
  </si>
  <si>
    <t>Nilesh Shinde</t>
  </si>
  <si>
    <t>Viraj Vishnu Landge</t>
  </si>
  <si>
    <t>Satpal</t>
  </si>
  <si>
    <t>Bajirao Hodage</t>
  </si>
  <si>
    <t>Swapnil Shinde</t>
  </si>
  <si>
    <t>Meraj Sheykh</t>
  </si>
  <si>
    <t>Rohit Baliyan</t>
  </si>
  <si>
    <t>Vishal</t>
  </si>
  <si>
    <t>Tapas Pal</t>
  </si>
  <si>
    <t>Tushar Bhoir</t>
  </si>
  <si>
    <t>Ravi Dalal</t>
  </si>
  <si>
    <t>R. Sriram</t>
  </si>
  <si>
    <t>Anand Patil</t>
  </si>
  <si>
    <t>Rupesh Tomar</t>
  </si>
  <si>
    <t>Dabang Delhi</t>
  </si>
  <si>
    <t>Abozar Mighani</t>
  </si>
  <si>
    <t>Fazel Atrachali</t>
  </si>
  <si>
    <t>Sunil Kumar</t>
  </si>
  <si>
    <t>Parvesh Bhainswal</t>
  </si>
  <si>
    <t>Sachin</t>
  </si>
  <si>
    <t>Rohit Gulia</t>
  </si>
  <si>
    <t>Mahendra Rajput</t>
  </si>
  <si>
    <t>Sukesh Hegde</t>
  </si>
  <si>
    <t>Chandran Ranjit</t>
  </si>
  <si>
    <t>Manoj Kumar</t>
  </si>
  <si>
    <t>Mahipal Narwal</t>
  </si>
  <si>
    <t>Rakesh Narwal</t>
  </si>
  <si>
    <t>Vikas Kale</t>
  </si>
  <si>
    <t>Pawan Sehrawat</t>
  </si>
  <si>
    <t>C Kalai Arasan</t>
  </si>
  <si>
    <t>Surender Nada</t>
  </si>
  <si>
    <t>Rakesh Singh Kumar</t>
  </si>
  <si>
    <t>Mohit Chhillar</t>
  </si>
  <si>
    <t>Vikas</t>
  </si>
  <si>
    <t>Neeraj Kumar</t>
  </si>
  <si>
    <t>Wazir Singh</t>
  </si>
  <si>
    <t>Parmod Narwal</t>
  </si>
  <si>
    <t>Prashanth Kumar Rai</t>
  </si>
  <si>
    <t>Jeeva Gopal</t>
  </si>
  <si>
    <t>Deepak Kumar Dahiya</t>
  </si>
  <si>
    <t>Babu M</t>
  </si>
  <si>
    <t>Ashish Chhokar</t>
  </si>
  <si>
    <t>Deepak Kumar</t>
  </si>
  <si>
    <t>Vikash Khandola</t>
  </si>
  <si>
    <t>Mayur Shivtarkar</t>
  </si>
  <si>
    <t>Mahendra Singh Dhaka</t>
  </si>
  <si>
    <t>Haryana Steelers</t>
  </si>
  <si>
    <t>Somvir Shekhar</t>
  </si>
  <si>
    <t>Manjeet Chhillar</t>
  </si>
  <si>
    <t>Nitin Rawal</t>
  </si>
  <si>
    <t>Sunil Siddhgavali</t>
  </si>
  <si>
    <t>Santhapanaselvam</t>
  </si>
  <si>
    <t>Manoj Dhull</t>
  </si>
  <si>
    <t>Jasvir Singh</t>
  </si>
  <si>
    <t>Tushar Patil</t>
  </si>
  <si>
    <t>Pawan Kumar</t>
  </si>
  <si>
    <t>Navneet Gautam</t>
  </si>
  <si>
    <t>Ravinder Kumar</t>
  </si>
  <si>
    <t>Rahul Choudhary</t>
  </si>
  <si>
    <t>Jaipur Pink Panthers</t>
  </si>
  <si>
    <t>Jaideep</t>
  </si>
  <si>
    <t>Vishal Mane</t>
  </si>
  <si>
    <t>Vijay</t>
  </si>
  <si>
    <t>Jawahar Dagar</t>
  </si>
  <si>
    <t>Sachin Shingade</t>
  </si>
  <si>
    <t>Manish</t>
  </si>
  <si>
    <t>Monu Goyat</t>
  </si>
  <si>
    <t>Vikas Jaglan</t>
  </si>
  <si>
    <t>Pardeep Narwal</t>
  </si>
  <si>
    <t>Virender Singh</t>
  </si>
  <si>
    <t>Vishnu Uthaman</t>
  </si>
  <si>
    <t>Md. Zakir Hossain</t>
  </si>
  <si>
    <t>Anup Kumar</t>
  </si>
  <si>
    <t>Patna Pirates</t>
  </si>
  <si>
    <t>Puneri Paltan</t>
  </si>
  <si>
    <t>Girish Maruti Ernak</t>
  </si>
  <si>
    <t>Sandeep Narwal</t>
  </si>
  <si>
    <t>Ravi Kumar</t>
  </si>
  <si>
    <t>Dharmaraj Cheralathan</t>
  </si>
  <si>
    <t>Monu</t>
  </si>
  <si>
    <t>Ziaur Rahman</t>
  </si>
  <si>
    <t>Deepak Hooda</t>
  </si>
  <si>
    <t>Rinku Narwal</t>
  </si>
  <si>
    <t>Akshay Jadhav</t>
  </si>
  <si>
    <t>Rajesh Mondal</t>
  </si>
  <si>
    <t>Rohit Kumar Choudary</t>
  </si>
  <si>
    <t>More G B</t>
  </si>
  <si>
    <t>Amit Hooda</t>
  </si>
  <si>
    <t>Darshan J.</t>
  </si>
  <si>
    <t>C. Arun</t>
  </si>
  <si>
    <t>D. Pradap</t>
  </si>
  <si>
    <t>Vineet Kumar</t>
  </si>
  <si>
    <t>Ajay Thakur</t>
  </si>
  <si>
    <t>Vijin Thangadurai</t>
  </si>
  <si>
    <t>Anil Kumar</t>
  </si>
  <si>
    <t>Vijay Kumar</t>
  </si>
  <si>
    <t>K. Prapanjan</t>
  </si>
  <si>
    <t>Sanket Chavan</t>
  </si>
  <si>
    <t>Muruthu M</t>
  </si>
  <si>
    <t>M. Thivakaran</t>
  </si>
  <si>
    <t>Dong Geon Lee</t>
  </si>
  <si>
    <t>Chan Sik Park</t>
  </si>
  <si>
    <t>Rajesh Manokaran</t>
  </si>
  <si>
    <t>T. Prabhakaran</t>
  </si>
  <si>
    <t>Sujit Maharana</t>
  </si>
  <si>
    <t>Bhavani Rajput</t>
  </si>
  <si>
    <t>Vishal Bhardwaj</t>
  </si>
  <si>
    <t>Rohit Rana</t>
  </si>
  <si>
    <t>Sombir</t>
  </si>
  <si>
    <t>Farhad Milaghardan</t>
  </si>
  <si>
    <t>Rakesh Kumar</t>
  </si>
  <si>
    <t>Rahul Chaudhari</t>
  </si>
  <si>
    <t>Nilesh Salunke</t>
  </si>
  <si>
    <t>Mohsen Maghsoudlou</t>
  </si>
  <si>
    <t>Elangeshwaran R</t>
  </si>
  <si>
    <t>Rakshith</t>
  </si>
  <si>
    <t>Vinoth Kumar</t>
  </si>
  <si>
    <t>Ankit Malik</t>
  </si>
  <si>
    <t>Telugu Titans</t>
  </si>
  <si>
    <t>U Mumba</t>
  </si>
  <si>
    <t>Surinder Singh</t>
  </si>
  <si>
    <t>Hadi Oshtorak</t>
  </si>
  <si>
    <t>Joginder Narwal</t>
  </si>
  <si>
    <t>N. Renjith</t>
  </si>
  <si>
    <t>Shrikant Jadhav</t>
  </si>
  <si>
    <t>Darshan Kadian</t>
  </si>
  <si>
    <t>Kashiling Adake</t>
  </si>
  <si>
    <t>D. Suresh Kumar</t>
  </si>
  <si>
    <t>Deepak Yadav</t>
  </si>
  <si>
    <t>Shabeer Bappu</t>
  </si>
  <si>
    <t>E Subash</t>
  </si>
  <si>
    <t>Nitin Madane</t>
  </si>
  <si>
    <t>Shiv Om</t>
  </si>
  <si>
    <t>Dong Ju Hong</t>
  </si>
  <si>
    <t>Yong Joo Ok</t>
  </si>
  <si>
    <t>Jeeva Kumar</t>
  </si>
  <si>
    <t>Nitesh Kumar</t>
  </si>
  <si>
    <t>Sagar Krishna</t>
  </si>
  <si>
    <t>Rajesh Narwal</t>
  </si>
  <si>
    <t>Pankaj</t>
  </si>
  <si>
    <t>Nitin Tomar</t>
  </si>
  <si>
    <t>Mahesh Goud</t>
  </si>
  <si>
    <t>Hadi Tajik</t>
  </si>
  <si>
    <t>Surender Singh</t>
  </si>
  <si>
    <t>Rishank Devadiga</t>
  </si>
  <si>
    <t>Sanoj Kumar</t>
  </si>
  <si>
    <t>Ajvender Singh</t>
  </si>
  <si>
    <t>Season6</t>
  </si>
  <si>
    <t>Season7</t>
  </si>
  <si>
    <t>Season8</t>
  </si>
  <si>
    <t>Season9</t>
  </si>
  <si>
    <t>Baldev Singh</t>
  </si>
  <si>
    <t>Adarsh T</t>
  </si>
  <si>
    <t>Ravindra Ramesh Kumaw..</t>
  </si>
  <si>
    <t>Amit Nagar</t>
  </si>
  <si>
    <t>Amit Kumar</t>
  </si>
  <si>
    <t>Amaresh Mondal</t>
  </si>
  <si>
    <t>Raju Lal Choudhary</t>
  </si>
  <si>
    <t>Sandeep</t>
  </si>
  <si>
    <t>Ankit</t>
  </si>
  <si>
    <t>Ajay</t>
  </si>
  <si>
    <t>Sumit Singh</t>
  </si>
  <si>
    <t>Nithesh B R</t>
  </si>
  <si>
    <t>Jawahar Vivek</t>
  </si>
  <si>
    <t>Anand V</t>
  </si>
  <si>
    <t>Yogesh Hooda</t>
  </si>
  <si>
    <t>Naveen Kumar</t>
  </si>
  <si>
    <t>Sumit Kumar</t>
  </si>
  <si>
    <t>Ruturaj Shivaji Koravi</t>
  </si>
  <si>
    <t>Vikram Kandola</t>
  </si>
  <si>
    <t>Amit</t>
  </si>
  <si>
    <t>Lalit Chaudhary</t>
  </si>
  <si>
    <t>Anil</t>
  </si>
  <si>
    <t>Parveen</t>
  </si>
  <si>
    <t>Naveen</t>
  </si>
  <si>
    <t>Sudhanshu Tyagi</t>
  </si>
  <si>
    <t>Anand Surendra Tomar</t>
  </si>
  <si>
    <t>Sandeep Dhull</t>
  </si>
  <si>
    <t>Ajinkya Ashok Pawar</t>
  </si>
  <si>
    <t>Selvamani K</t>
  </si>
  <si>
    <t>Gangadhari Mallesh</t>
  </si>
  <si>
    <t>Lokesh Kaushik</t>
  </si>
  <si>
    <t>Ajit Singh</t>
  </si>
  <si>
    <t>N. Shiva Ramakrishna</t>
  </si>
  <si>
    <t>David Mosambayi</t>
  </si>
  <si>
    <t>Manjeet</t>
  </si>
  <si>
    <t>Shubham Shinde</t>
  </si>
  <si>
    <t>Parvesh</t>
  </si>
  <si>
    <t>Ponparthiban Subramani..</t>
  </si>
  <si>
    <t>Athul MS</t>
  </si>
  <si>
    <t>Vimal Raj V</t>
  </si>
  <si>
    <t>Narender</t>
  </si>
  <si>
    <t>Krushna Madane</t>
  </si>
  <si>
    <t>Anuj Kumar</t>
  </si>
  <si>
    <t>Kamal Singh</t>
  </si>
  <si>
    <t>Deepak</t>
  </si>
  <si>
    <t>Armaan</t>
  </si>
  <si>
    <t>Rajaguru Subramanian</t>
  </si>
  <si>
    <t>Abhishek Singh</t>
  </si>
  <si>
    <t>Siddharth Sirish Desai</t>
  </si>
  <si>
    <t>Azad Singh</t>
  </si>
  <si>
    <t>Aashish Nagar</t>
  </si>
  <si>
    <t>Bhanu Tomar</t>
  </si>
  <si>
    <t>Mohammad Esmaeil Nabi..</t>
  </si>
  <si>
    <t>Naveen Narwal</t>
  </si>
  <si>
    <t>Mohammad Taghi Paein ..</t>
  </si>
  <si>
    <t>Sunil Manik Dubile</t>
  </si>
  <si>
    <t>Sourabh Tanaji Patil</t>
  </si>
  <si>
    <t>Avinash A. R.</t>
  </si>
  <si>
    <t>Saurabh Nandal</t>
  </si>
  <si>
    <t>Mohit Sehrawat</t>
  </si>
  <si>
    <t>Banty</t>
  </si>
  <si>
    <t>Aman</t>
  </si>
  <si>
    <t>Saeid Ghaﬀari</t>
  </si>
  <si>
    <t>Sumit</t>
  </si>
  <si>
    <t>Satywan</t>
  </si>
  <si>
    <t>Mohit</t>
  </si>
  <si>
    <t>Aman Kadian</t>
  </si>
  <si>
    <t>Pratik Patil</t>
  </si>
  <si>
    <t>Neeraj Narwal</t>
  </si>
  <si>
    <t>Balram</t>
  </si>
  <si>
    <t>Sumit Malik</t>
  </si>
  <si>
    <t>Amit Kharb</t>
  </si>
  <si>
    <t>Sonu Jaglan</t>
  </si>
  <si>
    <t>Sonu Gahlawat</t>
  </si>
  <si>
    <t>Chand Singh</t>
  </si>
  <si>
    <t>Vinay</t>
  </si>
  <si>
    <t>Phonchoo Tin</t>
  </si>
  <si>
    <t>Pavan T. R.</t>
  </si>
  <si>
    <t>Elavarasan A</t>
  </si>
  <si>
    <t>Sachin Narwal</t>
  </si>
  <si>
    <t>Sushil Gulia</t>
  </si>
  <si>
    <t>Milinda Chathuranga</t>
  </si>
  <si>
    <t>Karamvir</t>
  </si>
  <si>
    <t>Mohammad Esmaeil Mag..</t>
  </si>
  <si>
    <t>Ravinder</t>
  </si>
  <si>
    <t>Ashish</t>
  </si>
  <si>
    <t>Purna Singh</t>
  </si>
  <si>
    <t>Jadhav Balasaheb Shahaji</t>
  </si>
  <si>
    <t>Sanket Sawant</t>
  </si>
  <si>
    <t>Pankaj Mohite</t>
  </si>
  <si>
    <t>Sushant Sail</t>
  </si>
  <si>
    <t>Emad Sedaghatnia</t>
  </si>
  <si>
    <t>Ajeet</t>
  </si>
  <si>
    <t>M. Abishek</t>
  </si>
  <si>
    <t>Sagar</t>
  </si>
  <si>
    <t>V. Ajith Kumar</t>
  </si>
  <si>
    <t>Victor Obiero</t>
  </si>
  <si>
    <t>Hemant Chauhan</t>
  </si>
  <si>
    <t>Himanshu</t>
  </si>
  <si>
    <t>Anand</t>
  </si>
  <si>
    <t>Yashwant Bishnoi</t>
  </si>
  <si>
    <t>Aakash Dattu Arsul</t>
  </si>
  <si>
    <t>Akash Choudhary</t>
  </si>
  <si>
    <t>Rakesh Gowda</t>
  </si>
  <si>
    <t>Suraj Desai</t>
  </si>
  <si>
    <t>Rajnish</t>
  </si>
  <si>
    <t>Ankit Beniwal</t>
  </si>
  <si>
    <t>Palle Mallikarjun</t>
  </si>
  <si>
    <t>Harendra Kumar</t>
  </si>
  <si>
    <t>Harsh Vardhan</t>
  </si>
  <si>
    <t>Arjun Deshwal</t>
  </si>
  <si>
    <t>Mohit Balyan</t>
  </si>
  <si>
    <t>Ajinkya Rohidas Kapre</t>
  </si>
  <si>
    <t>Ashu Singh</t>
  </si>
  <si>
    <t>Surender Gill</t>
  </si>
  <si>
    <t>Gurdeep</t>
  </si>
  <si>
    <t>Ankush</t>
  </si>
  <si>
    <t>Abozar Mohajermighani</t>
  </si>
  <si>
    <t>Amit Nirwal</t>
  </si>
  <si>
    <t>Esmaeil Nabibakhsh</t>
  </si>
  <si>
    <t>Darshan J</t>
  </si>
  <si>
    <t>Sachin Vittala</t>
  </si>
  <si>
    <t>Rohit</t>
  </si>
  <si>
    <t>Parveen Satpal</t>
  </si>
  <si>
    <t>Ravindra Kumawat</t>
  </si>
  <si>
    <t>Manoj Gowda</t>
  </si>
  <si>
    <t>Rohit Banne</t>
  </si>
  <si>
    <t>Akash Pikalmunde</t>
  </si>
  <si>
    <t>Mayur Kadam</t>
  </si>
  <si>
    <t>Bharat Naresh</t>
  </si>
  <si>
    <t>More GB</t>
  </si>
  <si>
    <t>Rohit Sangwan</t>
  </si>
  <si>
    <t>Krishan Dhull</t>
  </si>
  <si>
    <t>Ashu Malik</t>
  </si>
  <si>
    <t>Vijay Jaglan</t>
  </si>
  <si>
    <t>Mohammad Malak</t>
  </si>
  <si>
    <t>Vikash Kumar D</t>
  </si>
  <si>
    <t>Deepak Kala</t>
  </si>
  <si>
    <t>Vinay Kumar</t>
  </si>
  <si>
    <t>Unnamed</t>
  </si>
  <si>
    <t>Pardeep Kumar</t>
  </si>
  <si>
    <t>Rathan K</t>
  </si>
  <si>
    <t>Rakesh Sungroya</t>
  </si>
  <si>
    <t>Soleiman Pahlevani</t>
  </si>
  <si>
    <t>Harmanjit Singh</t>
  </si>
  <si>
    <t>Bhuvneshwar Gaur</t>
  </si>
  <si>
    <t>Akshay Kumar</t>
  </si>
  <si>
    <t>Vikash Kandola</t>
  </si>
  <si>
    <t>Mohammad Esmaeil</t>
  </si>
  <si>
    <t>Meetu</t>
  </si>
  <si>
    <t>Vishal Lather</t>
  </si>
  <si>
    <t>Shaul Kumar</t>
  </si>
  <si>
    <t>Deepak Rajendar Singh</t>
  </si>
  <si>
    <t>Brijendra Singh Chaudha..</t>
  </si>
  <si>
    <t>Pavan TR</t>
  </si>
  <si>
    <t>Amin Nosrati</t>
  </si>
  <si>
    <t>Shadloui Chianeh</t>
  </si>
  <si>
    <t>C Sajin</t>
  </si>
  <si>
    <t>Monu Sandhu</t>
  </si>
  <si>
    <t>Sachin Tanwar</t>
  </si>
  <si>
    <t>Sourav Gulia</t>
  </si>
  <si>
    <t>Guman Singh</t>
  </si>
  <si>
    <t>Rajveersinh Chavan</t>
  </si>
  <si>
    <t>Balaji D</t>
  </si>
  <si>
    <t>Manuj</t>
  </si>
  <si>
    <t>Daniel Omondi Odhiambo</t>
  </si>
  <si>
    <t>Abinesh Nadarajan</t>
  </si>
  <si>
    <t>Asalam Inamdar</t>
  </si>
  <si>
    <t>Mohit Goyat</t>
  </si>
  <si>
    <t>Jadhav Shahaji</t>
  </si>
  <si>
    <t>Vishwas S</t>
  </si>
  <si>
    <t>Shubham Shelke</t>
  </si>
  <si>
    <t>Akash Shinde</t>
  </si>
  <si>
    <t>Sahil</t>
  </si>
  <si>
    <t>Ajinkya Pawar</t>
  </si>
  <si>
    <t>Aashish</t>
  </si>
  <si>
    <t>Himanshu Singh</t>
  </si>
  <si>
    <t>Sandaruwan Asiri</t>
  </si>
  <si>
    <t>Sandeep Kandola</t>
  </si>
  <si>
    <t>Ruturaj Koravi</t>
  </si>
  <si>
    <t>Prince D</t>
  </si>
  <si>
    <t>Muhammed Shihas S</t>
  </si>
  <si>
    <t>Galla Raju</t>
  </si>
  <si>
    <t>Palla Ramakrishna</t>
  </si>
  <si>
    <t>Siddharth Desai</t>
  </si>
  <si>
    <t>Rinku Hc</t>
  </si>
  <si>
    <t>Rahul Rana</t>
  </si>
  <si>
    <t>Shivam</t>
  </si>
  <si>
    <t>Ajinkya Kapre</t>
  </si>
  <si>
    <t>Prince</t>
  </si>
  <si>
    <t>Prathap S</t>
  </si>
  <si>
    <t>Baljinder Darshan Singh</t>
  </si>
  <si>
    <t>Shubham Kumar</t>
  </si>
  <si>
    <t>Mohammad Taghi</t>
  </si>
  <si>
    <t>Rohit Tomar</t>
  </si>
  <si>
    <t>Gaurav Kumar</t>
  </si>
  <si>
    <t>Aman Hooda</t>
  </si>
  <si>
    <t>Nitin Panwar</t>
  </si>
  <si>
    <t>Vaibhav Garje</t>
  </si>
  <si>
    <t>Sakthivel R</t>
  </si>
  <si>
    <t>Suyog Gaikar</t>
  </si>
  <si>
    <t>Sudhakar Krishant</t>
  </si>
  <si>
    <t>Rajnesh</t>
  </si>
  <si>
    <t>Narender Hooda</t>
  </si>
  <si>
    <t>Krishan</t>
  </si>
  <si>
    <t>Anil Kumar Narwal</t>
  </si>
  <si>
    <t>Arkam Shaikh</t>
  </si>
  <si>
    <t>Shankar Bhimraj Gadai</t>
  </si>
  <si>
    <t>Parteek Dhaiya</t>
  </si>
  <si>
    <t>Kapil</t>
  </si>
  <si>
    <t>Sonu</t>
  </si>
  <si>
    <t>Rakesh Sangroya</t>
  </si>
  <si>
    <t>Gaurav Chhikara</t>
  </si>
  <si>
    <t>Mahendra Ganesh Rajput</t>
  </si>
  <si>
    <t>Priyank Chandel</t>
  </si>
  <si>
    <t>Sonu Singh</t>
  </si>
  <si>
    <t>Rohan Singh</t>
  </si>
  <si>
    <t>Mohammad Ghorbani</t>
  </si>
  <si>
    <t>Jaideep Dahiya</t>
  </si>
  <si>
    <t>Amirhossein Bastami</t>
  </si>
  <si>
    <t>Mohit Nandal</t>
  </si>
  <si>
    <t>Sunny</t>
  </si>
  <si>
    <t>Manjeet Dahiya</t>
  </si>
  <si>
    <t>Joginder Singh Narwal</t>
  </si>
  <si>
    <t>Harsh</t>
  </si>
  <si>
    <t>Meetu Mahender</t>
  </si>
  <si>
    <t>Lovepreet Singh</t>
  </si>
  <si>
    <t>Manish Gulia</t>
  </si>
  <si>
    <t>Vinay Tevatia</t>
  </si>
  <si>
    <t>Sushil</t>
  </si>
  <si>
    <t>Ankit Dhull</t>
  </si>
  <si>
    <t>Navneet</t>
  </si>
  <si>
    <t>Sahul Kumar</t>
  </si>
  <si>
    <t>Ankush Rathee</t>
  </si>
  <si>
    <t>Reza Mirbagheri</t>
  </si>
  <si>
    <t>Abhishek K S</t>
  </si>
  <si>
    <t>Lucky Sharma</t>
  </si>
  <si>
    <t>Ajith V Kumar</t>
  </si>
  <si>
    <t>Nitin Chandel</t>
  </si>
  <si>
    <t>Ashish Bajar</t>
  </si>
  <si>
    <t>Sajin Chandrasekar</t>
  </si>
  <si>
    <t>Thiyagarajan Yuvaraj</t>
  </si>
  <si>
    <t>Naveen Sharma</t>
  </si>
  <si>
    <t>Sagar Kumar</t>
  </si>
  <si>
    <t>Shivam Chaudhari</t>
  </si>
  <si>
    <t>Ranjit Venkatramana Naik</t>
  </si>
  <si>
    <t>Abdul Insamam S</t>
  </si>
  <si>
    <t>Gaurav Khatri</t>
  </si>
  <si>
    <t>Aslam Mustafa Inamdar</t>
  </si>
  <si>
    <t>Govind Gurjar</t>
  </si>
  <si>
    <t>D Mahindraprasad</t>
  </si>
  <si>
    <t>Akash Chaudhary</t>
  </si>
  <si>
    <t>Aditya Tushar Shinde</t>
  </si>
  <si>
    <t>M Abishek</t>
  </si>
  <si>
    <t>Sahil Gulia</t>
  </si>
  <si>
    <t>Mohit Jakhar</t>
  </si>
  <si>
    <t>Arpit Saroha</t>
  </si>
  <si>
    <t>Visvanath V</t>
  </si>
  <si>
    <t>K Abhimanyu</t>
  </si>
  <si>
    <t>Md. Arif Rabbani</t>
  </si>
  <si>
    <t>Sachin Nehra</t>
  </si>
  <si>
    <t>Mohsen Maghsoudlou Ja..</t>
  </si>
  <si>
    <t>Nitin</t>
  </si>
  <si>
    <t>Mohit Pahal</t>
  </si>
  <si>
    <t>K Hanumanthu</t>
  </si>
  <si>
    <t>Hamid Mirzaei Nader</t>
  </si>
  <si>
    <t>Mohit (TT)</t>
  </si>
  <si>
    <t>Rinku H C</t>
  </si>
  <si>
    <t>Kiran Laxman Magar</t>
  </si>
  <si>
    <t>Ashish (Bubla)</t>
  </si>
  <si>
    <t>Rahul Sethpal</t>
  </si>
  <si>
    <t>Shivansh Thakur</t>
  </si>
  <si>
    <t>Jai Bhagwan</t>
  </si>
  <si>
    <t>Pranay Vinay Rane</t>
  </si>
  <si>
    <t>Heidarali Ekrami</t>
  </si>
  <si>
    <t>Jaideep Sharma</t>
  </si>
  <si>
    <t>Durgesh Kumar</t>
  </si>
  <si>
    <t>Mahipal</t>
  </si>
  <si>
    <t>James Kamweti</t>
  </si>
  <si>
    <t>Gulveer Singh</t>
  </si>
  <si>
    <t xml:space="preserve">Vikash </t>
  </si>
  <si>
    <t>Ravindra Kumavat</t>
  </si>
  <si>
    <t>player_id</t>
  </si>
  <si>
    <t>Ashish Sangwan</t>
  </si>
  <si>
    <t>GURVINDER SINGH</t>
  </si>
  <si>
    <t>Abolfazel Maghsodlo</t>
  </si>
  <si>
    <t>Vishnu Landge</t>
  </si>
  <si>
    <t xml:space="preserve">Yatharth </t>
  </si>
  <si>
    <t>Shubham Palkar</t>
  </si>
  <si>
    <t>Suresu Kumar</t>
  </si>
  <si>
    <t>Pawan Kadian</t>
  </si>
  <si>
    <t xml:space="preserve">Sidharth </t>
  </si>
  <si>
    <t xml:space="preserve">Rahul Choudhary </t>
  </si>
  <si>
    <t>Vijay Malik</t>
  </si>
  <si>
    <t>Jawahar</t>
  </si>
  <si>
    <t>Vikash Jaglan</t>
  </si>
  <si>
    <t xml:space="preserve">Satish </t>
  </si>
  <si>
    <t>Suresh Kumar</t>
  </si>
  <si>
    <t>Umesh Mhatre</t>
  </si>
  <si>
    <t>Vineet Sharma</t>
  </si>
  <si>
    <t>Vikas Kumar</t>
  </si>
  <si>
    <t xml:space="preserve">Vikrant </t>
  </si>
  <si>
    <t xml:space="preserve">Munish </t>
  </si>
  <si>
    <t>D. SURESH KUMAR</t>
  </si>
  <si>
    <t>Mohan Raman G</t>
  </si>
  <si>
    <t>Subash E</t>
  </si>
  <si>
    <t xml:space="preserve">Santosh B.S. </t>
  </si>
  <si>
    <t>Jang Lee</t>
  </si>
  <si>
    <t>Mithin Kumar</t>
  </si>
  <si>
    <t>Jasmer Gulia</t>
  </si>
  <si>
    <t xml:space="preserve">Ankit </t>
  </si>
  <si>
    <t xml:space="preserve">Ajay </t>
  </si>
  <si>
    <t xml:space="preserve">Sandeep </t>
  </si>
  <si>
    <t>Raju Choudhary</t>
  </si>
  <si>
    <t xml:space="preserve">Satpal </t>
  </si>
  <si>
    <t xml:space="preserve">Vishal </t>
  </si>
  <si>
    <t xml:space="preserve">Amit </t>
  </si>
  <si>
    <t xml:space="preserve">Sachin </t>
  </si>
  <si>
    <t xml:space="preserve">K.Prapanjan </t>
  </si>
  <si>
    <t xml:space="preserve">Prateek </t>
  </si>
  <si>
    <t>Anand Tomar</t>
  </si>
  <si>
    <t>Arun Kumar</t>
  </si>
  <si>
    <t xml:space="preserve">Parveen </t>
  </si>
  <si>
    <t xml:space="preserve">Sunil </t>
  </si>
  <si>
    <t xml:space="preserve">Naveen </t>
  </si>
  <si>
    <t xml:space="preserve">Selvamani K </t>
  </si>
  <si>
    <t xml:space="preserve">Santhapanaselvam </t>
  </si>
  <si>
    <t>Taedeok Eom</t>
  </si>
  <si>
    <t xml:space="preserve">Manish </t>
  </si>
  <si>
    <t xml:space="preserve">Manjeet </t>
  </si>
  <si>
    <t xml:space="preserve">Vijay </t>
  </si>
  <si>
    <t xml:space="preserve">Jaideep </t>
  </si>
  <si>
    <t>Athul M S</t>
  </si>
  <si>
    <t>Gopu D</t>
  </si>
  <si>
    <t>Ponparthiban Subramanian</t>
  </si>
  <si>
    <t xml:space="preserve">C.Arun </t>
  </si>
  <si>
    <t xml:space="preserve">Sombir </t>
  </si>
  <si>
    <t xml:space="preserve">Kamal Singh </t>
  </si>
  <si>
    <t>Vishal Bharadwaj</t>
  </si>
  <si>
    <t xml:space="preserve">C Manoj Kumar </t>
  </si>
  <si>
    <t xml:space="preserve">Rakshith </t>
  </si>
  <si>
    <t xml:space="preserve">Armaan </t>
  </si>
  <si>
    <t xml:space="preserve">Narender </t>
  </si>
  <si>
    <t>Sagar B Krishna</t>
  </si>
  <si>
    <t>Prashanth Rai</t>
  </si>
  <si>
    <t xml:space="preserve">Pankaj </t>
  </si>
  <si>
    <t>s5_beng</t>
  </si>
  <si>
    <t>s5_del</t>
  </si>
  <si>
    <t>s5_bulls</t>
  </si>
  <si>
    <t>s5_guj</t>
  </si>
  <si>
    <t>s5_haranya</t>
  </si>
  <si>
    <t>s5_jaipur</t>
  </si>
  <si>
    <t>s5_patna</t>
  </si>
  <si>
    <t>s5_puneri</t>
  </si>
  <si>
    <t>s5_tamil</t>
  </si>
  <si>
    <t>s5_telugu</t>
  </si>
  <si>
    <t>s5_mumba</t>
  </si>
  <si>
    <t>s5_up</t>
  </si>
  <si>
    <t>s6_beng</t>
  </si>
  <si>
    <t>Unique_ID</t>
  </si>
  <si>
    <t>Deepak Singh</t>
  </si>
  <si>
    <t>Tamil Thalaivas</t>
  </si>
  <si>
    <t>Gujarat Giants</t>
  </si>
  <si>
    <t>U.P. Yoddha</t>
  </si>
  <si>
    <t>Harsh Lad</t>
  </si>
  <si>
    <t>Alankar Patil</t>
  </si>
  <si>
    <t>Badal Singh</t>
  </si>
  <si>
    <t>Rakesh Ram</t>
  </si>
  <si>
    <t>Balasaheb Jadhav</t>
  </si>
  <si>
    <t>player_id_copy_backup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</si>
</sst>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0" fontId="2" fillId="0" borderId="0" xfId="0" applyFont="1"/>
    <xf numFmtId="0" fontId="0" fillId="2" borderId="0" xfId="0" applyFill="1"/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KIIT/Documents/ProKabaddi_API/pypi/prokabaddidata/1_DATA/DATA__Tableau-Data/Raiders-v-No-Of-Defenders_CLEAN/merged_csv_s6tos9_merged_WIP_xlsx.xlsx" TargetMode="External"/><Relationship Id="rId1" Type="http://schemas.openxmlformats.org/officeDocument/2006/relationships/externalLinkPath" Target="file:///C:/Users/KIIT/Documents/ProKabaddi_API/pypi/prokabaddidata/1_DATA/DATA__Tableau-Data/Raiders-v-No-Of-Defenders_CLEAN/merged_csv_s6tos9_merged_WIP_xlsx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nimukh/Documents/acode/ProKabaddi_API/pypi/prokabaddidata/1_DATA/DATA__ProKabaddi-Data/master_lookup_table.xlsx" TargetMode="External"/><Relationship Id="rId1" Type="http://schemas.openxmlformats.org/officeDocument/2006/relationships/externalLinkPath" Target="/Users/annimukh/Documents/acode/ProKabaddi_API/pypi/prokabaddidata/1_DATA/DATA__ProKabaddi-Data/master_lookup_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rged_csv_s6tos9_merged copy"/>
      <sheetName val="merged_csv_s6tos9_merged_WIP_xl"/>
    </sheetNames>
    <definedNames>
      <definedName name="s6_bulls" refersTo="='merged_csv_s6tos9_merged copy'!$M$349:$N$364"/>
      <definedName name="s6_delhi" refersTo="='merged_csv_s6tos9_merged copy'!$M$460:$N$474"/>
      <definedName name="s6_gujarat" refersTo="='merged_csv_s6tos9_merged copy'!$M$395:$N$410"/>
      <definedName name="s6_harayana" refersTo="='merged_csv_s6tos9_merged copy'!$M$2:$N$16"/>
      <definedName name="s6_jaipur" refersTo="='merged_csv_s6tos9_merged copy'!$M$288:$N$305"/>
      <definedName name="s6_mumba" refersTo="='merged_csv_s6tos9_merged copy'!$M$46:$N$59"/>
      <definedName name="s6_patna" refersTo="='merged_csv_s6tos9_merged copy'!$M$174:$N$187"/>
      <definedName name="s6_tamil" refersTo="='merged_csv_s6tos9_merged copy'!$M$556:$N$572"/>
      <definedName name="s6_telugu" refersTo="='merged_csv_s6tos9_merged copy'!$M$222:$N$236"/>
      <definedName name="s6_up" refersTo="='merged_csv_s6tos9_merged copy'!$M$505:$N$520"/>
    </definedNames>
    <sheetDataSet>
      <sheetData sheetId="0">
        <row r="2">
          <cell r="M2" t="str">
            <v>Vikash Khandola</v>
          </cell>
          <cell r="N2">
            <v>366</v>
          </cell>
        </row>
        <row r="3">
          <cell r="M3" t="str">
            <v>Monu Goyat</v>
          </cell>
          <cell r="N3">
            <v>388</v>
          </cell>
        </row>
        <row r="4">
          <cell r="M4" t="str">
            <v xml:space="preserve">Naveen </v>
          </cell>
          <cell r="N4">
            <v>2357</v>
          </cell>
        </row>
        <row r="5">
          <cell r="M5" t="str">
            <v>Kuldeep Singh</v>
          </cell>
          <cell r="N5">
            <v>732</v>
          </cell>
        </row>
        <row r="6">
          <cell r="M6" t="str">
            <v xml:space="preserve">Sunil </v>
          </cell>
          <cell r="N6">
            <v>3106</v>
          </cell>
        </row>
        <row r="7">
          <cell r="M7" t="str">
            <v xml:space="preserve">Parveen </v>
          </cell>
          <cell r="N7">
            <v>3100</v>
          </cell>
        </row>
        <row r="8">
          <cell r="M8" t="str">
            <v>Sachin Shingade</v>
          </cell>
          <cell r="N8">
            <v>165</v>
          </cell>
        </row>
        <row r="9">
          <cell r="M9" t="str">
            <v>Mayur Shivtarkar</v>
          </cell>
          <cell r="N9">
            <v>3045</v>
          </cell>
        </row>
        <row r="10">
          <cell r="M10" t="str">
            <v>Anand Tomar</v>
          </cell>
          <cell r="N10">
            <v>644</v>
          </cell>
        </row>
        <row r="11">
          <cell r="M11" t="str">
            <v>Bhuvneshwar Gaur</v>
          </cell>
          <cell r="N11">
            <v>2315</v>
          </cell>
        </row>
        <row r="12">
          <cell r="M12" t="str">
            <v xml:space="preserve">Prateek </v>
          </cell>
          <cell r="N12">
            <v>608</v>
          </cell>
        </row>
        <row r="13">
          <cell r="M13" t="str">
            <v>Surender Nada</v>
          </cell>
          <cell r="N13">
            <v>146</v>
          </cell>
        </row>
        <row r="14">
          <cell r="M14" t="str">
            <v>Sudhanshu Tyagi</v>
          </cell>
          <cell r="N14">
            <v>2328</v>
          </cell>
        </row>
        <row r="15">
          <cell r="M15" t="str">
            <v>Wazir Singh</v>
          </cell>
          <cell r="N15">
            <v>124</v>
          </cell>
        </row>
        <row r="16">
          <cell r="M16" t="str">
            <v>Arun Kumar</v>
          </cell>
          <cell r="N16">
            <v>2318</v>
          </cell>
        </row>
        <row r="46">
          <cell r="M46" t="str">
            <v>Siddharth Desai</v>
          </cell>
          <cell r="N46">
            <v>2026</v>
          </cell>
        </row>
        <row r="47">
          <cell r="M47" t="str">
            <v>Rohit Baliyan</v>
          </cell>
          <cell r="N47">
            <v>261</v>
          </cell>
        </row>
        <row r="48">
          <cell r="M48" t="str">
            <v>Fazel Atrachali</v>
          </cell>
          <cell r="N48">
            <v>259</v>
          </cell>
        </row>
        <row r="49">
          <cell r="M49" t="str">
            <v>Surinder Singh</v>
          </cell>
          <cell r="N49">
            <v>3086</v>
          </cell>
        </row>
        <row r="50">
          <cell r="M50" t="str">
            <v>Abhishek Singh</v>
          </cell>
          <cell r="N50">
            <v>2028</v>
          </cell>
        </row>
        <row r="51">
          <cell r="M51" t="str">
            <v>Vinod Kumar</v>
          </cell>
          <cell r="N51">
            <v>764</v>
          </cell>
        </row>
        <row r="52">
          <cell r="M52" t="str">
            <v xml:space="preserve">DARSHAN </v>
          </cell>
          <cell r="N52">
            <v>324</v>
          </cell>
        </row>
        <row r="53">
          <cell r="M53" t="str">
            <v>Dharmaraj Cheralathan</v>
          </cell>
          <cell r="N53">
            <v>42</v>
          </cell>
        </row>
        <row r="54">
          <cell r="M54" t="str">
            <v>Rohit Rana</v>
          </cell>
          <cell r="N54">
            <v>96</v>
          </cell>
        </row>
        <row r="55">
          <cell r="M55" t="str">
            <v>Abolfazel Maghsodlo</v>
          </cell>
          <cell r="N55">
            <v>300</v>
          </cell>
        </row>
        <row r="56">
          <cell r="M56" t="str">
            <v>Rajaguru Subramanian</v>
          </cell>
          <cell r="N56">
            <v>84</v>
          </cell>
        </row>
        <row r="57">
          <cell r="M57" t="str">
            <v>Arjun Deshwal</v>
          </cell>
          <cell r="N57">
            <v>2024</v>
          </cell>
        </row>
        <row r="58">
          <cell r="M58" t="str">
            <v>Gaurav Kumar</v>
          </cell>
          <cell r="N58">
            <v>2313</v>
          </cell>
        </row>
        <row r="59">
          <cell r="M59" t="str">
            <v>Subash E</v>
          </cell>
          <cell r="N59">
            <v>3087</v>
          </cell>
        </row>
        <row r="174">
          <cell r="M174" t="str">
            <v>Pardeep Narwal</v>
          </cell>
          <cell r="N174">
            <v>197</v>
          </cell>
        </row>
        <row r="175">
          <cell r="M175" t="str">
            <v xml:space="preserve">Manjeet </v>
          </cell>
          <cell r="N175">
            <v>763</v>
          </cell>
        </row>
        <row r="176">
          <cell r="M176" t="str">
            <v>Deepak Narwal</v>
          </cell>
          <cell r="N176">
            <v>211</v>
          </cell>
        </row>
        <row r="177">
          <cell r="M177" t="str">
            <v xml:space="preserve">Vijay </v>
          </cell>
          <cell r="N177">
            <v>3081</v>
          </cell>
        </row>
        <row r="178">
          <cell r="M178" t="str">
            <v xml:space="preserve">Jaideep </v>
          </cell>
          <cell r="N178">
            <v>579</v>
          </cell>
        </row>
        <row r="179">
          <cell r="M179" t="str">
            <v>Vikas kale</v>
          </cell>
          <cell r="N179">
            <v>179</v>
          </cell>
        </row>
        <row r="180">
          <cell r="M180" t="str">
            <v>Vikash Jaglan</v>
          </cell>
          <cell r="N180">
            <v>121</v>
          </cell>
        </row>
        <row r="181">
          <cell r="M181" t="str">
            <v>Jawahar Dagar</v>
          </cell>
          <cell r="N181">
            <v>390</v>
          </cell>
        </row>
        <row r="182">
          <cell r="M182" t="str">
            <v>Tushar Patil</v>
          </cell>
          <cell r="N182">
            <v>242</v>
          </cell>
        </row>
        <row r="183">
          <cell r="M183" t="str">
            <v xml:space="preserve">Manish </v>
          </cell>
          <cell r="N183">
            <v>728</v>
          </cell>
        </row>
        <row r="184">
          <cell r="M184" t="str">
            <v>Kuldeep Singh</v>
          </cell>
          <cell r="N184">
            <v>252</v>
          </cell>
        </row>
        <row r="185">
          <cell r="M185" t="str">
            <v>Ravinder Kumar</v>
          </cell>
          <cell r="N185">
            <v>292</v>
          </cell>
        </row>
        <row r="186">
          <cell r="M186" t="str">
            <v>Vijay Kumar</v>
          </cell>
          <cell r="N186">
            <v>768</v>
          </cell>
        </row>
        <row r="187">
          <cell r="M187" t="str">
            <v>Taedeok Eom</v>
          </cell>
          <cell r="N187">
            <v>14</v>
          </cell>
        </row>
        <row r="222">
          <cell r="M222" t="str">
            <v>Rahul Chaudhari</v>
          </cell>
          <cell r="N222">
            <v>81</v>
          </cell>
        </row>
        <row r="223">
          <cell r="M223" t="str">
            <v>Nilesh Salunke</v>
          </cell>
          <cell r="N223">
            <v>293</v>
          </cell>
        </row>
        <row r="224">
          <cell r="M224" t="str">
            <v>Vishal Bharadwaj</v>
          </cell>
          <cell r="N224">
            <v>3083</v>
          </cell>
        </row>
        <row r="225">
          <cell r="M225" t="str">
            <v>Mohsen Maghsoudlou</v>
          </cell>
          <cell r="N225">
            <v>567</v>
          </cell>
        </row>
        <row r="226">
          <cell r="M226" t="str">
            <v>Abozar Mighani</v>
          </cell>
          <cell r="N226">
            <v>489</v>
          </cell>
        </row>
        <row r="227">
          <cell r="M227" t="str">
            <v>Farhad Milaghardan</v>
          </cell>
          <cell r="N227">
            <v>482</v>
          </cell>
        </row>
        <row r="228">
          <cell r="M228" t="str">
            <v>Anil Kumar</v>
          </cell>
          <cell r="N228">
            <v>311</v>
          </cell>
        </row>
        <row r="229">
          <cell r="M229" t="str">
            <v xml:space="preserve">Armaan </v>
          </cell>
          <cell r="N229">
            <v>2298</v>
          </cell>
        </row>
        <row r="230">
          <cell r="M230" t="str">
            <v xml:space="preserve">Kamal Singh </v>
          </cell>
          <cell r="N230">
            <v>2307</v>
          </cell>
        </row>
        <row r="231">
          <cell r="M231" t="str">
            <v xml:space="preserve">Rakshith </v>
          </cell>
          <cell r="N231">
            <v>3090</v>
          </cell>
        </row>
        <row r="232">
          <cell r="M232" t="str">
            <v xml:space="preserve">C Manoj Kumar </v>
          </cell>
          <cell r="N232">
            <v>2274</v>
          </cell>
        </row>
        <row r="233">
          <cell r="M233" t="str">
            <v>Krushna Madane</v>
          </cell>
          <cell r="N233">
            <v>274</v>
          </cell>
        </row>
        <row r="234">
          <cell r="M234" t="str">
            <v xml:space="preserve">Rajnish </v>
          </cell>
          <cell r="N234">
            <v>2290</v>
          </cell>
        </row>
        <row r="235">
          <cell r="M235" t="str">
            <v>Anuj Kumar</v>
          </cell>
          <cell r="N235">
            <v>2336</v>
          </cell>
        </row>
        <row r="236">
          <cell r="M236" t="str">
            <v xml:space="preserve">Sombir </v>
          </cell>
          <cell r="N236">
            <v>3000</v>
          </cell>
        </row>
        <row r="288">
          <cell r="M288" t="str">
            <v>Deepak Hooda</v>
          </cell>
          <cell r="N288">
            <v>41</v>
          </cell>
        </row>
        <row r="289">
          <cell r="M289" t="str">
            <v>Ajinkya Ashok Pawar</v>
          </cell>
          <cell r="N289">
            <v>3097</v>
          </cell>
        </row>
        <row r="290">
          <cell r="M290" t="str">
            <v>Sandeep Dhull</v>
          </cell>
          <cell r="N290">
            <v>290</v>
          </cell>
        </row>
        <row r="291">
          <cell r="M291" t="str">
            <v>Anup Kumar</v>
          </cell>
          <cell r="N291">
            <v>29</v>
          </cell>
        </row>
        <row r="292">
          <cell r="M292" t="str">
            <v xml:space="preserve">Selvamani K </v>
          </cell>
          <cell r="N292">
            <v>264</v>
          </cell>
        </row>
        <row r="293">
          <cell r="M293" t="str">
            <v>Sunil Siddhgavali</v>
          </cell>
          <cell r="N293">
            <v>613</v>
          </cell>
        </row>
        <row r="294">
          <cell r="M294" t="str">
            <v>Amit Kumar</v>
          </cell>
          <cell r="N294">
            <v>3133</v>
          </cell>
        </row>
        <row r="295">
          <cell r="M295" t="str">
            <v>Nitin Rawal</v>
          </cell>
          <cell r="N295">
            <v>3065</v>
          </cell>
        </row>
        <row r="296">
          <cell r="M296" t="str">
            <v>Mohit Chhillar</v>
          </cell>
          <cell r="N296">
            <v>71</v>
          </cell>
        </row>
        <row r="297">
          <cell r="M297" t="str">
            <v>Young Chang Ko</v>
          </cell>
          <cell r="N297">
            <v>519</v>
          </cell>
        </row>
        <row r="298">
          <cell r="M298" t="str">
            <v xml:space="preserve">Santhapanaselvam </v>
          </cell>
          <cell r="N298">
            <v>3076</v>
          </cell>
        </row>
        <row r="299">
          <cell r="M299" t="str">
            <v>Anand Patil</v>
          </cell>
          <cell r="N299">
            <v>576</v>
          </cell>
        </row>
        <row r="300">
          <cell r="M300" t="str">
            <v>Ajit Singh</v>
          </cell>
          <cell r="N300">
            <v>3056</v>
          </cell>
        </row>
        <row r="301">
          <cell r="M301" t="str">
            <v>Lokesh Kaushik</v>
          </cell>
          <cell r="N301">
            <v>599</v>
          </cell>
        </row>
        <row r="302">
          <cell r="M302" t="str">
            <v>Gangadhari Mallesh</v>
          </cell>
          <cell r="N302">
            <v>44</v>
          </cell>
        </row>
        <row r="303">
          <cell r="M303" t="str">
            <v>David Mosambayi</v>
          </cell>
          <cell r="N303">
            <v>266</v>
          </cell>
        </row>
        <row r="304">
          <cell r="M304" t="str">
            <v>N. Shiva Ramakrishna</v>
          </cell>
          <cell r="N304">
            <v>708</v>
          </cell>
        </row>
        <row r="305">
          <cell r="M305" t="str">
            <v>Bajirao Hodage</v>
          </cell>
          <cell r="N305">
            <v>164</v>
          </cell>
        </row>
        <row r="349">
          <cell r="M349" t="str">
            <v>Pawan Sehrawat</v>
          </cell>
          <cell r="N349">
            <v>318</v>
          </cell>
        </row>
        <row r="350">
          <cell r="M350" t="str">
            <v>Rohit Kumar</v>
          </cell>
          <cell r="N350">
            <v>326</v>
          </cell>
        </row>
        <row r="351">
          <cell r="M351" t="str">
            <v>Kashiling Adake</v>
          </cell>
          <cell r="N351">
            <v>58</v>
          </cell>
        </row>
        <row r="352">
          <cell r="M352" t="str">
            <v>Mahender Singh</v>
          </cell>
          <cell r="N352">
            <v>769</v>
          </cell>
        </row>
        <row r="353">
          <cell r="M353" t="str">
            <v>Ashish Kumar</v>
          </cell>
          <cell r="N353">
            <v>202</v>
          </cell>
        </row>
        <row r="354">
          <cell r="M354" t="str">
            <v>Amit Sheoran</v>
          </cell>
          <cell r="N354">
            <v>3115</v>
          </cell>
        </row>
        <row r="355">
          <cell r="M355" t="str">
            <v>Harish Naik</v>
          </cell>
          <cell r="N355">
            <v>3091</v>
          </cell>
        </row>
        <row r="356">
          <cell r="M356" t="str">
            <v>Raju Choudhary</v>
          </cell>
          <cell r="N356">
            <v>87</v>
          </cell>
        </row>
        <row r="357">
          <cell r="M357" t="str">
            <v xml:space="preserve">Sandeep </v>
          </cell>
          <cell r="N357">
            <v>299</v>
          </cell>
        </row>
        <row r="358">
          <cell r="M358" t="str">
            <v>Sumit Singh</v>
          </cell>
          <cell r="N358">
            <v>3104</v>
          </cell>
        </row>
        <row r="359">
          <cell r="M359" t="str">
            <v>Mahesh Magdum</v>
          </cell>
          <cell r="N359">
            <v>2266</v>
          </cell>
        </row>
        <row r="360">
          <cell r="M360" t="str">
            <v>Jasmer Gulia</v>
          </cell>
          <cell r="N360">
            <v>51</v>
          </cell>
        </row>
        <row r="361">
          <cell r="M361" t="str">
            <v xml:space="preserve">Ajay </v>
          </cell>
          <cell r="N361">
            <v>3096</v>
          </cell>
        </row>
        <row r="362">
          <cell r="M362" t="str">
            <v xml:space="preserve">Ankit </v>
          </cell>
          <cell r="N362">
            <v>3099</v>
          </cell>
        </row>
        <row r="363">
          <cell r="M363" t="str">
            <v>Anand V</v>
          </cell>
          <cell r="N363">
            <v>2021</v>
          </cell>
        </row>
        <row r="364">
          <cell r="M364" t="str">
            <v>Nithesh B R</v>
          </cell>
          <cell r="N364">
            <v>74</v>
          </cell>
        </row>
        <row r="395">
          <cell r="M395" t="str">
            <v xml:space="preserve">Sachin </v>
          </cell>
          <cell r="N395">
            <v>757</v>
          </cell>
        </row>
        <row r="396">
          <cell r="M396" t="str">
            <v xml:space="preserve">K.Prapanjan </v>
          </cell>
          <cell r="N396">
            <v>219</v>
          </cell>
        </row>
        <row r="397">
          <cell r="M397" t="str">
            <v>Parvesh Bhainswal</v>
          </cell>
          <cell r="N397">
            <v>357</v>
          </cell>
        </row>
        <row r="398">
          <cell r="M398" t="str">
            <v>Sunil Kumar</v>
          </cell>
          <cell r="N398">
            <v>368</v>
          </cell>
        </row>
        <row r="399">
          <cell r="M399" t="str">
            <v>Rohit Gulia</v>
          </cell>
          <cell r="N399">
            <v>3023</v>
          </cell>
        </row>
        <row r="400">
          <cell r="M400" t="str">
            <v>Ruturaj Koravi</v>
          </cell>
          <cell r="N400">
            <v>2023</v>
          </cell>
        </row>
        <row r="401">
          <cell r="M401" t="str">
            <v>Ajay Kumar</v>
          </cell>
          <cell r="N401">
            <v>389</v>
          </cell>
        </row>
        <row r="402">
          <cell r="M402" t="str">
            <v>Dong Geon Lee</v>
          </cell>
          <cell r="N402">
            <v>522</v>
          </cell>
        </row>
        <row r="403">
          <cell r="M403" t="str">
            <v>Mahendra Rajput</v>
          </cell>
          <cell r="N403">
            <v>163</v>
          </cell>
        </row>
        <row r="404">
          <cell r="M404" t="str">
            <v>Sachin Vittala</v>
          </cell>
          <cell r="N404">
            <v>232</v>
          </cell>
        </row>
        <row r="405">
          <cell r="M405" t="str">
            <v>Hadi Oshtorak</v>
          </cell>
          <cell r="N405">
            <v>249</v>
          </cell>
        </row>
        <row r="406">
          <cell r="M406" t="str">
            <v>Lalit Chaudhary</v>
          </cell>
          <cell r="N406">
            <v>2306</v>
          </cell>
        </row>
        <row r="407">
          <cell r="M407" t="str">
            <v xml:space="preserve">Dharmender </v>
          </cell>
          <cell r="N407">
            <v>2314</v>
          </cell>
        </row>
        <row r="408">
          <cell r="M408" t="str">
            <v>Shubham Ashok Palkar</v>
          </cell>
          <cell r="N408">
            <v>605</v>
          </cell>
        </row>
        <row r="409">
          <cell r="M409" t="str">
            <v xml:space="preserve">Amit </v>
          </cell>
          <cell r="N409">
            <v>3001</v>
          </cell>
        </row>
        <row r="410">
          <cell r="M410" t="str">
            <v>Vikram Kandola</v>
          </cell>
          <cell r="N410">
            <v>2351</v>
          </cell>
        </row>
        <row r="460">
          <cell r="M460" t="str">
            <v>Naveen Kumar</v>
          </cell>
          <cell r="N460">
            <v>2296</v>
          </cell>
        </row>
        <row r="461">
          <cell r="M461" t="str">
            <v>Chandran Ranjit</v>
          </cell>
          <cell r="N461">
            <v>36</v>
          </cell>
        </row>
        <row r="462">
          <cell r="M462" t="str">
            <v>Meraj Sheykh</v>
          </cell>
          <cell r="N462">
            <v>251</v>
          </cell>
        </row>
        <row r="463">
          <cell r="M463" t="str">
            <v>Ravinder Pahal</v>
          </cell>
          <cell r="N463">
            <v>157</v>
          </cell>
        </row>
        <row r="464">
          <cell r="M464" t="str">
            <v>Joginder Narwal</v>
          </cell>
          <cell r="N464">
            <v>194</v>
          </cell>
        </row>
        <row r="465">
          <cell r="M465" t="str">
            <v>Pawan Kumar</v>
          </cell>
          <cell r="N465">
            <v>156</v>
          </cell>
        </row>
        <row r="466">
          <cell r="M466" t="str">
            <v>Vishal Mane</v>
          </cell>
          <cell r="N466">
            <v>123</v>
          </cell>
        </row>
        <row r="467">
          <cell r="M467" t="str">
            <v>Rajesh Narwal</v>
          </cell>
          <cell r="N467">
            <v>86</v>
          </cell>
        </row>
        <row r="468">
          <cell r="M468" t="str">
            <v xml:space="preserve">Satpal </v>
          </cell>
          <cell r="N468">
            <v>773</v>
          </cell>
        </row>
        <row r="469">
          <cell r="M469" t="str">
            <v xml:space="preserve">Vishal </v>
          </cell>
          <cell r="N469">
            <v>3159</v>
          </cell>
        </row>
        <row r="470">
          <cell r="M470" t="str">
            <v>Yogesh Hooda</v>
          </cell>
          <cell r="N470">
            <v>245</v>
          </cell>
        </row>
        <row r="471">
          <cell r="M471" t="str">
            <v>Shabeer Bappu</v>
          </cell>
          <cell r="N471">
            <v>105</v>
          </cell>
        </row>
        <row r="472">
          <cell r="M472" t="str">
            <v>Anil Kumar</v>
          </cell>
          <cell r="N472">
            <v>386</v>
          </cell>
        </row>
        <row r="473">
          <cell r="M473" t="str">
            <v>Viraj Vishnu Landge</v>
          </cell>
          <cell r="N473">
            <v>784</v>
          </cell>
        </row>
        <row r="474">
          <cell r="M474" t="str">
            <v>Tapas Pal</v>
          </cell>
          <cell r="N474">
            <v>3148</v>
          </cell>
        </row>
        <row r="505">
          <cell r="M505" t="str">
            <v>Prashanth Rai</v>
          </cell>
          <cell r="N505">
            <v>155</v>
          </cell>
        </row>
        <row r="506">
          <cell r="M506" t="str">
            <v>Shrikant Jadhav</v>
          </cell>
          <cell r="N506">
            <v>106</v>
          </cell>
        </row>
        <row r="507">
          <cell r="M507" t="str">
            <v>Rishank Devadiga</v>
          </cell>
          <cell r="N507">
            <v>94</v>
          </cell>
        </row>
        <row r="508">
          <cell r="M508" t="str">
            <v>Nitesh Kumar</v>
          </cell>
          <cell r="N508">
            <v>3088</v>
          </cell>
        </row>
        <row r="509">
          <cell r="M509" t="str">
            <v>Sachin Kumar</v>
          </cell>
          <cell r="N509">
            <v>218</v>
          </cell>
        </row>
        <row r="510">
          <cell r="M510" t="str">
            <v xml:space="preserve">Narender </v>
          </cell>
          <cell r="N510">
            <v>778</v>
          </cell>
        </row>
        <row r="511">
          <cell r="M511" t="str">
            <v>Jeeva Kumar</v>
          </cell>
          <cell r="N511">
            <v>54</v>
          </cell>
        </row>
        <row r="512">
          <cell r="M512" t="str">
            <v>Azad Singh</v>
          </cell>
          <cell r="N512">
            <v>2316</v>
          </cell>
        </row>
        <row r="513">
          <cell r="M513" t="str">
            <v>Sagar B Krishna</v>
          </cell>
          <cell r="N513">
            <v>347</v>
          </cell>
        </row>
        <row r="514">
          <cell r="M514" t="str">
            <v>Bhanu Tomar</v>
          </cell>
          <cell r="N514">
            <v>2278</v>
          </cell>
        </row>
        <row r="515">
          <cell r="M515" t="str">
            <v xml:space="preserve">Amit </v>
          </cell>
          <cell r="N515">
            <v>3126</v>
          </cell>
        </row>
        <row r="516">
          <cell r="M516" t="str">
            <v>Rohit Chaudhary</v>
          </cell>
          <cell r="N516">
            <v>217</v>
          </cell>
        </row>
        <row r="517">
          <cell r="M517" t="str">
            <v>Md Masud Karim</v>
          </cell>
          <cell r="N517">
            <v>2262</v>
          </cell>
        </row>
        <row r="518">
          <cell r="M518" t="str">
            <v>Vishav Chaudhary</v>
          </cell>
          <cell r="N518">
            <v>698</v>
          </cell>
        </row>
        <row r="519">
          <cell r="M519" t="str">
            <v>Aashish Nagar</v>
          </cell>
          <cell r="N519">
            <v>3093</v>
          </cell>
        </row>
        <row r="520">
          <cell r="M520" t="str">
            <v xml:space="preserve">Pankaj </v>
          </cell>
          <cell r="N520">
            <v>3089</v>
          </cell>
        </row>
        <row r="556">
          <cell r="M556" t="str">
            <v>Ajay Thakur</v>
          </cell>
          <cell r="N556">
            <v>26</v>
          </cell>
        </row>
        <row r="557">
          <cell r="M557" t="str">
            <v>Sukesh Hegde</v>
          </cell>
          <cell r="N557">
            <v>111</v>
          </cell>
        </row>
        <row r="558">
          <cell r="M558" t="str">
            <v>Manjeet Chhillar</v>
          </cell>
          <cell r="N558">
            <v>69</v>
          </cell>
        </row>
        <row r="559">
          <cell r="M559" t="str">
            <v>Athul M S</v>
          </cell>
          <cell r="N559">
            <v>376</v>
          </cell>
        </row>
        <row r="560">
          <cell r="M560" t="str">
            <v>Amit Hooda</v>
          </cell>
          <cell r="N560">
            <v>212</v>
          </cell>
        </row>
        <row r="561">
          <cell r="M561" t="str">
            <v>Jasvir Singh</v>
          </cell>
          <cell r="N561">
            <v>52</v>
          </cell>
        </row>
        <row r="562">
          <cell r="M562" t="str">
            <v xml:space="preserve">Prathap </v>
          </cell>
          <cell r="N562">
            <v>3085</v>
          </cell>
        </row>
        <row r="563">
          <cell r="M563" t="str">
            <v>Ponparthiban Subramanian</v>
          </cell>
          <cell r="N563">
            <v>3101</v>
          </cell>
        </row>
        <row r="564">
          <cell r="M564" t="str">
            <v>Surjeet Singh</v>
          </cell>
          <cell r="N564">
            <v>119</v>
          </cell>
        </row>
        <row r="565">
          <cell r="M565" t="str">
            <v xml:space="preserve">Sunil </v>
          </cell>
          <cell r="N565">
            <v>207</v>
          </cell>
        </row>
        <row r="566">
          <cell r="M566" t="str">
            <v xml:space="preserve">Anand </v>
          </cell>
          <cell r="N566">
            <v>2325</v>
          </cell>
        </row>
        <row r="567">
          <cell r="M567" t="str">
            <v>Anil Kumar</v>
          </cell>
          <cell r="N567">
            <v>765</v>
          </cell>
        </row>
        <row r="568">
          <cell r="M568" t="str">
            <v xml:space="preserve">C.Arun </v>
          </cell>
          <cell r="N568">
            <v>191</v>
          </cell>
        </row>
        <row r="569">
          <cell r="M569" t="str">
            <v>Gopu D</v>
          </cell>
          <cell r="N569">
            <v>152</v>
          </cell>
        </row>
        <row r="570">
          <cell r="M570" t="str">
            <v>Obiero Victor</v>
          </cell>
          <cell r="N570">
            <v>2257</v>
          </cell>
        </row>
        <row r="571">
          <cell r="M571" t="str">
            <v>Darshan J.</v>
          </cell>
          <cell r="N571">
            <v>724</v>
          </cell>
        </row>
        <row r="572">
          <cell r="M572" t="str">
            <v>Vimal Raj V</v>
          </cell>
          <cell r="N572">
            <v>2335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Pawan Kumar|Bengaluru Bulls|Season7</v>
          </cell>
          <cell r="B2">
            <v>318</v>
          </cell>
        </row>
        <row r="3">
          <cell r="A3" t="str">
            <v>Pardeep Narwal|Patna Pirates|Season7</v>
          </cell>
          <cell r="B3">
            <v>197</v>
          </cell>
        </row>
        <row r="4">
          <cell r="A4" t="str">
            <v>Naveen Kumar|Dabang Delhi|Season7</v>
          </cell>
          <cell r="B4">
            <v>2296</v>
          </cell>
        </row>
        <row r="5">
          <cell r="A5" t="str">
            <v>Siddharth Desai|Telugu Titans|Season7</v>
          </cell>
          <cell r="B5">
            <v>2026</v>
          </cell>
        </row>
        <row r="6">
          <cell r="A6" t="str">
            <v>Maninder Singh|Bengal Warriors|Season7</v>
          </cell>
          <cell r="B6">
            <v>143</v>
          </cell>
        </row>
        <row r="7">
          <cell r="A7" t="str">
            <v>Vikash Khandola|Haryana Steelers|Season7</v>
          </cell>
          <cell r="B7">
            <v>366</v>
          </cell>
        </row>
        <row r="8">
          <cell r="A8" t="str">
            <v>Abhishek Singh|U Mumba|Season7</v>
          </cell>
          <cell r="B8">
            <v>2028</v>
          </cell>
        </row>
        <row r="9">
          <cell r="A9" t="str">
            <v>Deepak Hooda|Jaipur Pink Panthers|Season7</v>
          </cell>
          <cell r="B9">
            <v>41</v>
          </cell>
        </row>
        <row r="10">
          <cell r="A10" t="str">
            <v>Shrikant Jadhav|U.P. Yoddha|Season7</v>
          </cell>
          <cell r="B10">
            <v>106</v>
          </cell>
        </row>
        <row r="11">
          <cell r="A11" t="str">
            <v>Manjeet|Puneri Paltan|Season7</v>
          </cell>
          <cell r="B11">
            <v>763</v>
          </cell>
        </row>
        <row r="12">
          <cell r="A12" t="str">
            <v>Rohit Gulia|Gujarat Giants|Season7</v>
          </cell>
          <cell r="B12">
            <v>3023</v>
          </cell>
        </row>
        <row r="13">
          <cell r="A13" t="str">
            <v>Rahul Chaudhari|Tamil Thalaivas|Season7</v>
          </cell>
          <cell r="B13">
            <v>81</v>
          </cell>
        </row>
        <row r="14">
          <cell r="A14" t="str">
            <v>Vinay|Haryana Steelers|Season7</v>
          </cell>
          <cell r="B14">
            <v>3054</v>
          </cell>
        </row>
        <row r="15">
          <cell r="A15" t="str">
            <v>Chandran Ranjit|Dabang Delhi|Season7</v>
          </cell>
          <cell r="B15">
            <v>36</v>
          </cell>
        </row>
        <row r="16">
          <cell r="A16" t="str">
            <v>Mohammad Nabibakhsh|Bengal Warriors|Season7</v>
          </cell>
          <cell r="B16">
            <v>3176</v>
          </cell>
        </row>
        <row r="17">
          <cell r="A17" t="str">
            <v>V Ajith Kumar|Tamil Thalaivas|Season7</v>
          </cell>
          <cell r="B17">
            <v>3053</v>
          </cell>
        </row>
        <row r="18">
          <cell r="A18" t="str">
            <v>Pankaj Mohite|Puneri Paltan|Season7</v>
          </cell>
          <cell r="B18">
            <v>3233</v>
          </cell>
        </row>
        <row r="19">
          <cell r="A19" t="str">
            <v>Arjun Deshwal|U Mumba|Season7</v>
          </cell>
          <cell r="B19">
            <v>2024</v>
          </cell>
        </row>
        <row r="20">
          <cell r="A20" t="str">
            <v>K.Prapanjan|Bengal Warriors|Season7</v>
          </cell>
          <cell r="B20">
            <v>219</v>
          </cell>
        </row>
        <row r="21">
          <cell r="A21" t="str">
            <v>Rohit Kumar|Bengaluru Bulls|Season7</v>
          </cell>
          <cell r="B21">
            <v>326</v>
          </cell>
        </row>
        <row r="22">
          <cell r="A22" t="str">
            <v>Prashanth Rai|Haryana Steelers|Season7</v>
          </cell>
          <cell r="B22">
            <v>155</v>
          </cell>
        </row>
        <row r="23">
          <cell r="A23" t="str">
            <v>More G B|Gujarat Giants|Season7</v>
          </cell>
          <cell r="B23">
            <v>772</v>
          </cell>
        </row>
        <row r="24">
          <cell r="A24" t="str">
            <v>Sachin|Gujarat Giants|Season7</v>
          </cell>
          <cell r="B24">
            <v>757</v>
          </cell>
        </row>
        <row r="25">
          <cell r="A25" t="str">
            <v>Fazel Atrachali|U Mumba|Season7</v>
          </cell>
          <cell r="B25">
            <v>259</v>
          </cell>
        </row>
        <row r="26">
          <cell r="A26" t="str">
            <v>Deepak Narwal|Jaipur Pink Panthers|Season7</v>
          </cell>
          <cell r="B26">
            <v>211</v>
          </cell>
        </row>
        <row r="27">
          <cell r="A27" t="str">
            <v>Sumit|U.P. Yoddha|Season7</v>
          </cell>
          <cell r="B27">
            <v>3240</v>
          </cell>
        </row>
        <row r="28">
          <cell r="A28" t="str">
            <v>Surender Gill|U.P. Yoddha|Season7</v>
          </cell>
          <cell r="B28">
            <v>3241</v>
          </cell>
        </row>
        <row r="29">
          <cell r="A29" t="str">
            <v>Farhad Milaghardan|Telugu Titans|Season7</v>
          </cell>
          <cell r="B29">
            <v>482</v>
          </cell>
        </row>
        <row r="30">
          <cell r="A30" t="str">
            <v>Rishank Devadiga|U.P. Yoddha|Season7</v>
          </cell>
          <cell r="B30">
            <v>94</v>
          </cell>
        </row>
        <row r="31">
          <cell r="A31" t="str">
            <v>Sandeep Narwal|U Mumba|Season7</v>
          </cell>
          <cell r="B31">
            <v>142</v>
          </cell>
        </row>
        <row r="32">
          <cell r="A32" t="str">
            <v>Nitesh Kumar|U.P. Yoddha|Season7</v>
          </cell>
          <cell r="B32">
            <v>3088</v>
          </cell>
        </row>
        <row r="33">
          <cell r="A33" t="str">
            <v>Sonu GFG|Gujarat Giants|Season7</v>
          </cell>
          <cell r="B33">
            <v>3128</v>
          </cell>
        </row>
        <row r="34">
          <cell r="A34" t="str">
            <v>Sandeep Dhull|Jaipur Pink Panthers|Season7</v>
          </cell>
          <cell r="B34">
            <v>290</v>
          </cell>
        </row>
        <row r="35">
          <cell r="A35" t="str">
            <v>Nitin Tomar|Puneri Paltan|Season7</v>
          </cell>
          <cell r="B35">
            <v>320</v>
          </cell>
        </row>
        <row r="36">
          <cell r="A36" t="str">
            <v>Monu Goyat|U.P. Yoddha|Season7</v>
          </cell>
          <cell r="B36">
            <v>388</v>
          </cell>
        </row>
        <row r="37">
          <cell r="A37" t="str">
            <v>Nilesh Salunke|Jaipur Pink Panthers|Season7</v>
          </cell>
          <cell r="B37">
            <v>293</v>
          </cell>
        </row>
        <row r="38">
          <cell r="A38" t="str">
            <v>Baldev Singh|Bengal Warriors|Season7</v>
          </cell>
          <cell r="B38">
            <v>621</v>
          </cell>
        </row>
        <row r="39">
          <cell r="A39" t="str">
            <v>Sumit Singh|Bengaluru Bulls|Season7</v>
          </cell>
          <cell r="B39">
            <v>3104</v>
          </cell>
        </row>
        <row r="40">
          <cell r="A40" t="str">
            <v>Naveen|Haryana Steelers|Season7</v>
          </cell>
          <cell r="B40">
            <v>2357</v>
          </cell>
        </row>
        <row r="41">
          <cell r="A41" t="str">
            <v>Surjeet Singh|Puneri Paltan|Season7</v>
          </cell>
          <cell r="B41">
            <v>322</v>
          </cell>
        </row>
        <row r="42">
          <cell r="A42" t="str">
            <v>Rinku Narwal|Bengal Warriors|Season7</v>
          </cell>
          <cell r="B42">
            <v>3084</v>
          </cell>
        </row>
        <row r="43">
          <cell r="A43" t="str">
            <v>Vishal Bharadwaj|Telugu Titans|Season7</v>
          </cell>
          <cell r="B43">
            <v>3083</v>
          </cell>
        </row>
        <row r="44">
          <cell r="A44" t="str">
            <v>Ravinder Pahal|Dabang Delhi|Season7</v>
          </cell>
          <cell r="B44">
            <v>157</v>
          </cell>
        </row>
        <row r="45">
          <cell r="A45" t="str">
            <v>Sukesh Hegde|Bengal Warriors|Season7</v>
          </cell>
          <cell r="B45">
            <v>111</v>
          </cell>
        </row>
        <row r="46">
          <cell r="A46" t="str">
            <v>Jang Lee|Patna Pirates|Season7</v>
          </cell>
          <cell r="B46">
            <v>12</v>
          </cell>
        </row>
        <row r="47">
          <cell r="A47" t="str">
            <v>Vijay|Dabang Delhi|Season7</v>
          </cell>
          <cell r="B47">
            <v>3081</v>
          </cell>
        </row>
        <row r="48">
          <cell r="A48" t="str">
            <v>Rakesh Gowda|Telugu Titans|Season7</v>
          </cell>
          <cell r="B48">
            <v>3046</v>
          </cell>
        </row>
        <row r="49">
          <cell r="A49" t="str">
            <v>Mahender Singh|Bengaluru Bulls|Season7</v>
          </cell>
          <cell r="B49">
            <v>769</v>
          </cell>
        </row>
        <row r="50">
          <cell r="A50" t="str">
            <v>Neeraj Kumar|Patna Pirates|Season7</v>
          </cell>
          <cell r="B50">
            <v>3107</v>
          </cell>
        </row>
        <row r="51">
          <cell r="A51" t="str">
            <v>Surinder Singh|U Mumba|Season7</v>
          </cell>
          <cell r="B51">
            <v>3086</v>
          </cell>
        </row>
        <row r="52">
          <cell r="A52" t="str">
            <v>Ajay Thakur|Tamil Thalaivas|Season7</v>
          </cell>
          <cell r="B52">
            <v>26</v>
          </cell>
        </row>
        <row r="53">
          <cell r="A53" t="str">
            <v>Athul M S|U Mumba|Season7</v>
          </cell>
          <cell r="B53">
            <v>376</v>
          </cell>
        </row>
        <row r="54">
          <cell r="A54" t="str">
            <v>Saurabh Nandal|Bengaluru Bulls|Season7</v>
          </cell>
          <cell r="B54">
            <v>3228</v>
          </cell>
        </row>
        <row r="55">
          <cell r="A55" t="str">
            <v>Sunil|Haryana Steelers|Season7</v>
          </cell>
          <cell r="B55">
            <v>3106</v>
          </cell>
        </row>
        <row r="56">
          <cell r="A56" t="str">
            <v>Parvesh Bhainswal|Gujarat Giants|Season7</v>
          </cell>
          <cell r="B56">
            <v>357</v>
          </cell>
        </row>
        <row r="57">
          <cell r="A57" t="str">
            <v>Rohit Baliyan|U Mumba|Season7</v>
          </cell>
          <cell r="B57">
            <v>261</v>
          </cell>
        </row>
        <row r="58">
          <cell r="A58" t="str">
            <v>Ravi Kumar|Haryana Steelers|Season7</v>
          </cell>
          <cell r="B58">
            <v>240</v>
          </cell>
        </row>
        <row r="59">
          <cell r="A59" t="str">
            <v>Jaideep|Patna Pirates|Season7</v>
          </cell>
          <cell r="B59">
            <v>579</v>
          </cell>
        </row>
        <row r="60">
          <cell r="A60" t="str">
            <v>Mohammad Mahalli|Patna Pirates|Season7</v>
          </cell>
          <cell r="B60">
            <v>3175</v>
          </cell>
        </row>
        <row r="61">
          <cell r="A61" t="str">
            <v>Amit Sheoran|Bengaluru Bulls|Season7</v>
          </cell>
          <cell r="B61">
            <v>3115</v>
          </cell>
        </row>
        <row r="62">
          <cell r="A62" t="str">
            <v>Nitin Rawal|Jaipur Pink Panthers|Season7</v>
          </cell>
          <cell r="B62">
            <v>3065</v>
          </cell>
        </row>
        <row r="63">
          <cell r="A63" t="str">
            <v>Joginder Narwal|Dabang Delhi|Season7</v>
          </cell>
          <cell r="B63">
            <v>194</v>
          </cell>
        </row>
        <row r="64">
          <cell r="A64" t="str">
            <v>Hadi Oshtorak|Patna Pirates|Season7</v>
          </cell>
          <cell r="B64">
            <v>249</v>
          </cell>
        </row>
        <row r="65">
          <cell r="A65" t="str">
            <v>Sunil Kumar|Gujarat Giants|Season7</v>
          </cell>
          <cell r="B65">
            <v>368</v>
          </cell>
        </row>
        <row r="66">
          <cell r="A66" t="str">
            <v>Rajnish|Telugu Titans|Season7</v>
          </cell>
          <cell r="B66">
            <v>2290</v>
          </cell>
        </row>
        <row r="67">
          <cell r="A67" t="str">
            <v>Amit Kumar|Puneri Paltan|Season7</v>
          </cell>
          <cell r="B67">
            <v>3110</v>
          </cell>
        </row>
        <row r="68">
          <cell r="A68" t="str">
            <v>Vishal|Jaipur Pink Panthers|Season7</v>
          </cell>
          <cell r="B68">
            <v>3159</v>
          </cell>
        </row>
        <row r="69">
          <cell r="A69" t="str">
            <v>Amit Hooda|Jaipur Pink Panthers|Season7</v>
          </cell>
          <cell r="B69">
            <v>212</v>
          </cell>
        </row>
        <row r="70">
          <cell r="A70" t="str">
            <v>Ran Singh|Tamil Thalaivas|Season7</v>
          </cell>
          <cell r="B70">
            <v>160</v>
          </cell>
        </row>
        <row r="71">
          <cell r="A71" t="str">
            <v>Dharmaraj Cheralathan|Haryana Steelers|Season7</v>
          </cell>
          <cell r="B71">
            <v>42</v>
          </cell>
        </row>
        <row r="72">
          <cell r="A72" t="str">
            <v>Suraj Desai|Telugu Titans|Season7</v>
          </cell>
          <cell r="B72">
            <v>3058</v>
          </cell>
        </row>
        <row r="73">
          <cell r="A73" t="str">
            <v>Meraj Sheykh|Dabang Delhi|Season7</v>
          </cell>
          <cell r="B73">
            <v>251</v>
          </cell>
        </row>
        <row r="74">
          <cell r="A74" t="str">
            <v>Ashu Singh|U.P. Yoddha|Season7</v>
          </cell>
          <cell r="B74">
            <v>3239</v>
          </cell>
        </row>
        <row r="75">
          <cell r="A75" t="str">
            <v>Manjeet Chhillar|Tamil Thalaivas|Season7</v>
          </cell>
          <cell r="B75">
            <v>69</v>
          </cell>
        </row>
        <row r="76">
          <cell r="A76" t="str">
            <v>Anil Kumar|Dabang Delhi|Season7</v>
          </cell>
          <cell r="B76">
            <v>311</v>
          </cell>
        </row>
        <row r="77">
          <cell r="A77" t="str">
            <v>Abozar Mighani|Telugu Titans|Season7</v>
          </cell>
          <cell r="B77">
            <v>489</v>
          </cell>
        </row>
        <row r="78">
          <cell r="A78" t="str">
            <v>Jeeva Kumar|Bengal Warriors|Season7</v>
          </cell>
          <cell r="B78">
            <v>54</v>
          </cell>
        </row>
        <row r="79">
          <cell r="A79" t="str">
            <v>Vikas kale|Haryana Steelers|Season7</v>
          </cell>
          <cell r="B79">
            <v>179</v>
          </cell>
        </row>
        <row r="80">
          <cell r="A80" t="str">
            <v>Mohit Chhillar|Tamil Thalaivas|Season7</v>
          </cell>
          <cell r="B80">
            <v>71</v>
          </cell>
        </row>
        <row r="81">
          <cell r="A81" t="str">
            <v>Monu|Patna Pirates|Season7</v>
          </cell>
          <cell r="B81">
            <v>3082</v>
          </cell>
        </row>
        <row r="82">
          <cell r="A82" t="str">
            <v>Jadhav Shahaji|Puneri Paltan|Season7</v>
          </cell>
          <cell r="B82">
            <v>3011</v>
          </cell>
        </row>
        <row r="83">
          <cell r="A83" t="str">
            <v>Girish Maruti Ernak|Puneri Paltan|Season7</v>
          </cell>
          <cell r="B83">
            <v>161</v>
          </cell>
        </row>
        <row r="84">
          <cell r="A84" t="str">
            <v>Vikash Jaglan|Patna Pirates|Season7</v>
          </cell>
          <cell r="B84">
            <v>121</v>
          </cell>
        </row>
        <row r="85">
          <cell r="A85" t="str">
            <v>Amit|U.P. Yoddha|Season7</v>
          </cell>
          <cell r="B85">
            <v>3126</v>
          </cell>
        </row>
        <row r="86">
          <cell r="A86" t="str">
            <v>Shabeer Bappu|Tamil Thalaivas|Season7</v>
          </cell>
          <cell r="B86">
            <v>105</v>
          </cell>
        </row>
        <row r="87">
          <cell r="A87" t="str">
            <v>Vishal Mane|Dabang Delhi|Season7</v>
          </cell>
          <cell r="B87">
            <v>123</v>
          </cell>
        </row>
        <row r="88">
          <cell r="A88" t="str">
            <v>C.Arun|Telugu Titans|Season7</v>
          </cell>
          <cell r="B88">
            <v>191</v>
          </cell>
        </row>
        <row r="89">
          <cell r="A89" t="str">
            <v>Pankaj|Gujarat Giants|Season7</v>
          </cell>
          <cell r="B89">
            <v>3089</v>
          </cell>
        </row>
        <row r="90">
          <cell r="A90" t="str">
            <v>Sushant Sail|Puneri Paltan|Season7</v>
          </cell>
          <cell r="B90">
            <v>3235</v>
          </cell>
        </row>
        <row r="91">
          <cell r="A91" t="str">
            <v>Banty|Bengaluru Bulls|Season7</v>
          </cell>
          <cell r="B91">
            <v>3029</v>
          </cell>
        </row>
        <row r="92">
          <cell r="A92" t="str">
            <v>Pawan Kumar|Puneri Paltan|Season7</v>
          </cell>
          <cell r="B92">
            <v>156</v>
          </cell>
        </row>
        <row r="93">
          <cell r="A93" t="str">
            <v>Sagar|Tamil Thalaivas|Season7</v>
          </cell>
          <cell r="B93">
            <v>3236</v>
          </cell>
        </row>
        <row r="94">
          <cell r="A94" t="str">
            <v>Surender Singh|U.P. Yoddha|Season7</v>
          </cell>
          <cell r="B94">
            <v>234</v>
          </cell>
        </row>
        <row r="95">
          <cell r="A95" t="str">
            <v>Ajinkya Ashok Pawar|Jaipur Pink Panthers|Season7</v>
          </cell>
          <cell r="B95">
            <v>3097</v>
          </cell>
        </row>
        <row r="96">
          <cell r="A96" t="str">
            <v>Sushil Gulia|Jaipur Pink Panthers|Season7</v>
          </cell>
          <cell r="B96">
            <v>3052</v>
          </cell>
        </row>
        <row r="97">
          <cell r="A97" t="str">
            <v>Dong Geon Lee|U Mumba|Season7</v>
          </cell>
          <cell r="B97">
            <v>522</v>
          </cell>
        </row>
        <row r="98">
          <cell r="A98" t="str">
            <v>Harendra Kumar|U Mumba|Season7</v>
          </cell>
          <cell r="B98">
            <v>3138</v>
          </cell>
        </row>
        <row r="99">
          <cell r="A99" t="str">
            <v>Vineet Sharma|Tamil Thalaivas|Season7</v>
          </cell>
          <cell r="B99">
            <v>268</v>
          </cell>
        </row>
        <row r="100">
          <cell r="A100" t="str">
            <v>Rakesh Narwal|Bengal Warriors|Season7</v>
          </cell>
          <cell r="B100">
            <v>204</v>
          </cell>
        </row>
        <row r="101">
          <cell r="A101" t="str">
            <v>Shubham Shinde|Puneri Paltan|Season7</v>
          </cell>
          <cell r="B101">
            <v>3103</v>
          </cell>
        </row>
        <row r="102">
          <cell r="A102" t="str">
            <v>Amit Kumar Pun|Puneri Paltan|Season7</v>
          </cell>
          <cell r="B102">
            <v>2291</v>
          </cell>
        </row>
        <row r="103">
          <cell r="A103" t="str">
            <v>Mohit Sehrawat|Bengaluru Bulls|Season7</v>
          </cell>
          <cell r="B103">
            <v>3019</v>
          </cell>
        </row>
        <row r="104">
          <cell r="A104" t="str">
            <v>Ruturaj Koravi|Gujarat Giants|Season7</v>
          </cell>
          <cell r="B104">
            <v>2023</v>
          </cell>
        </row>
        <row r="105">
          <cell r="A105" t="str">
            <v>Hadi Tajik|Puneri Paltan|Season7</v>
          </cell>
          <cell r="B105">
            <v>301</v>
          </cell>
        </row>
        <row r="106">
          <cell r="A106" t="str">
            <v>Sourabh Patil|Bengal Warriors|Season7</v>
          </cell>
          <cell r="B106">
            <v>3156</v>
          </cell>
        </row>
        <row r="107">
          <cell r="A107" t="str">
            <v>Krushna Madane|Telugu Titans|Season7</v>
          </cell>
          <cell r="B107">
            <v>274</v>
          </cell>
        </row>
        <row r="108">
          <cell r="A108" t="str">
            <v>Sagar B Krishna|Puneri Paltan|Season7</v>
          </cell>
          <cell r="B108">
            <v>347</v>
          </cell>
        </row>
        <row r="109">
          <cell r="A109" t="str">
            <v>Ajinkya Kapre|U Mumba|Season7</v>
          </cell>
          <cell r="B109">
            <v>2025</v>
          </cell>
        </row>
        <row r="110">
          <cell r="A110" t="str">
            <v>Sumit|Gujarat Giants|Season7</v>
          </cell>
          <cell r="B110">
            <v>3226</v>
          </cell>
        </row>
        <row r="111">
          <cell r="A111" t="str">
            <v>Emad Sedaghatnia|Puneri Paltan|Season7</v>
          </cell>
          <cell r="B111">
            <v>3179</v>
          </cell>
        </row>
        <row r="112">
          <cell r="A112" t="str">
            <v>Ajeet|Tamil Thalaivas|Season7</v>
          </cell>
          <cell r="B112">
            <v>3111</v>
          </cell>
        </row>
        <row r="113">
          <cell r="A113" t="str">
            <v>Santhapanaselvam|Jaipur Pink Panthers|Season7</v>
          </cell>
          <cell r="B113">
            <v>3076</v>
          </cell>
        </row>
        <row r="114">
          <cell r="A114" t="str">
            <v>M. Abishek|Tamil Thalaivas|Season7</v>
          </cell>
          <cell r="B114">
            <v>3014</v>
          </cell>
        </row>
        <row r="115">
          <cell r="A115" t="str">
            <v>Selvamani K|Haryana Steelers|Season7</v>
          </cell>
          <cell r="B115">
            <v>264</v>
          </cell>
        </row>
        <row r="116">
          <cell r="A116" t="str">
            <v>Amit Kumar|Telugu Titans|Season7</v>
          </cell>
          <cell r="B116">
            <v>267</v>
          </cell>
        </row>
        <row r="117">
          <cell r="A117" t="str">
            <v>Ankit|Gujarat Giants|Season7</v>
          </cell>
          <cell r="B117">
            <v>3227</v>
          </cell>
        </row>
        <row r="118">
          <cell r="A118" t="str">
            <v>Sachin Narwal|Jaipur Pink Panthers|Season7</v>
          </cell>
          <cell r="B118">
            <v>3154</v>
          </cell>
        </row>
        <row r="119">
          <cell r="A119" t="str">
            <v>Pavan TR|Jaipur Pink Panthers|Season7</v>
          </cell>
          <cell r="B119">
            <v>3021</v>
          </cell>
        </row>
        <row r="120">
          <cell r="A120" t="str">
            <v>Ankit Beniwal|Telugu Titans|Season7</v>
          </cell>
          <cell r="B120">
            <v>2322</v>
          </cell>
        </row>
        <row r="121">
          <cell r="A121" t="str">
            <v>Obiero Victor|Tamil Thalaivas|Season7</v>
          </cell>
          <cell r="B121">
            <v>2257</v>
          </cell>
        </row>
        <row r="122">
          <cell r="A122" t="str">
            <v>Neeraj Narwal|Dabang Delhi|Season7</v>
          </cell>
          <cell r="B122">
            <v>3038</v>
          </cell>
        </row>
        <row r="123">
          <cell r="A123" t="str">
            <v>Ankit|Bengaluru Bulls|Season7</v>
          </cell>
          <cell r="B123">
            <v>3099</v>
          </cell>
        </row>
        <row r="124">
          <cell r="A124" t="str">
            <v>Kuldeep Singh (732)|Haryana Steelers|Season7</v>
          </cell>
          <cell r="B124">
            <v>732</v>
          </cell>
        </row>
        <row r="125">
          <cell r="A125" t="str">
            <v>Vinod Kumar|Gujarat Giants|Season7</v>
          </cell>
          <cell r="B125">
            <v>764</v>
          </cell>
        </row>
        <row r="126">
          <cell r="A126" t="str">
            <v>Sombir|Dabang Delhi|Season7</v>
          </cell>
          <cell r="B126">
            <v>3000</v>
          </cell>
        </row>
        <row r="127">
          <cell r="A127" t="str">
            <v>Ankush|U.P. Yoddha|Season7</v>
          </cell>
          <cell r="B127">
            <v>3027</v>
          </cell>
        </row>
        <row r="128">
          <cell r="A128" t="str">
            <v>DARSHAN|Puneri Paltan|Season7</v>
          </cell>
          <cell r="B128">
            <v>324</v>
          </cell>
        </row>
        <row r="129">
          <cell r="A129" t="str">
            <v>Mohsen Maghsoudlou|U.P. Yoddha|Season7</v>
          </cell>
          <cell r="B129">
            <v>567</v>
          </cell>
        </row>
        <row r="130">
          <cell r="A130" t="str">
            <v>Young Chang Ko|U Mumba|Season7</v>
          </cell>
          <cell r="B130">
            <v>519</v>
          </cell>
        </row>
        <row r="131">
          <cell r="A131" t="str">
            <v>Sachin Kumar|U.P. Yoddha|Season7</v>
          </cell>
          <cell r="B131">
            <v>218</v>
          </cell>
        </row>
        <row r="132">
          <cell r="A132" t="str">
            <v>Palle Mallikarjun|Telugu Titans|Season7</v>
          </cell>
          <cell r="B132">
            <v>3062</v>
          </cell>
        </row>
        <row r="133">
          <cell r="A133" t="str">
            <v>Armaan|Telugu Titans|Season7</v>
          </cell>
          <cell r="B133">
            <v>2298</v>
          </cell>
        </row>
        <row r="134">
          <cell r="A134" t="str">
            <v>Sunil Siddhgavali|Jaipur Pink Panthers|Season7</v>
          </cell>
          <cell r="B134">
            <v>613</v>
          </cell>
        </row>
        <row r="135">
          <cell r="A135" t="str">
            <v>Chand Singh|Haryana Steelers|Season7</v>
          </cell>
          <cell r="B135">
            <v>3221</v>
          </cell>
        </row>
        <row r="136">
          <cell r="A136" t="str">
            <v>Saeid Ghaffari|Dabang Delhi|Season7</v>
          </cell>
          <cell r="B136">
            <v>3178</v>
          </cell>
        </row>
        <row r="137">
          <cell r="A137" t="str">
            <v>Aakash Arsul|Telugu Titans|Season7</v>
          </cell>
          <cell r="B137">
            <v>3237</v>
          </cell>
        </row>
        <row r="138">
          <cell r="A138" t="str">
            <v>Viraj Vishnu Landge|Bengal Warriors|Season7</v>
          </cell>
          <cell r="B138">
            <v>784</v>
          </cell>
        </row>
        <row r="139">
          <cell r="A139" t="str">
            <v>Akash Choudhary|Telugu Titans|Season7</v>
          </cell>
          <cell r="B139">
            <v>3004</v>
          </cell>
        </row>
        <row r="140">
          <cell r="A140" t="str">
            <v>Ravindra Kumavat|Bengal Warriors|Season7</v>
          </cell>
          <cell r="B140">
            <v>3094</v>
          </cell>
        </row>
        <row r="141">
          <cell r="A141" t="str">
            <v>Aman Kadian|Dabang Delhi|Season7</v>
          </cell>
          <cell r="B141">
            <v>3098</v>
          </cell>
        </row>
        <row r="142">
          <cell r="A142" t="str">
            <v>Mayur Shivtarkar|Bengal Warriors|Season7</v>
          </cell>
          <cell r="B142">
            <v>3045</v>
          </cell>
        </row>
        <row r="143">
          <cell r="A143" t="str">
            <v>Sanket Sawant|Puneri Paltan|Season7</v>
          </cell>
          <cell r="B143">
            <v>3234</v>
          </cell>
        </row>
        <row r="144">
          <cell r="A144" t="str">
            <v>Mohammad Taghi Paein Mahali|Bengal Warriors|Season7</v>
          </cell>
          <cell r="B144">
            <v>3177</v>
          </cell>
        </row>
        <row r="145">
          <cell r="A145" t="str">
            <v>Himanshu|Tamil Thalaivas|Season7</v>
          </cell>
          <cell r="B145">
            <v>3161</v>
          </cell>
        </row>
        <row r="146">
          <cell r="A146" t="str">
            <v>Adarsh T|Bengal Warriors|Season7</v>
          </cell>
          <cell r="B146">
            <v>3095</v>
          </cell>
        </row>
        <row r="147">
          <cell r="A147" t="str">
            <v>Lalit Chaudhary|Gujarat Giants|Season7</v>
          </cell>
          <cell r="B147">
            <v>2306</v>
          </cell>
        </row>
        <row r="148">
          <cell r="A148" t="str">
            <v>Azad Singh|U.P. Yoddha|Season7</v>
          </cell>
          <cell r="B148">
            <v>2316</v>
          </cell>
        </row>
        <row r="149">
          <cell r="A149" t="str">
            <v>Anand|Tamil Thalaivas|Season7</v>
          </cell>
          <cell r="B149">
            <v>2325</v>
          </cell>
        </row>
        <row r="150">
          <cell r="A150" t="str">
            <v>Ashish Kumar|Bengaluru Bulls|Season7</v>
          </cell>
          <cell r="B150">
            <v>202</v>
          </cell>
        </row>
        <row r="151">
          <cell r="A151" t="str">
            <v>Jawahar Dagar|Patna Pirates|Season7</v>
          </cell>
          <cell r="B151">
            <v>390</v>
          </cell>
        </row>
        <row r="152">
          <cell r="A152" t="str">
            <v>Abolfazel Maghsodlo|Gujarat Giants|Season7</v>
          </cell>
          <cell r="B152">
            <v>300</v>
          </cell>
        </row>
        <row r="153">
          <cell r="A153" t="str">
            <v>Vijay Kumar|Bengaluru Bulls|Season7</v>
          </cell>
          <cell r="B153">
            <v>768</v>
          </cell>
        </row>
        <row r="154">
          <cell r="A154" t="str">
            <v>Ashish|Patna Pirates|Season7</v>
          </cell>
          <cell r="B154">
            <v>3028</v>
          </cell>
        </row>
        <row r="155">
          <cell r="A155" t="str">
            <v>Guman Singh|Jaipur Pink Panthers|Season7</v>
          </cell>
          <cell r="B155">
            <v>3032</v>
          </cell>
        </row>
        <row r="156">
          <cell r="A156" t="str">
            <v>Purna Singh|Patna Pirates|Season7</v>
          </cell>
          <cell r="B156">
            <v>3075</v>
          </cell>
        </row>
        <row r="157">
          <cell r="A157" t="str">
            <v>Amit Kumar pat|Patna Pirates|Season7</v>
          </cell>
          <cell r="B157">
            <v>3146</v>
          </cell>
        </row>
        <row r="158">
          <cell r="A158" t="str">
            <v>Harmanjit Singh|Gujarat Giants|Season7</v>
          </cell>
          <cell r="B158">
            <v>3225</v>
          </cell>
        </row>
        <row r="159">
          <cell r="A159" t="str">
            <v>Avinash|Bengal Warriors|Season7</v>
          </cell>
          <cell r="B159">
            <v>3135</v>
          </cell>
        </row>
        <row r="160">
          <cell r="A160" t="str">
            <v>Elavarasan|Jaipur Pink Panthers|Season7</v>
          </cell>
          <cell r="B160">
            <v>3230</v>
          </cell>
        </row>
        <row r="161">
          <cell r="A161" t="str">
            <v>Ajay|Bengaluru Bulls|Season7</v>
          </cell>
          <cell r="B161">
            <v>3096</v>
          </cell>
        </row>
        <row r="162">
          <cell r="A162" t="str">
            <v>Parveen|Haryana Steelers|Season7</v>
          </cell>
          <cell r="B162">
            <v>3100</v>
          </cell>
        </row>
        <row r="163">
          <cell r="A163" t="str">
            <v>Ponparthiban Subramanian|Tamil Thalaivas|Season7</v>
          </cell>
          <cell r="B163">
            <v>3101</v>
          </cell>
        </row>
        <row r="164">
          <cell r="A164" t="str">
            <v>Gurdeep|U.P. Yoddha|Season7</v>
          </cell>
          <cell r="B164">
            <v>2041</v>
          </cell>
        </row>
        <row r="165">
          <cell r="A165" t="str">
            <v>GURVINDER SINGH|Gujarat Giants|Season7</v>
          </cell>
          <cell r="B165">
            <v>46</v>
          </cell>
        </row>
        <row r="166">
          <cell r="A166" t="str">
            <v>Lokesh Kaushik|Jaipur Pink Panthers|Season7</v>
          </cell>
          <cell r="B166">
            <v>599</v>
          </cell>
        </row>
        <row r="167">
          <cell r="A167" t="str">
            <v>Amit|Gujarat Giants|Season7</v>
          </cell>
          <cell r="B167">
            <v>3001</v>
          </cell>
        </row>
        <row r="168">
          <cell r="A168" t="str">
            <v>Vikas Chhillar|Haryana Steelers|Season7</v>
          </cell>
          <cell r="B168">
            <v>3229</v>
          </cell>
        </row>
        <row r="169">
          <cell r="A169" t="str">
            <v>Ravinder|Patna Pirates|Season7</v>
          </cell>
          <cell r="B169">
            <v>3208</v>
          </cell>
        </row>
        <row r="170">
          <cell r="A170" t="str">
            <v>Balram|Dabang Delhi|Season7</v>
          </cell>
          <cell r="B170">
            <v>3222</v>
          </cell>
        </row>
        <row r="171">
          <cell r="A171" t="str">
            <v>Sumit|Dabang Delhi|Season7</v>
          </cell>
          <cell r="B171">
            <v>3224</v>
          </cell>
        </row>
        <row r="172">
          <cell r="A172" t="str">
            <v>Manish|Telugu Titans|Season7</v>
          </cell>
          <cell r="B172">
            <v>3167</v>
          </cell>
        </row>
        <row r="173">
          <cell r="A173" t="str">
            <v>Navneet|U Mumba|Season7</v>
          </cell>
          <cell r="B173">
            <v>3238</v>
          </cell>
        </row>
        <row r="174">
          <cell r="A174" t="str">
            <v>Arun Kumar|Haryana Steelers|Season7</v>
          </cell>
          <cell r="B174">
            <v>2318</v>
          </cell>
        </row>
        <row r="175">
          <cell r="A175" t="str">
            <v>Mohit Balyan|U Mumba|Season7</v>
          </cell>
          <cell r="B175">
            <v>2320</v>
          </cell>
        </row>
        <row r="176">
          <cell r="A176" t="str">
            <v>Kamal Singh|Telugu Titans|Season7</v>
          </cell>
          <cell r="B176">
            <v>2307</v>
          </cell>
        </row>
        <row r="177">
          <cell r="A177" t="str">
            <v>Yashwant Bishnoi|Tamil Thalaivas|Season7</v>
          </cell>
          <cell r="B177">
            <v>2282</v>
          </cell>
        </row>
        <row r="178">
          <cell r="A178" t="str">
            <v>Sandeep|Puneri Paltan|Season7</v>
          </cell>
          <cell r="B178">
            <v>3102</v>
          </cell>
        </row>
        <row r="179">
          <cell r="A179" t="str">
            <v>Hemant Chauhan|Tamil Thalaivas|Season7</v>
          </cell>
          <cell r="B179">
            <v>3073</v>
          </cell>
        </row>
        <row r="180">
          <cell r="A180" t="str">
            <v>Rajaguru Subramanian|U Mumba|Season7</v>
          </cell>
          <cell r="B180">
            <v>84</v>
          </cell>
        </row>
        <row r="181">
          <cell r="A181" t="str">
            <v>Vijin Thangadurai|Bengal Warriors|Season7</v>
          </cell>
          <cell r="B181">
            <v>185</v>
          </cell>
        </row>
        <row r="182">
          <cell r="A182" t="str">
            <v>Phonchoo Tin|Haryana Steelers|Season7</v>
          </cell>
          <cell r="B182">
            <v>335</v>
          </cell>
        </row>
        <row r="183">
          <cell r="A183" t="str">
            <v>Sandeep|Bengaluru Bulls|Season7</v>
          </cell>
          <cell r="B183">
            <v>299</v>
          </cell>
        </row>
        <row r="184">
          <cell r="A184" t="str">
            <v>Anil|U Mumba|Season7</v>
          </cell>
          <cell r="B184">
            <v>2345</v>
          </cell>
        </row>
        <row r="185">
          <cell r="A185" t="str">
            <v>Satywan|Dabang Delhi|Season7</v>
          </cell>
          <cell r="B185">
            <v>3169</v>
          </cell>
        </row>
        <row r="186">
          <cell r="A186" t="str">
            <v>Aman|Bengaluru Bulls|Season7</v>
          </cell>
          <cell r="B186">
            <v>3158</v>
          </cell>
        </row>
        <row r="187">
          <cell r="A187" t="str">
            <v>Naveen Narwal|Bengal Warriors|Season7</v>
          </cell>
          <cell r="B187">
            <v>3220</v>
          </cell>
        </row>
        <row r="188">
          <cell r="A188" t="str">
            <v>Pawan Sehrawat|Bengaluru Bulls|Season8</v>
          </cell>
          <cell r="B188">
            <v>318</v>
          </cell>
        </row>
        <row r="189">
          <cell r="A189" t="str">
            <v>Arjun Deshwal|Jaipur Pink Panthers|Season8</v>
          </cell>
          <cell r="B189">
            <v>2024</v>
          </cell>
        </row>
        <row r="190">
          <cell r="A190" t="str">
            <v>Maninder Singh|Bengal Warriors|Season8</v>
          </cell>
          <cell r="B190">
            <v>143</v>
          </cell>
        </row>
        <row r="191">
          <cell r="A191" t="str">
            <v>Naveen Kumar|Dabang Delhi|Season8</v>
          </cell>
          <cell r="B191">
            <v>2296</v>
          </cell>
        </row>
        <row r="192">
          <cell r="A192" t="str">
            <v>Surender Gill|U.P. Yoddha|Season8</v>
          </cell>
          <cell r="B192">
            <v>3241</v>
          </cell>
        </row>
        <row r="193">
          <cell r="A193" t="str">
            <v>Aslam Inamdar|Puneri Paltan|Season8</v>
          </cell>
          <cell r="B193">
            <v>4960</v>
          </cell>
        </row>
        <row r="194">
          <cell r="A194" t="str">
            <v>Pardeep Narwal|U.P. Yoddha|Season8</v>
          </cell>
          <cell r="B194">
            <v>197</v>
          </cell>
        </row>
        <row r="195">
          <cell r="A195" t="str">
            <v>Mohit Goyat|Puneri Paltan|Season8</v>
          </cell>
          <cell r="B195">
            <v>4022</v>
          </cell>
        </row>
        <row r="196">
          <cell r="A196" t="str">
            <v>Sachin|Patna Pirates|Season8</v>
          </cell>
          <cell r="B196">
            <v>757</v>
          </cell>
        </row>
        <row r="197">
          <cell r="A197" t="str">
            <v>Vikash Kandola|Haryana Steelers|Season8</v>
          </cell>
          <cell r="B197">
            <v>366</v>
          </cell>
        </row>
        <row r="198">
          <cell r="A198" t="str">
            <v>Abhishek Singh|U Mumba|Season8</v>
          </cell>
          <cell r="B198">
            <v>2028</v>
          </cell>
        </row>
        <row r="199">
          <cell r="A199" t="str">
            <v>Manjeet|Tamil Thalaivas|Season8</v>
          </cell>
          <cell r="B199">
            <v>763</v>
          </cell>
        </row>
        <row r="200">
          <cell r="A200" t="str">
            <v>Vijay|Dabang Delhi|Season8</v>
          </cell>
          <cell r="B200">
            <v>3081</v>
          </cell>
        </row>
        <row r="201">
          <cell r="A201" t="str">
            <v>V Ajith Kumar|U Mumba|Season8</v>
          </cell>
          <cell r="B201">
            <v>3053</v>
          </cell>
        </row>
        <row r="202">
          <cell r="A202" t="str">
            <v>Rakesh|Gujarat Giants|Season8</v>
          </cell>
          <cell r="B202">
            <v>3966</v>
          </cell>
        </row>
        <row r="203">
          <cell r="A203" t="str">
            <v>Bharat|Bengaluru Bulls|Season8</v>
          </cell>
          <cell r="B203">
            <v>4944</v>
          </cell>
        </row>
        <row r="204">
          <cell r="A204" t="str">
            <v>Ankit Beniwal|Telugu Titans|Season8</v>
          </cell>
          <cell r="B204">
            <v>2322</v>
          </cell>
        </row>
        <row r="205">
          <cell r="A205" t="str">
            <v>Deepak Hooda|Jaipur Pink Panthers|Season8</v>
          </cell>
          <cell r="B205">
            <v>41</v>
          </cell>
        </row>
        <row r="206">
          <cell r="A206" t="str">
            <v>Ajinkya Pawar|Tamil Thalaivas|Season8</v>
          </cell>
          <cell r="B206">
            <v>3097</v>
          </cell>
        </row>
        <row r="207">
          <cell r="A207" t="str">
            <v>Rajnish|Telugu Titans|Season8</v>
          </cell>
          <cell r="B207">
            <v>2290</v>
          </cell>
        </row>
        <row r="208">
          <cell r="A208" t="str">
            <v>Mohammad Nabibakhsh|Bengal Warriors|Season8</v>
          </cell>
          <cell r="B208">
            <v>3176</v>
          </cell>
        </row>
        <row r="209">
          <cell r="A209" t="str">
            <v>Shrikant Jadhav|U.P. Yoddha|Season8</v>
          </cell>
          <cell r="B209">
            <v>106</v>
          </cell>
        </row>
        <row r="210">
          <cell r="A210" t="str">
            <v>Guman Singh|Patna Pirates|Season8</v>
          </cell>
          <cell r="B210">
            <v>3032</v>
          </cell>
        </row>
        <row r="211">
          <cell r="A211" t="str">
            <v>Prashanth Kumar Rai|Patna Pirates|Season8</v>
          </cell>
          <cell r="B211">
            <v>155</v>
          </cell>
        </row>
        <row r="212">
          <cell r="A212" t="str">
            <v>Mohammadreza Chiyaneh|Patna Pirates|Season8</v>
          </cell>
          <cell r="B212">
            <v>4925</v>
          </cell>
        </row>
        <row r="213">
          <cell r="A213" t="str">
            <v>Monu Goyat|Patna Pirates|Season8</v>
          </cell>
          <cell r="B213">
            <v>388</v>
          </cell>
        </row>
        <row r="214">
          <cell r="A214" t="str">
            <v>Chandran Ranjit|Bengaluru Bulls|Season8</v>
          </cell>
          <cell r="B214">
            <v>36</v>
          </cell>
        </row>
        <row r="215">
          <cell r="A215" t="str">
            <v>Adarsh T|Telugu Titans|Season8</v>
          </cell>
          <cell r="B215">
            <v>3095</v>
          </cell>
        </row>
        <row r="216">
          <cell r="A216" t="str">
            <v>Sagar|Tamil Thalaivas|Season8</v>
          </cell>
          <cell r="B216">
            <v>3236</v>
          </cell>
        </row>
        <row r="217">
          <cell r="A217" t="str">
            <v>Rakesh Narwal|Gujarat Giants|Season8</v>
          </cell>
          <cell r="B217">
            <v>204</v>
          </cell>
        </row>
        <row r="218">
          <cell r="A218" t="str">
            <v>Ajay Kumar|Gujarat Giants|Season8</v>
          </cell>
          <cell r="B218">
            <v>389</v>
          </cell>
        </row>
        <row r="219">
          <cell r="A219" t="str">
            <v>Ashish|Haryana Steelers|Season8</v>
          </cell>
          <cell r="B219">
            <v>3028</v>
          </cell>
        </row>
        <row r="220">
          <cell r="A220" t="str">
            <v>Pardeep Kumar|Gujarat Giants|Season8</v>
          </cell>
          <cell r="B220">
            <v>4939</v>
          </cell>
        </row>
        <row r="221">
          <cell r="A221" t="str">
            <v>Meetu|Haryana Steelers|Season8</v>
          </cell>
          <cell r="B221">
            <v>4183</v>
          </cell>
        </row>
        <row r="222">
          <cell r="A222" t="str">
            <v>Rohit Gulia|Haryana Steelers|Season8</v>
          </cell>
          <cell r="B222">
            <v>3023</v>
          </cell>
        </row>
        <row r="223">
          <cell r="A223" t="str">
            <v>Saurabh Nandal|Bengaluru Bulls|Season8</v>
          </cell>
          <cell r="B223">
            <v>3228</v>
          </cell>
        </row>
        <row r="224">
          <cell r="A224" t="str">
            <v>Jaideep|Haryana Steelers|Season8</v>
          </cell>
          <cell r="B224">
            <v>4184</v>
          </cell>
        </row>
        <row r="225">
          <cell r="A225" t="str">
            <v>Mahendra Rajput|Gujarat Giants|Season8</v>
          </cell>
          <cell r="B225">
            <v>163</v>
          </cell>
        </row>
        <row r="226">
          <cell r="A226" t="str">
            <v>Sandeep Narwal|Dabang Delhi|Season8</v>
          </cell>
          <cell r="B226">
            <v>142</v>
          </cell>
        </row>
        <row r="227">
          <cell r="A227" t="str">
            <v>Sumit|U.P. Yoddha|Season8</v>
          </cell>
          <cell r="B227">
            <v>3240</v>
          </cell>
        </row>
        <row r="228">
          <cell r="A228" t="str">
            <v>Sombir|Puneri Paltan|Season8</v>
          </cell>
          <cell r="B228">
            <v>3000</v>
          </cell>
        </row>
        <row r="229">
          <cell r="A229" t="str">
            <v>Nitin Tomar|Puneri Paltan|Season8</v>
          </cell>
          <cell r="B229">
            <v>320</v>
          </cell>
        </row>
        <row r="230">
          <cell r="A230" t="str">
            <v>Rinku|U Mumba|Season8</v>
          </cell>
          <cell r="B230">
            <v>3964</v>
          </cell>
        </row>
        <row r="231">
          <cell r="A231" t="str">
            <v>Ashu Malik|Dabang Delhi|Season8</v>
          </cell>
          <cell r="B231">
            <v>4947</v>
          </cell>
        </row>
        <row r="232">
          <cell r="A232" t="str">
            <v>Sukesh Hegde|Bengal Warriors|Season8</v>
          </cell>
          <cell r="B232">
            <v>111</v>
          </cell>
        </row>
        <row r="233">
          <cell r="A233" t="str">
            <v>Nitesh Kumar|U.P. Yoddha|Season8</v>
          </cell>
          <cell r="B233">
            <v>3088</v>
          </cell>
        </row>
        <row r="234">
          <cell r="A234" t="str">
            <v>Surjeet Singh|Tamil Thalaivas|Season8</v>
          </cell>
          <cell r="B234">
            <v>322</v>
          </cell>
        </row>
        <row r="235">
          <cell r="A235" t="str">
            <v>Parvesh Bhainswal|Gujarat Giants|Season8</v>
          </cell>
          <cell r="B235">
            <v>357</v>
          </cell>
        </row>
        <row r="236">
          <cell r="A236" t="str">
            <v>Neeraj Kumar|Patna Pirates|Season8</v>
          </cell>
          <cell r="B236">
            <v>3107</v>
          </cell>
        </row>
        <row r="237">
          <cell r="A237" t="str">
            <v>Aman|Bengaluru Bulls|Season8</v>
          </cell>
          <cell r="B237">
            <v>4972</v>
          </cell>
        </row>
        <row r="238">
          <cell r="A238" t="str">
            <v>Ashu Singh|U.P. Yoddha|Season8</v>
          </cell>
          <cell r="B238">
            <v>3239</v>
          </cell>
        </row>
        <row r="239">
          <cell r="A239" t="str">
            <v>Sandeep Dhull|Jaipur Pink Panthers|Season8</v>
          </cell>
          <cell r="B239">
            <v>290</v>
          </cell>
        </row>
        <row r="240">
          <cell r="A240" t="str">
            <v>Manjeet Chhillar|Dabang Delhi|Season8</v>
          </cell>
          <cell r="B240">
            <v>69</v>
          </cell>
        </row>
        <row r="241">
          <cell r="A241" t="str">
            <v>Vinay|Haryana Steelers|Season8</v>
          </cell>
          <cell r="B241">
            <v>3054</v>
          </cell>
        </row>
        <row r="242">
          <cell r="A242" t="str">
            <v>Fazel Atrachali|U Mumba|Season8</v>
          </cell>
          <cell r="B242">
            <v>259</v>
          </cell>
        </row>
        <row r="243">
          <cell r="A243" t="str">
            <v>Bhavani Rajput|Tamil Thalaivas|Season8</v>
          </cell>
          <cell r="B243">
            <v>660</v>
          </cell>
        </row>
        <row r="244">
          <cell r="A244" t="str">
            <v>Galla Raju|Telugu Titans|Season8</v>
          </cell>
          <cell r="B244">
            <v>3031</v>
          </cell>
        </row>
        <row r="245">
          <cell r="A245" t="str">
            <v>Sunil|Patna Pirates|Season8</v>
          </cell>
          <cell r="B245">
            <v>3106</v>
          </cell>
        </row>
        <row r="246">
          <cell r="A246" t="str">
            <v>Surender Nada|Haryana Steelers|Season8</v>
          </cell>
          <cell r="B246">
            <v>146</v>
          </cell>
        </row>
        <row r="247">
          <cell r="A247" t="str">
            <v>Abinesh Nadarajan|Puneri Paltan|Season8</v>
          </cell>
          <cell r="B247">
            <v>4192</v>
          </cell>
        </row>
        <row r="248">
          <cell r="A248" t="str">
            <v>Neeraj Narwal|Dabang Delhi|Season8</v>
          </cell>
          <cell r="B248">
            <v>3038</v>
          </cell>
        </row>
        <row r="249">
          <cell r="A249" t="str">
            <v>Vishal Bhardwaj|Puneri Paltan|Season8</v>
          </cell>
          <cell r="B249">
            <v>3083</v>
          </cell>
        </row>
        <row r="250">
          <cell r="A250" t="str">
            <v>Girish Maruti Ernak|Gujarat Giants|Season8</v>
          </cell>
          <cell r="B250">
            <v>161</v>
          </cell>
        </row>
        <row r="251">
          <cell r="A251" t="str">
            <v>Sahul Kumar|Jaipur Pink Panthers|Season8</v>
          </cell>
          <cell r="B251">
            <v>4769</v>
          </cell>
        </row>
        <row r="252">
          <cell r="A252" t="str">
            <v>Rahul Sethpal|U Mumba|Season8</v>
          </cell>
          <cell r="B252">
            <v>4186</v>
          </cell>
        </row>
        <row r="253">
          <cell r="A253" t="str">
            <v>Abozar Mighani|Bengal Warriors|Season8</v>
          </cell>
          <cell r="B253">
            <v>489</v>
          </cell>
        </row>
        <row r="254">
          <cell r="A254" t="str">
            <v>Sandeep Kandola|Telugu Titans|Season8</v>
          </cell>
          <cell r="B254">
            <v>248</v>
          </cell>
        </row>
        <row r="255">
          <cell r="A255" t="str">
            <v>Rakesh Gowda|Telugu Titans|Season8</v>
          </cell>
          <cell r="B255">
            <v>3046</v>
          </cell>
        </row>
        <row r="256">
          <cell r="A256" t="str">
            <v>Mohit|Haryana Steelers|Season8</v>
          </cell>
          <cell r="B256">
            <v>4954</v>
          </cell>
        </row>
        <row r="257">
          <cell r="A257" t="str">
            <v>Himanshu|Tamil Thalaivas|Season8</v>
          </cell>
          <cell r="B257">
            <v>3161</v>
          </cell>
        </row>
        <row r="258">
          <cell r="A258" t="str">
            <v>Mahender Singh|Bengaluru Bulls|Season8</v>
          </cell>
          <cell r="B258">
            <v>769</v>
          </cell>
        </row>
        <row r="259">
          <cell r="A259" t="str">
            <v>Sunil Kumar|Gujarat Giants|Season8</v>
          </cell>
          <cell r="B259">
            <v>368</v>
          </cell>
        </row>
        <row r="260">
          <cell r="A260" t="str">
            <v>Vishal|Jaipur Pink Panthers|Season8</v>
          </cell>
          <cell r="B260">
            <v>3159</v>
          </cell>
        </row>
        <row r="261">
          <cell r="A261" t="str">
            <v>Ran Singh|Bengal Warriors|Season8</v>
          </cell>
          <cell r="B261">
            <v>160</v>
          </cell>
        </row>
        <row r="262">
          <cell r="A262" t="str">
            <v>Shivam|U Mumba|Season8</v>
          </cell>
          <cell r="B262">
            <v>4970</v>
          </cell>
        </row>
        <row r="263">
          <cell r="A263" t="str">
            <v>Sajin C|Patna Pirates|Season8</v>
          </cell>
          <cell r="B263">
            <v>3343</v>
          </cell>
        </row>
        <row r="264">
          <cell r="A264" t="str">
            <v>Siddharth Desai|Telugu Titans|Season8</v>
          </cell>
          <cell r="B264">
            <v>2026</v>
          </cell>
        </row>
        <row r="265">
          <cell r="A265" t="str">
            <v>Surinder Singh|Telugu Titans|Season8</v>
          </cell>
          <cell r="B265">
            <v>3086</v>
          </cell>
        </row>
        <row r="266">
          <cell r="A266" t="str">
            <v>Joginder Narwal|Dabang Delhi|Season8</v>
          </cell>
          <cell r="B266">
            <v>194</v>
          </cell>
        </row>
        <row r="267">
          <cell r="A267" t="str">
            <v>Shubham Kumar|U.P. Yoddha|Season8</v>
          </cell>
          <cell r="B267">
            <v>4228</v>
          </cell>
        </row>
        <row r="268">
          <cell r="A268" t="str">
            <v>Amit Nirwal|Bengal Warriors|Season8</v>
          </cell>
          <cell r="B268">
            <v>3126</v>
          </cell>
        </row>
        <row r="269">
          <cell r="A269" t="str">
            <v>Harendra Kumar|U Mumba|Season8</v>
          </cell>
          <cell r="B269">
            <v>3138</v>
          </cell>
        </row>
        <row r="270">
          <cell r="A270" t="str">
            <v>Akash Choudhary|Telugu Titans|Season8</v>
          </cell>
          <cell r="B270">
            <v>3004</v>
          </cell>
        </row>
        <row r="271">
          <cell r="A271" t="str">
            <v>Sahil Gulia|Tamil Thalaivas|Season8</v>
          </cell>
          <cell r="B271">
            <v>4965</v>
          </cell>
        </row>
        <row r="272">
          <cell r="A272" t="str">
            <v>Brijendra Singh Chaudhary|Jaipur Pink Panthers|Season8</v>
          </cell>
          <cell r="B272">
            <v>3070</v>
          </cell>
        </row>
        <row r="273">
          <cell r="A273" t="str">
            <v>Hadi Oshtorak|Gujarat Giants|Season8</v>
          </cell>
          <cell r="B273">
            <v>249</v>
          </cell>
        </row>
        <row r="274">
          <cell r="A274" t="str">
            <v>Athul MS|Tamil Thalaivas|Season8</v>
          </cell>
          <cell r="B274">
            <v>376</v>
          </cell>
        </row>
        <row r="275">
          <cell r="A275" t="str">
            <v>Krishan|Dabang Delhi|Season8</v>
          </cell>
          <cell r="B275">
            <v>4949</v>
          </cell>
        </row>
        <row r="276">
          <cell r="A276" t="str">
            <v>Rohit|Bengal Warriors|Season8</v>
          </cell>
          <cell r="B276">
            <v>4723</v>
          </cell>
        </row>
        <row r="277">
          <cell r="A277" t="str">
            <v>Sanket Sawant|Puneri Paltan|Season8</v>
          </cell>
          <cell r="B277">
            <v>3234</v>
          </cell>
        </row>
        <row r="278">
          <cell r="A278" t="str">
            <v>Nitin Rawal|Jaipur Pink Panthers|Season8</v>
          </cell>
          <cell r="B278">
            <v>3065</v>
          </cell>
        </row>
        <row r="279">
          <cell r="A279" t="str">
            <v>Ravi Kumar|Haryana Steelers|Season8</v>
          </cell>
          <cell r="B279">
            <v>240</v>
          </cell>
        </row>
        <row r="280">
          <cell r="A280" t="str">
            <v>Monu|Patna Pirates|Season8</v>
          </cell>
          <cell r="B280">
            <v>3082</v>
          </cell>
        </row>
        <row r="281">
          <cell r="A281" t="str">
            <v>Mohit|Tamil Thalaivas|Season8</v>
          </cell>
          <cell r="B281">
            <v>4964</v>
          </cell>
        </row>
        <row r="282">
          <cell r="A282" t="str">
            <v>Pankaj Mohite|Puneri Paltan|Season8</v>
          </cell>
          <cell r="B282">
            <v>3233</v>
          </cell>
        </row>
        <row r="283">
          <cell r="A283" t="str">
            <v>Jeeva Kumar|Dabang Delhi|Season8</v>
          </cell>
          <cell r="B283">
            <v>54</v>
          </cell>
        </row>
        <row r="284">
          <cell r="A284" t="str">
            <v>Mohsen Maghsoudlou|U Mumba|Season8</v>
          </cell>
          <cell r="B284">
            <v>567</v>
          </cell>
        </row>
        <row r="285">
          <cell r="A285" t="str">
            <v>Ajinkya Kapre|U Mumba|Season8</v>
          </cell>
          <cell r="B285">
            <v>2025</v>
          </cell>
        </row>
        <row r="286">
          <cell r="A286" t="str">
            <v>K. Prapanjan|Tamil Thalaivas|Season8</v>
          </cell>
          <cell r="B286">
            <v>219</v>
          </cell>
        </row>
        <row r="287">
          <cell r="A287" t="str">
            <v>Manoj Gowda|Bengal Warriors|Season8</v>
          </cell>
          <cell r="B287">
            <v>3151</v>
          </cell>
        </row>
        <row r="288">
          <cell r="A288" t="str">
            <v>More G B|Bengaluru Bulls|Season8</v>
          </cell>
          <cell r="B288">
            <v>772</v>
          </cell>
        </row>
        <row r="289">
          <cell r="A289" t="str">
            <v>Ruturaj Koravi|Telugu Titans|Season8</v>
          </cell>
          <cell r="B289">
            <v>2023</v>
          </cell>
        </row>
        <row r="290">
          <cell r="A290" t="str">
            <v>Rohit Kumar|Telugu Titans|Season8</v>
          </cell>
          <cell r="B290">
            <v>326</v>
          </cell>
        </row>
        <row r="291">
          <cell r="A291" t="str">
            <v>Deepak Narwal|Bengaluru Bulls|Season8</v>
          </cell>
          <cell r="B291">
            <v>211</v>
          </cell>
        </row>
        <row r="292">
          <cell r="A292" t="str">
            <v>Shubham Shinde|Patna Pirates|Season8</v>
          </cell>
          <cell r="B292">
            <v>3103</v>
          </cell>
        </row>
        <row r="293">
          <cell r="A293" t="str">
            <v>Naveen|Jaipur Pink Panthers|Season8</v>
          </cell>
          <cell r="B293">
            <v>2357</v>
          </cell>
        </row>
        <row r="294">
          <cell r="A294" t="str">
            <v>Gurdeep|U.P. Yoddha|Season8</v>
          </cell>
          <cell r="B294">
            <v>2041</v>
          </cell>
        </row>
        <row r="295">
          <cell r="A295" t="str">
            <v>Rohit Tomar|U.P. Yoddha|Season8</v>
          </cell>
          <cell r="B295">
            <v>4222</v>
          </cell>
        </row>
        <row r="296">
          <cell r="A296" t="str">
            <v>Akash Pikalmunde|Bengal Warriors|Season8</v>
          </cell>
          <cell r="B296">
            <v>4675</v>
          </cell>
        </row>
        <row r="297">
          <cell r="A297" t="str">
            <v>Muhammed Shihas|Telugu Titans|Season8</v>
          </cell>
          <cell r="B297">
            <v>4966</v>
          </cell>
        </row>
        <row r="298">
          <cell r="A298" t="str">
            <v>Deepak Singh|Jaipur Pink Panthers|Season8</v>
          </cell>
          <cell r="B298">
            <v>4956</v>
          </cell>
        </row>
        <row r="299">
          <cell r="A299" t="str">
            <v>Ashish Sangwan|U Mumba|Season8</v>
          </cell>
          <cell r="B299">
            <v>202</v>
          </cell>
        </row>
        <row r="300">
          <cell r="A300" t="str">
            <v>Prince D|Telugu Titans|Season8</v>
          </cell>
          <cell r="B300">
            <v>3969</v>
          </cell>
        </row>
        <row r="301">
          <cell r="A301" t="str">
            <v>Mayur Kadam|Bengaluru Bulls|Season8</v>
          </cell>
          <cell r="B301">
            <v>4848</v>
          </cell>
        </row>
        <row r="302">
          <cell r="A302" t="str">
            <v>Darshan J.|Bengal Warriors|Season8</v>
          </cell>
          <cell r="B302">
            <v>724</v>
          </cell>
        </row>
        <row r="303">
          <cell r="A303" t="str">
            <v>Rahul Chaudhari|Puneri Paltan|Season8</v>
          </cell>
          <cell r="B303">
            <v>81</v>
          </cell>
        </row>
        <row r="304">
          <cell r="A304" t="str">
            <v>Mohammad Taghi Paein Mahali|U.P. Yoddha|Season8</v>
          </cell>
          <cell r="B304">
            <v>3177</v>
          </cell>
        </row>
        <row r="305">
          <cell r="A305" t="str">
            <v>Vishwas S|Puneri Paltan|Season8</v>
          </cell>
          <cell r="B305">
            <v>4757</v>
          </cell>
        </row>
        <row r="306">
          <cell r="A306" t="str">
            <v>Sachin Narwal|Jaipur Pink Panthers|Season8</v>
          </cell>
          <cell r="B306">
            <v>3154</v>
          </cell>
        </row>
        <row r="307">
          <cell r="A307" t="str">
            <v>M. Abishek|Tamil Thalaivas|Season8</v>
          </cell>
          <cell r="B307">
            <v>3014</v>
          </cell>
        </row>
        <row r="308">
          <cell r="A308" t="str">
            <v>Ravinder Pahal|Gujarat Giants|Season8</v>
          </cell>
          <cell r="B308">
            <v>157</v>
          </cell>
        </row>
        <row r="309">
          <cell r="A309" t="str">
            <v>C. Arun|Telugu Titans|Season8</v>
          </cell>
          <cell r="B309">
            <v>191</v>
          </cell>
        </row>
        <row r="310">
          <cell r="A310" t="str">
            <v>Manjeet|Dabang Delhi|Season8</v>
          </cell>
          <cell r="B310">
            <v>3965</v>
          </cell>
        </row>
        <row r="311">
          <cell r="A311" t="str">
            <v>Dong Geon Lee|Bengaluru Bulls|Season8</v>
          </cell>
          <cell r="B311">
            <v>522</v>
          </cell>
        </row>
        <row r="312">
          <cell r="A312" t="str">
            <v>Mohit Sehrawat|Bengaluru Bulls|Season8</v>
          </cell>
          <cell r="B312">
            <v>3019</v>
          </cell>
        </row>
        <row r="313">
          <cell r="A313" t="str">
            <v>Ravindra Kumavat|Bengal Warriors|Season8</v>
          </cell>
          <cell r="B313">
            <v>3094</v>
          </cell>
        </row>
        <row r="314">
          <cell r="A314" t="str">
            <v>Ankit|Gujarat Giants|Season8</v>
          </cell>
          <cell r="B314">
            <v>3227</v>
          </cell>
        </row>
        <row r="315">
          <cell r="A315" t="str">
            <v>Amit Nagar|Jaipur Pink Panthers|Season8</v>
          </cell>
          <cell r="B315">
            <v>371</v>
          </cell>
        </row>
        <row r="316">
          <cell r="A316" t="str">
            <v>Ankit|U.P. Yoddha|Season8</v>
          </cell>
          <cell r="B316">
            <v>4801</v>
          </cell>
        </row>
        <row r="317">
          <cell r="A317" t="str">
            <v>Akash Shinde|Puneri Paltan|Season8</v>
          </cell>
          <cell r="B317">
            <v>4959</v>
          </cell>
        </row>
        <row r="318">
          <cell r="A318" t="str">
            <v>Himanshu Singh|Tamil Thalaivas|Season8</v>
          </cell>
          <cell r="B318">
            <v>4963</v>
          </cell>
        </row>
        <row r="319">
          <cell r="A319" t="str">
            <v>Rathan K|Gujarat Giants|Season8</v>
          </cell>
          <cell r="B319">
            <v>3472</v>
          </cell>
        </row>
        <row r="320">
          <cell r="A320" t="str">
            <v>Amit|Jaipur Pink Panthers|Season8</v>
          </cell>
          <cell r="B320">
            <v>3001</v>
          </cell>
        </row>
        <row r="321">
          <cell r="A321" t="str">
            <v>Karamvir|Puneri Paltan|Season8</v>
          </cell>
          <cell r="B321">
            <v>3162</v>
          </cell>
        </row>
        <row r="322">
          <cell r="A322" t="str">
            <v>Ankit|Bengaluru Bulls|Season8</v>
          </cell>
          <cell r="B322">
            <v>3099</v>
          </cell>
        </row>
        <row r="323">
          <cell r="A323" t="str">
            <v>Sagar Krishna|Tamil Thalaivas|Season8</v>
          </cell>
          <cell r="B323">
            <v>347</v>
          </cell>
        </row>
        <row r="324">
          <cell r="A324" t="str">
            <v>Jaideep|Bengaluru Bulls|Season8</v>
          </cell>
          <cell r="B324">
            <v>579</v>
          </cell>
        </row>
        <row r="325">
          <cell r="A325" t="str">
            <v>Baldev Singh|Puneri Paltan|Season8</v>
          </cell>
          <cell r="B325">
            <v>621</v>
          </cell>
        </row>
        <row r="326">
          <cell r="A326" t="str">
            <v>Sachin Vittala|Bengal Warriors|Season8</v>
          </cell>
          <cell r="B326">
            <v>232</v>
          </cell>
        </row>
        <row r="327">
          <cell r="A327" t="str">
            <v>Akshay|Haryana Steelers|Season8</v>
          </cell>
          <cell r="B327">
            <v>4873</v>
          </cell>
        </row>
        <row r="328">
          <cell r="A328" t="str">
            <v>Sourav Gulia|Patna Pirates|Season8</v>
          </cell>
          <cell r="B328">
            <v>3593</v>
          </cell>
        </row>
        <row r="329">
          <cell r="A329" t="str">
            <v>Sahil|U.P. Yoddha|Season8</v>
          </cell>
          <cell r="B329">
            <v>3594</v>
          </cell>
        </row>
        <row r="330">
          <cell r="A330" t="str">
            <v>Pawan Kadian|Puneri Paltan|Season8</v>
          </cell>
          <cell r="B330">
            <v>156</v>
          </cell>
        </row>
        <row r="331">
          <cell r="A331" t="str">
            <v>Ajay Thakur|Dabang Delhi|Season8</v>
          </cell>
          <cell r="B331">
            <v>26</v>
          </cell>
        </row>
        <row r="332">
          <cell r="A332" t="str">
            <v>Vishal Mane|Bengal Warriors|Season8</v>
          </cell>
          <cell r="B332">
            <v>123</v>
          </cell>
        </row>
        <row r="333">
          <cell r="A333" t="str">
            <v>Amit Sheoran|Bengaluru Bulls|Season8</v>
          </cell>
          <cell r="B333">
            <v>3115</v>
          </cell>
        </row>
        <row r="334">
          <cell r="A334" t="str">
            <v>Amirhossein Mohammad Maleki|Jaipur Pink Panthers|Season8</v>
          </cell>
          <cell r="B334">
            <v>3180</v>
          </cell>
        </row>
        <row r="335">
          <cell r="A335" t="str">
            <v>Pavan TR|Jaipur Pink Panthers|Season8</v>
          </cell>
          <cell r="B335">
            <v>3021</v>
          </cell>
        </row>
        <row r="336">
          <cell r="A336" t="str">
            <v>Rinku Narwal|Bengal Warriors|Season8</v>
          </cell>
          <cell r="B336">
            <v>3084</v>
          </cell>
        </row>
        <row r="337">
          <cell r="A337" t="str">
            <v>Mohammad Mahalli|Haryana Steelers|Season8</v>
          </cell>
          <cell r="B337">
            <v>3175</v>
          </cell>
        </row>
        <row r="338">
          <cell r="A338" t="str">
            <v>Sumit|Gujarat Giants|Season8</v>
          </cell>
          <cell r="B338">
            <v>3226</v>
          </cell>
        </row>
        <row r="339">
          <cell r="A339" t="str">
            <v>Vijay Kumar|Haryana Steelers|Season8</v>
          </cell>
          <cell r="B339">
            <v>768</v>
          </cell>
        </row>
        <row r="340">
          <cell r="A340" t="str">
            <v>Selvamani K|Patna Pirates|Season8</v>
          </cell>
          <cell r="B340">
            <v>264</v>
          </cell>
        </row>
        <row r="341">
          <cell r="A341" t="str">
            <v>Ashok|Jaipur Pink Panthers|Season8</v>
          </cell>
          <cell r="B341">
            <v>3715</v>
          </cell>
        </row>
        <row r="342">
          <cell r="A342" t="str">
            <v>Mohammad Malak|Dabang Delhi|Season8</v>
          </cell>
          <cell r="B342">
            <v>4941</v>
          </cell>
        </row>
        <row r="343">
          <cell r="A343" t="str">
            <v>Hyunsu Park|Telugu Titans|Season8</v>
          </cell>
          <cell r="B343">
            <v>4932</v>
          </cell>
        </row>
        <row r="344">
          <cell r="A344" t="str">
            <v>Aashish|Tamil Thalaivas|Season8</v>
          </cell>
          <cell r="B344">
            <v>4962</v>
          </cell>
        </row>
        <row r="345">
          <cell r="A345" t="str">
            <v>Kamlesh|U Mumba|Season8</v>
          </cell>
          <cell r="B345">
            <v>4968</v>
          </cell>
        </row>
        <row r="346">
          <cell r="A346" t="str">
            <v>Ankit|Haryana Steelers|Season8</v>
          </cell>
          <cell r="B346">
            <v>4977</v>
          </cell>
        </row>
        <row r="347">
          <cell r="A347" t="str">
            <v>Shubham Shelke|Puneri Paltan|Season8</v>
          </cell>
          <cell r="B347">
            <v>4961</v>
          </cell>
        </row>
        <row r="348">
          <cell r="A348" t="str">
            <v>Prathap S|U Mumba|Season8</v>
          </cell>
          <cell r="B348">
            <v>3473</v>
          </cell>
        </row>
        <row r="349">
          <cell r="A349" t="str">
            <v>Abolfazel Maghsodlo|Bengaluru Bulls|Season8</v>
          </cell>
          <cell r="B349">
            <v>300</v>
          </cell>
        </row>
        <row r="350">
          <cell r="A350" t="str">
            <v>Sunil Siddhgavali|U Mumba|Season8</v>
          </cell>
          <cell r="B350">
            <v>613</v>
          </cell>
        </row>
        <row r="351">
          <cell r="A351" t="str">
            <v>Vijin Thangadurai|Bengal Warriors|Season8</v>
          </cell>
          <cell r="B351">
            <v>185</v>
          </cell>
        </row>
        <row r="352">
          <cell r="A352" t="str">
            <v>Ajeet|U Mumba|Season8</v>
          </cell>
          <cell r="B352">
            <v>3111</v>
          </cell>
        </row>
        <row r="353">
          <cell r="A353" t="str">
            <v>Jashandeep Singh|U Mumba|Season8</v>
          </cell>
          <cell r="B353">
            <v>3059</v>
          </cell>
        </row>
        <row r="354">
          <cell r="A354" t="str">
            <v>Mohit|Patna Pirates|Season8</v>
          </cell>
          <cell r="B354">
            <v>3036</v>
          </cell>
        </row>
        <row r="355">
          <cell r="A355" t="str">
            <v>Balasaheb Jadhav|Puneri Paltan|Season8</v>
          </cell>
          <cell r="B355">
            <v>3011</v>
          </cell>
        </row>
        <row r="356">
          <cell r="A356" t="str">
            <v>Bhuvneshwar Gaur|Gujarat Giants|Season8</v>
          </cell>
          <cell r="B356">
            <v>2315</v>
          </cell>
        </row>
        <row r="357">
          <cell r="A357" t="str">
            <v>Daniel Odhiambo|Patna Pirates|Season8</v>
          </cell>
          <cell r="B357">
            <v>3174</v>
          </cell>
        </row>
        <row r="358">
          <cell r="A358" t="str">
            <v>Nitin Panwar|Dabang Delhi|Season8</v>
          </cell>
          <cell r="B358">
            <v>3152</v>
          </cell>
        </row>
        <row r="359">
          <cell r="A359" t="str">
            <v>Balram|Dabang Delhi|Season8</v>
          </cell>
          <cell r="B359">
            <v>3222</v>
          </cell>
        </row>
        <row r="360">
          <cell r="A360" t="str">
            <v>Sushant Sail|Dabang Delhi|Season8</v>
          </cell>
          <cell r="B360">
            <v>3235</v>
          </cell>
        </row>
        <row r="361">
          <cell r="A361" t="str">
            <v>Amit Hooda|Jaipur Pink Panthers|Season8</v>
          </cell>
          <cell r="B361">
            <v>212</v>
          </cell>
        </row>
        <row r="362">
          <cell r="A362" t="str">
            <v>Shrikant Tewthia|Haryana Steelers|Season8</v>
          </cell>
          <cell r="B362">
            <v>107</v>
          </cell>
        </row>
        <row r="363">
          <cell r="A363" t="str">
            <v>Dharmaraj Cheralathan|Jaipur Pink Panthers|Season8</v>
          </cell>
          <cell r="B363">
            <v>42</v>
          </cell>
        </row>
        <row r="364">
          <cell r="A364" t="str">
            <v>Anand V|Bengal Warriors|Season8</v>
          </cell>
          <cell r="B364">
            <v>2021</v>
          </cell>
        </row>
        <row r="365">
          <cell r="A365" t="str">
            <v>Hadi Tajik|Puneri Paltan|Season8</v>
          </cell>
          <cell r="B365">
            <v>301</v>
          </cell>
        </row>
        <row r="366">
          <cell r="A366" t="str">
            <v>Rohit Banne|Bengal Warriors|Season8</v>
          </cell>
          <cell r="B366">
            <v>3301</v>
          </cell>
        </row>
        <row r="367">
          <cell r="A367" t="str">
            <v>Gaurav Kumar|U.P. Yoddha|Season8</v>
          </cell>
          <cell r="B367">
            <v>3747</v>
          </cell>
        </row>
        <row r="368">
          <cell r="A368" t="str">
            <v>Vikash D|Dabang Delhi|Season8</v>
          </cell>
          <cell r="B368">
            <v>4021</v>
          </cell>
        </row>
        <row r="369">
          <cell r="A369" t="str">
            <v>Soleiman Pahlevani|Gujarat Giants|Season8</v>
          </cell>
          <cell r="B369">
            <v>4929</v>
          </cell>
        </row>
        <row r="370">
          <cell r="A370" t="str">
            <v>Mohammad Nosrati|Jaipur Pink Panthers|Season8</v>
          </cell>
          <cell r="B370">
            <v>4936</v>
          </cell>
        </row>
        <row r="371">
          <cell r="A371" t="str">
            <v>Manuj|Patna Pirates|Season8</v>
          </cell>
          <cell r="B371">
            <v>4693</v>
          </cell>
        </row>
        <row r="372">
          <cell r="A372" t="str">
            <v>Rohit|Patna Pirates|Season8</v>
          </cell>
          <cell r="B372">
            <v>4958</v>
          </cell>
        </row>
        <row r="373">
          <cell r="A373" t="str">
            <v>Rohit Kumar|Bengaluru Bulls|Season8</v>
          </cell>
          <cell r="B373">
            <v>4945</v>
          </cell>
        </row>
        <row r="374">
          <cell r="A374" t="str">
            <v>Prince|U Mumba|Season8</v>
          </cell>
          <cell r="B374">
            <v>4969</v>
          </cell>
        </row>
        <row r="375">
          <cell r="A375" t="str">
            <v>Palla Ramakrishna|Telugu Titans|Season8</v>
          </cell>
          <cell r="B375">
            <v>4967</v>
          </cell>
        </row>
        <row r="376">
          <cell r="A376" t="str">
            <v>Balaji D|Patna Pirates|Season8</v>
          </cell>
          <cell r="B376">
            <v>4978</v>
          </cell>
        </row>
        <row r="377">
          <cell r="A377" t="str">
            <v>Aman|U.P. Yoddha|Season8</v>
          </cell>
          <cell r="B377">
            <v>4971</v>
          </cell>
        </row>
        <row r="378">
          <cell r="A378" t="str">
            <v>Ajay|Haryana Steelers|Season8</v>
          </cell>
          <cell r="B378">
            <v>737</v>
          </cell>
        </row>
        <row r="379">
          <cell r="A379" t="str">
            <v>Maninder Singh|Gujarat Giants|Season8</v>
          </cell>
          <cell r="B379">
            <v>743</v>
          </cell>
        </row>
        <row r="380">
          <cell r="A380" t="str">
            <v>Tapas Pal|Bengal Warriors|Season8</v>
          </cell>
          <cell r="B380">
            <v>661</v>
          </cell>
        </row>
        <row r="381">
          <cell r="A381" t="str">
            <v>Rajesh Narwal|Haryana Steelers|Season8</v>
          </cell>
          <cell r="B381">
            <v>86</v>
          </cell>
        </row>
        <row r="382">
          <cell r="A382" t="str">
            <v>Rishank Devadiga|Bengal Warriors|Season8</v>
          </cell>
          <cell r="B382">
            <v>94</v>
          </cell>
        </row>
        <row r="383">
          <cell r="A383" t="str">
            <v>Asiri Alawathge|Tamil Thalaivas|Season8</v>
          </cell>
          <cell r="B383">
            <v>3201</v>
          </cell>
        </row>
        <row r="384">
          <cell r="A384" t="str">
            <v>Parveen Satpal|Bengal Warriors|Season8</v>
          </cell>
          <cell r="B384">
            <v>3100</v>
          </cell>
        </row>
        <row r="385">
          <cell r="A385" t="str">
            <v>Ankush|U.P. Yoddha|Season8</v>
          </cell>
          <cell r="B385">
            <v>3027</v>
          </cell>
        </row>
        <row r="386">
          <cell r="A386" t="str">
            <v>Arjun Deshwal|Jaipur Pink Panthers|Season9</v>
          </cell>
          <cell r="B386">
            <v>2024</v>
          </cell>
        </row>
        <row r="387">
          <cell r="A387" t="str">
            <v>Bharat|Bengaluru Bulls|Season9</v>
          </cell>
          <cell r="B387">
            <v>4944</v>
          </cell>
        </row>
        <row r="388">
          <cell r="A388" t="str">
            <v>Naveen Kumar|Dabang Delhi|Season9</v>
          </cell>
          <cell r="B388">
            <v>2296</v>
          </cell>
        </row>
        <row r="389">
          <cell r="A389" t="str">
            <v>Narender|Tamil Thalaivas|Season9</v>
          </cell>
          <cell r="B389">
            <v>5093</v>
          </cell>
        </row>
        <row r="390">
          <cell r="A390" t="str">
            <v>Maninder Singh|Bengal Warriors|Season9</v>
          </cell>
          <cell r="B390">
            <v>143</v>
          </cell>
        </row>
        <row r="391">
          <cell r="A391" t="str">
            <v>Pardeep Narwal|U.P. Yoddha|Season9</v>
          </cell>
          <cell r="B391">
            <v>197</v>
          </cell>
        </row>
        <row r="392">
          <cell r="A392" t="str">
            <v>Parteek Dahiya|Gujarat Giants|Season9</v>
          </cell>
          <cell r="B392">
            <v>5124</v>
          </cell>
        </row>
        <row r="393">
          <cell r="A393" t="str">
            <v>Sachin|Patna Pirates|Season9</v>
          </cell>
          <cell r="B393">
            <v>757</v>
          </cell>
        </row>
        <row r="394">
          <cell r="A394" t="str">
            <v>Manjeet|Haryana Steelers|Season9</v>
          </cell>
          <cell r="B394">
            <v>763</v>
          </cell>
        </row>
        <row r="395">
          <cell r="A395" t="str">
            <v>Ashu Malik|Dabang Delhi|Season9</v>
          </cell>
          <cell r="B395">
            <v>4947</v>
          </cell>
        </row>
        <row r="396">
          <cell r="A396" t="str">
            <v>Aslam Inamdar|Puneri Paltan|Season9</v>
          </cell>
          <cell r="B396">
            <v>4960</v>
          </cell>
        </row>
        <row r="397">
          <cell r="A397" t="str">
            <v>Rohit Gulia|Patna Pirates|Season9</v>
          </cell>
          <cell r="B397">
            <v>3023</v>
          </cell>
        </row>
        <row r="398">
          <cell r="A398" t="str">
            <v>Surender Gill|U.P. Yoddha|Season9</v>
          </cell>
          <cell r="B398">
            <v>3241</v>
          </cell>
        </row>
        <row r="399">
          <cell r="A399" t="str">
            <v>Siddharth Desai|Telugu Titans|Season9</v>
          </cell>
          <cell r="B399">
            <v>2026</v>
          </cell>
        </row>
        <row r="400">
          <cell r="A400" t="str">
            <v>Akash Shinde|Puneri Paltan|Season9</v>
          </cell>
          <cell r="B400">
            <v>4959</v>
          </cell>
        </row>
        <row r="401">
          <cell r="A401" t="str">
            <v>Ajinkya Pawar|Tamil Thalaivas|Season9</v>
          </cell>
          <cell r="B401">
            <v>3097</v>
          </cell>
        </row>
        <row r="402">
          <cell r="A402" t="str">
            <v>Vikash Kandola|Bengaluru Bulls|Season9</v>
          </cell>
          <cell r="B402">
            <v>366</v>
          </cell>
        </row>
        <row r="403">
          <cell r="A403" t="str">
            <v>Guman Singh|U Mumba|Season9</v>
          </cell>
          <cell r="B403">
            <v>3032</v>
          </cell>
        </row>
        <row r="404">
          <cell r="A404" t="str">
            <v>Mohit Goyat|Puneri Paltan|Season9</v>
          </cell>
          <cell r="B404">
            <v>4022</v>
          </cell>
        </row>
        <row r="405">
          <cell r="A405" t="str">
            <v>Meetu Sharma|Haryana Steelers|Season9</v>
          </cell>
          <cell r="B405">
            <v>4183</v>
          </cell>
        </row>
        <row r="406">
          <cell r="A406" t="str">
            <v>Rakesh|Gujarat Giants|Season9</v>
          </cell>
          <cell r="B406">
            <v>3966</v>
          </cell>
        </row>
        <row r="407">
          <cell r="A407" t="str">
            <v>Shrikant Jadhav|Bengal Warriors|Season9</v>
          </cell>
          <cell r="B407">
            <v>106</v>
          </cell>
        </row>
        <row r="408">
          <cell r="A408" t="str">
            <v>Ashish|U Mumba|Season9</v>
          </cell>
          <cell r="B408">
            <v>3028</v>
          </cell>
        </row>
        <row r="409">
          <cell r="A409" t="str">
            <v>Neeraj Narwal|Bengaluru Bulls|Season9</v>
          </cell>
          <cell r="B409">
            <v>3038</v>
          </cell>
        </row>
        <row r="410">
          <cell r="A410" t="str">
            <v>V Ajith Kumar|Jaipur Pink Panthers|Season9</v>
          </cell>
          <cell r="B410">
            <v>3053</v>
          </cell>
        </row>
        <row r="411">
          <cell r="A411" t="str">
            <v>Chandran Ranjit|Gujarat Giants|Season9</v>
          </cell>
          <cell r="B411">
            <v>36</v>
          </cell>
        </row>
        <row r="412">
          <cell r="A412" t="str">
            <v>Ankush|Jaipur Pink Panthers|Season9</v>
          </cell>
          <cell r="B412">
            <v>3574</v>
          </cell>
        </row>
        <row r="413">
          <cell r="A413" t="str">
            <v>Mohammadreza Chiyaneh|Patna Pirates|Season9</v>
          </cell>
          <cell r="B413">
            <v>4925</v>
          </cell>
        </row>
        <row r="414">
          <cell r="A414" t="str">
            <v>Rohit Tomar|U.P. Yoddha|Season9</v>
          </cell>
          <cell r="B414">
            <v>4222</v>
          </cell>
        </row>
        <row r="415">
          <cell r="A415" t="str">
            <v>Vijay Malik|Dabang Delhi|Season9</v>
          </cell>
          <cell r="B415">
            <v>3081</v>
          </cell>
        </row>
        <row r="416">
          <cell r="A416" t="str">
            <v>Jai Bhagwan|U Mumba|Season9</v>
          </cell>
          <cell r="B416">
            <v>5002</v>
          </cell>
        </row>
        <row r="417">
          <cell r="A417" t="str">
            <v>Rahul Chaudhari|Jaipur Pink Panthers|Season9</v>
          </cell>
          <cell r="B417">
            <v>81</v>
          </cell>
        </row>
        <row r="418">
          <cell r="A418" t="str">
            <v>Saurabh Nandal|Bengaluru Bulls|Season9</v>
          </cell>
          <cell r="B418">
            <v>3228</v>
          </cell>
        </row>
        <row r="419">
          <cell r="A419" t="str">
            <v>Manjeet|Dabang Delhi|Season9</v>
          </cell>
          <cell r="B419">
            <v>3965</v>
          </cell>
        </row>
        <row r="420">
          <cell r="A420" t="str">
            <v>Sunil Kumar|Jaipur Pink Panthers|Season9</v>
          </cell>
          <cell r="B420">
            <v>368</v>
          </cell>
        </row>
        <row r="421">
          <cell r="A421" t="str">
            <v>Pankaj Mohite|Puneri Paltan|Season9</v>
          </cell>
          <cell r="B421">
            <v>3233</v>
          </cell>
        </row>
        <row r="422">
          <cell r="A422" t="str">
            <v>Himanshu|Tamil Thalaivas|Season9</v>
          </cell>
          <cell r="B422">
            <v>3161</v>
          </cell>
        </row>
        <row r="423">
          <cell r="A423" t="str">
            <v>Aman|Bengaluru Bulls|Season9</v>
          </cell>
          <cell r="B423">
            <v>4972</v>
          </cell>
        </row>
        <row r="424">
          <cell r="A424" t="str">
            <v>Rinku|U Mumba|Season9</v>
          </cell>
          <cell r="B424">
            <v>3964</v>
          </cell>
        </row>
        <row r="425">
          <cell r="A425" t="str">
            <v>Abhishek Singh|Telugu Titans|Season9</v>
          </cell>
          <cell r="B425">
            <v>2028</v>
          </cell>
        </row>
        <row r="426">
          <cell r="A426" t="str">
            <v>Parvesh Bhainswal|Telugu Titans|Season9</v>
          </cell>
          <cell r="B426">
            <v>357</v>
          </cell>
        </row>
        <row r="427">
          <cell r="A427" t="str">
            <v>Vishal|Dabang Delhi|Season9</v>
          </cell>
          <cell r="B427">
            <v>3159</v>
          </cell>
        </row>
        <row r="428">
          <cell r="A428" t="str">
            <v>Jaideep Dahiya|Haryana Steelers|Season9</v>
          </cell>
          <cell r="B428">
            <v>4184</v>
          </cell>
        </row>
        <row r="429">
          <cell r="A429" t="str">
            <v>Sahul Kumar|Jaipur Pink Panthers|Season9</v>
          </cell>
          <cell r="B429">
            <v>4769</v>
          </cell>
        </row>
        <row r="430">
          <cell r="A430" t="str">
            <v>Sahil Gulia|Tamil Thalaivas|Season9</v>
          </cell>
          <cell r="B430">
            <v>4965</v>
          </cell>
        </row>
        <row r="431">
          <cell r="A431" t="str">
            <v>Sumit|U.P. Yoddha|Season9</v>
          </cell>
          <cell r="B431">
            <v>3240</v>
          </cell>
        </row>
        <row r="432">
          <cell r="A432" t="str">
            <v>Fazel Atrachali|Puneri Paltan|Season9</v>
          </cell>
          <cell r="B432">
            <v>259</v>
          </cell>
        </row>
        <row r="433">
          <cell r="A433" t="str">
            <v>Deepak Hooda|Bengal Warriors|Season9</v>
          </cell>
          <cell r="B433">
            <v>41</v>
          </cell>
        </row>
        <row r="434">
          <cell r="A434" t="str">
            <v>Mahendra Rajput|Gujarat Giants|Season9</v>
          </cell>
          <cell r="B434">
            <v>163</v>
          </cell>
        </row>
        <row r="435">
          <cell r="A435" t="str">
            <v>Sagar|Tamil Thalaivas|Season9</v>
          </cell>
          <cell r="B435">
            <v>3236</v>
          </cell>
        </row>
        <row r="436">
          <cell r="A436" t="str">
            <v>Girish Maruti Ernak|Bengal Warriors|Season9</v>
          </cell>
          <cell r="B436">
            <v>161</v>
          </cell>
        </row>
        <row r="437">
          <cell r="A437" t="str">
            <v>Rakesh Narwal|Haryana Steelers|Season9</v>
          </cell>
          <cell r="B437">
            <v>204</v>
          </cell>
        </row>
        <row r="438">
          <cell r="A438" t="str">
            <v>Himanshu Singh|Tamil Thalaivas|Season9</v>
          </cell>
          <cell r="B438">
            <v>4963</v>
          </cell>
        </row>
        <row r="439">
          <cell r="A439" t="str">
            <v>Ashu Singh|U.P. Yoddha|Season9</v>
          </cell>
          <cell r="B439">
            <v>3239</v>
          </cell>
        </row>
        <row r="440">
          <cell r="A440" t="str">
            <v>Sonu|Gujarat Giants|Season9</v>
          </cell>
          <cell r="B440">
            <v>3128</v>
          </cell>
        </row>
        <row r="441">
          <cell r="A441" t="str">
            <v>Vishal Bhardwaj|Telugu Titans|Season9</v>
          </cell>
          <cell r="B441">
            <v>3083</v>
          </cell>
        </row>
        <row r="442">
          <cell r="A442" t="str">
            <v>Mahender Singh|Bengaluru Bulls|Season9</v>
          </cell>
          <cell r="B442">
            <v>769</v>
          </cell>
        </row>
        <row r="443">
          <cell r="A443" t="str">
            <v>Mohit Nandal|Haryana Steelers|Season9</v>
          </cell>
          <cell r="B443">
            <v>4954</v>
          </cell>
        </row>
        <row r="444">
          <cell r="A444" t="str">
            <v>Mohit|U Mumba|Season9</v>
          </cell>
          <cell r="B444">
            <v>5032</v>
          </cell>
        </row>
        <row r="445">
          <cell r="A445" t="str">
            <v>Nitin Rawal|Haryana Steelers|Season9</v>
          </cell>
          <cell r="B445">
            <v>3065</v>
          </cell>
        </row>
        <row r="446">
          <cell r="A446" t="str">
            <v>Shubham Shinde|Bengal Warriors|Season9</v>
          </cell>
          <cell r="B446">
            <v>3103</v>
          </cell>
        </row>
        <row r="447">
          <cell r="A447" t="str">
            <v>Sunil|Patna Pirates|Season9</v>
          </cell>
          <cell r="B447">
            <v>3106</v>
          </cell>
        </row>
        <row r="448">
          <cell r="A448" t="str">
            <v>Vinay|Telugu Titans|Season9</v>
          </cell>
          <cell r="B448">
            <v>5095</v>
          </cell>
        </row>
        <row r="449">
          <cell r="A449" t="str">
            <v>M. Abishek|Tamil Thalaivas|Season9</v>
          </cell>
          <cell r="B449">
            <v>3014</v>
          </cell>
        </row>
        <row r="450">
          <cell r="A450" t="str">
            <v>Arkam Shaikh|Gujarat Giants|Season9</v>
          </cell>
          <cell r="B450">
            <v>2297</v>
          </cell>
        </row>
        <row r="451">
          <cell r="A451" t="str">
            <v>K. Prapanjan|Haryana Steelers|Season9</v>
          </cell>
          <cell r="B451">
            <v>219</v>
          </cell>
        </row>
        <row r="452">
          <cell r="A452" t="str">
            <v>Dong Geon Lee|Gujarat Giants|Season9</v>
          </cell>
          <cell r="B452">
            <v>522</v>
          </cell>
        </row>
        <row r="453">
          <cell r="A453" t="str">
            <v>Rinku Narwal|Gujarat Giants|Season9</v>
          </cell>
          <cell r="B453">
            <v>3084</v>
          </cell>
        </row>
        <row r="454">
          <cell r="A454" t="str">
            <v>Sachin Narwal|Bengaluru Bulls|Season9</v>
          </cell>
          <cell r="B454">
            <v>3154</v>
          </cell>
        </row>
        <row r="455">
          <cell r="A455" t="str">
            <v>Adarsh T|Telugu Titans|Season9</v>
          </cell>
          <cell r="B455">
            <v>3095</v>
          </cell>
        </row>
        <row r="456">
          <cell r="A456" t="str">
            <v>Surinder Singh|U Mumba|Season9</v>
          </cell>
          <cell r="B456">
            <v>3086</v>
          </cell>
        </row>
        <row r="457">
          <cell r="A457" t="str">
            <v>Mohammad Nabibakhsh|Puneri Paltan|Season9</v>
          </cell>
          <cell r="B457">
            <v>3176</v>
          </cell>
        </row>
        <row r="458">
          <cell r="A458" t="str">
            <v>Monu|Patna Pirates|Season9</v>
          </cell>
          <cell r="B458">
            <v>3082</v>
          </cell>
        </row>
        <row r="459">
          <cell r="A459" t="str">
            <v>Gurdeep|U.P. Yoddha|Season9</v>
          </cell>
          <cell r="B459">
            <v>2041</v>
          </cell>
        </row>
        <row r="460">
          <cell r="A460" t="str">
            <v>Bhavani Rajput|Jaipur Pink Panthers|Season9</v>
          </cell>
          <cell r="B460">
            <v>660</v>
          </cell>
        </row>
        <row r="461">
          <cell r="A461" t="str">
            <v>Reza Mirbagheri|Jaipur Pink Panthers|Season9</v>
          </cell>
          <cell r="B461">
            <v>5022</v>
          </cell>
        </row>
        <row r="462">
          <cell r="A462" t="str">
            <v>Sombir|Puneri Paltan|Season9</v>
          </cell>
          <cell r="B462">
            <v>3000</v>
          </cell>
        </row>
        <row r="463">
          <cell r="A463" t="str">
            <v>Sourav Gulia|Gujarat Giants|Season9</v>
          </cell>
          <cell r="B463">
            <v>3593</v>
          </cell>
        </row>
        <row r="464">
          <cell r="A464" t="str">
            <v>Abinesh Nadarajan|Puneri Paltan|Season9</v>
          </cell>
          <cell r="B464">
            <v>4192</v>
          </cell>
        </row>
        <row r="465">
          <cell r="A465" t="str">
            <v>Nitesh Kumar|U.P. Yoddha|Season9</v>
          </cell>
          <cell r="B465">
            <v>3088</v>
          </cell>
        </row>
        <row r="466">
          <cell r="A466" t="str">
            <v>Mohsen Maghsoudlou|Telugu Titans|Season9</v>
          </cell>
          <cell r="B466">
            <v>567</v>
          </cell>
        </row>
        <row r="467">
          <cell r="A467" t="str">
            <v>Heidarali Ekrami|U Mumba|Season9</v>
          </cell>
          <cell r="B467">
            <v>5018</v>
          </cell>
        </row>
        <row r="468">
          <cell r="A468" t="str">
            <v>Krishan|Dabang Delhi|Season9</v>
          </cell>
          <cell r="B468">
            <v>4949</v>
          </cell>
        </row>
        <row r="469">
          <cell r="A469" t="str">
            <v>Mohit|Tamil Thalaivas|Season9</v>
          </cell>
          <cell r="B469">
            <v>4964</v>
          </cell>
        </row>
        <row r="470">
          <cell r="A470" t="str">
            <v>Monu Goyat|Telugu Titans|Season9</v>
          </cell>
          <cell r="B470">
            <v>388</v>
          </cell>
        </row>
        <row r="471">
          <cell r="A471" t="str">
            <v>Vinay|Haryana Steelers|Season9</v>
          </cell>
          <cell r="B471">
            <v>3054</v>
          </cell>
        </row>
        <row r="472">
          <cell r="A472" t="str">
            <v>Sandeep Dhull|Dabang Delhi|Season9</v>
          </cell>
          <cell r="B472">
            <v>290</v>
          </cell>
        </row>
        <row r="473">
          <cell r="A473" t="str">
            <v>Manoj Gowda|Bengal Warriors|Season9</v>
          </cell>
          <cell r="B473">
            <v>3151</v>
          </cell>
        </row>
        <row r="474">
          <cell r="A474" t="str">
            <v>Vaibhav Garje|Bengal Warriors|Season9</v>
          </cell>
          <cell r="B474">
            <v>5114</v>
          </cell>
        </row>
        <row r="475">
          <cell r="A475" t="str">
            <v>Neeraj Kumar|Patna Pirates|Season9</v>
          </cell>
          <cell r="B475">
            <v>3107</v>
          </cell>
        </row>
        <row r="476">
          <cell r="A476" t="str">
            <v>Sanket Sawant|Puneri Paltan|Season9</v>
          </cell>
          <cell r="B476">
            <v>3234</v>
          </cell>
        </row>
        <row r="477">
          <cell r="A477" t="str">
            <v>Amit Hooda|Dabang Delhi|Season9</v>
          </cell>
          <cell r="B477">
            <v>212</v>
          </cell>
        </row>
        <row r="478">
          <cell r="A478" t="str">
            <v>Ankit|Telugu Titans|Season9</v>
          </cell>
          <cell r="B478">
            <v>3227</v>
          </cell>
        </row>
        <row r="479">
          <cell r="A479" t="str">
            <v>K Hanumanthu|Telugu Titans|Season9</v>
          </cell>
          <cell r="B479">
            <v>4795</v>
          </cell>
        </row>
        <row r="480">
          <cell r="A480" t="str">
            <v>Harendra Kumar|U Mumba|Season9</v>
          </cell>
          <cell r="B480">
            <v>3138</v>
          </cell>
        </row>
        <row r="481">
          <cell r="A481" t="str">
            <v>Pranay Rane|U Mumba|Season9</v>
          </cell>
          <cell r="B481">
            <v>5117</v>
          </cell>
        </row>
        <row r="482">
          <cell r="A482" t="str">
            <v>Abhishek KS|Jaipur Pink Panthers|Season9</v>
          </cell>
          <cell r="B482">
            <v>5113</v>
          </cell>
        </row>
        <row r="483">
          <cell r="A483" t="str">
            <v>Balaji D|Bengal Warriors|Season9</v>
          </cell>
          <cell r="B483">
            <v>4978</v>
          </cell>
        </row>
        <row r="484">
          <cell r="A484" t="str">
            <v>Shankar Gadai|Gujarat Giants|Season9</v>
          </cell>
          <cell r="B484">
            <v>5039</v>
          </cell>
        </row>
        <row r="485">
          <cell r="A485" t="str">
            <v>Amirhossein Bastami|Haryana Steelers|Season9</v>
          </cell>
          <cell r="B485">
            <v>4928</v>
          </cell>
        </row>
        <row r="486">
          <cell r="A486" t="str">
            <v>Ravi Kumar|Dabang Delhi|Season9</v>
          </cell>
          <cell r="B486">
            <v>240</v>
          </cell>
        </row>
        <row r="487">
          <cell r="A487" t="str">
            <v>Sandeep Narwal|U.P. Yoddha|Season9</v>
          </cell>
          <cell r="B487">
            <v>142</v>
          </cell>
        </row>
        <row r="488">
          <cell r="A488" t="str">
            <v>Kiran Magar|U Mumba|Season9</v>
          </cell>
          <cell r="B488">
            <v>5037</v>
          </cell>
        </row>
        <row r="489">
          <cell r="A489" t="str">
            <v>Visvanath V|Tamil Thalaivas|Season9</v>
          </cell>
          <cell r="B489">
            <v>5046</v>
          </cell>
        </row>
        <row r="490">
          <cell r="A490" t="str">
            <v>Gaurav Khatri|Puneri Paltan|Season9</v>
          </cell>
          <cell r="B490">
            <v>5128</v>
          </cell>
        </row>
        <row r="491">
          <cell r="A491" t="str">
            <v>Aditya Shinde|Puneri Paltan|Season9</v>
          </cell>
          <cell r="B491">
            <v>5116</v>
          </cell>
        </row>
        <row r="492">
          <cell r="A492" t="str">
            <v>Vijay Kumar|Dabang Delhi|Season9</v>
          </cell>
          <cell r="B492">
            <v>5096</v>
          </cell>
        </row>
        <row r="493">
          <cell r="A493" t="str">
            <v>Surjeet Singh|Telugu Titans|Season9</v>
          </cell>
          <cell r="B493">
            <v>322</v>
          </cell>
        </row>
        <row r="494">
          <cell r="A494" t="str">
            <v>Durgesh Kumar|U.P. Yoddha|Season9</v>
          </cell>
          <cell r="B494">
            <v>3973</v>
          </cell>
        </row>
        <row r="495">
          <cell r="A495" t="str">
            <v>Rahul Sethpal|U Mumba|Season9</v>
          </cell>
          <cell r="B495">
            <v>4186</v>
          </cell>
        </row>
        <row r="496">
          <cell r="A496" t="str">
            <v>Anand Tomar|Patna Pirates|Season9</v>
          </cell>
          <cell r="B496">
            <v>644</v>
          </cell>
        </row>
        <row r="497">
          <cell r="A497" t="str">
            <v>Anil Kumar|U.P. Yoddha|Season9</v>
          </cell>
          <cell r="B497">
            <v>5121</v>
          </cell>
        </row>
        <row r="498">
          <cell r="A498" t="str">
            <v>Ranjit Naik|Patna Pirates|Season9</v>
          </cell>
          <cell r="B498">
            <v>5091</v>
          </cell>
        </row>
        <row r="499">
          <cell r="A499" t="str">
            <v>Monu Hooda|Haryana Steelers|Season9</v>
          </cell>
          <cell r="B499">
            <v>5101</v>
          </cell>
        </row>
        <row r="500">
          <cell r="A500" t="str">
            <v>Sushil|Haryana Steelers|Season9</v>
          </cell>
          <cell r="B500">
            <v>4179</v>
          </cell>
        </row>
        <row r="501">
          <cell r="A501" t="str">
            <v>Mayur Kadam|Bengaluru Bulls|Season9</v>
          </cell>
          <cell r="B501">
            <v>4848</v>
          </cell>
        </row>
        <row r="502">
          <cell r="A502" t="str">
            <v>Vijay Kumar|Telugu Titans|Season9</v>
          </cell>
          <cell r="B502">
            <v>768</v>
          </cell>
        </row>
        <row r="503">
          <cell r="A503" t="str">
            <v>Ajinkya Kapre|Bengal Warriors|Season9</v>
          </cell>
          <cell r="B503">
            <v>2025</v>
          </cell>
        </row>
        <row r="504">
          <cell r="A504" t="str">
            <v>Arpit Saroha|Tamil Thalaivas|Season9</v>
          </cell>
          <cell r="B504">
            <v>4224</v>
          </cell>
        </row>
        <row r="505">
          <cell r="A505" t="str">
            <v>Akash Pikalmunde|Bengal Warriors|Season9</v>
          </cell>
          <cell r="B505">
            <v>4675</v>
          </cell>
        </row>
        <row r="506">
          <cell r="A506" t="str">
            <v>Manish Gulia|Haryana Steelers|Season9</v>
          </cell>
          <cell r="B506">
            <v>5055</v>
          </cell>
        </row>
        <row r="507">
          <cell r="A507" t="str">
            <v>Dipak|Dabang Delhi|Season9</v>
          </cell>
          <cell r="B507">
            <v>4948</v>
          </cell>
        </row>
        <row r="508">
          <cell r="A508" t="str">
            <v>Anuj Kumar|Patna Pirates|Season9</v>
          </cell>
          <cell r="B508">
            <v>5107</v>
          </cell>
        </row>
        <row r="509">
          <cell r="A509" t="str">
            <v>Sachin|Tamil Thalaivas|Season9</v>
          </cell>
          <cell r="B509">
            <v>5130</v>
          </cell>
        </row>
        <row r="510">
          <cell r="A510" t="str">
            <v>Ponparthiban Subramanian|Bengaluru Bulls|Season9</v>
          </cell>
          <cell r="B510">
            <v>3101</v>
          </cell>
        </row>
        <row r="511">
          <cell r="A511" t="str">
            <v>Ashish Sangwan|Bengal Warriors|Season9</v>
          </cell>
          <cell r="B511">
            <v>202</v>
          </cell>
        </row>
        <row r="512">
          <cell r="A512" t="str">
            <v>Surender Nada|Bengal Warriors|Season9</v>
          </cell>
          <cell r="B512">
            <v>146</v>
          </cell>
        </row>
        <row r="513">
          <cell r="A513" t="str">
            <v>Rajnish|Telugu Titans|Season9</v>
          </cell>
          <cell r="B513">
            <v>2290</v>
          </cell>
        </row>
        <row r="514">
          <cell r="A514" t="str">
            <v>Saurabh|Puneri Paltan|Season9</v>
          </cell>
          <cell r="B514">
            <v>5129</v>
          </cell>
        </row>
        <row r="515">
          <cell r="A515" t="str">
            <v>Mahipal|U.P. Yoddha|Season9</v>
          </cell>
          <cell r="B515">
            <v>5118</v>
          </cell>
        </row>
        <row r="516">
          <cell r="A516" t="str">
            <v>Lucky Sharma|Jaipur Pink Panthers|Season9</v>
          </cell>
          <cell r="B516">
            <v>5042</v>
          </cell>
        </row>
        <row r="517">
          <cell r="A517" t="str">
            <v>Shivam|U Mumba|Season9</v>
          </cell>
          <cell r="B517">
            <v>4970</v>
          </cell>
        </row>
        <row r="518">
          <cell r="A518" t="str">
            <v>Ashish Narwal|Dabang Delhi|Season9</v>
          </cell>
          <cell r="B518">
            <v>5100</v>
          </cell>
        </row>
        <row r="519">
          <cell r="A519" t="str">
            <v>Sajin C|Patna Pirates|Season9</v>
          </cell>
          <cell r="B519">
            <v>3343</v>
          </cell>
        </row>
        <row r="520">
          <cell r="A520" t="str">
            <v>Manuj|Gujarat Giants|Season9</v>
          </cell>
          <cell r="B520">
            <v>4693</v>
          </cell>
        </row>
        <row r="521">
          <cell r="A521" t="str">
            <v>Abdul Insamam|Patna Pirates|Season9</v>
          </cell>
          <cell r="B521">
            <v>4798</v>
          </cell>
        </row>
        <row r="522">
          <cell r="A522" t="str">
            <v>Kapil|Gujarat Giants|Season9</v>
          </cell>
          <cell r="B522">
            <v>4750</v>
          </cell>
        </row>
        <row r="523">
          <cell r="A523" t="str">
            <v>Lovepreet Singh|Haryana Steelers|Season9</v>
          </cell>
          <cell r="B523">
            <v>4157</v>
          </cell>
        </row>
        <row r="524">
          <cell r="A524" t="str">
            <v>Shivansh Thakur|U Mumba|Season9</v>
          </cell>
          <cell r="B524">
            <v>4032</v>
          </cell>
        </row>
        <row r="525">
          <cell r="A525" t="str">
            <v>Daniel Odhiambo|Patna Pirates|Season9</v>
          </cell>
          <cell r="B525">
            <v>3174</v>
          </cell>
        </row>
        <row r="526">
          <cell r="A526" t="str">
            <v>Naveen Kundu|Haryana Steelers|Season9</v>
          </cell>
          <cell r="B526">
            <v>5102</v>
          </cell>
        </row>
        <row r="527">
          <cell r="A527" t="str">
            <v>Sunny Sehrawat|Haryana Steelers|Season9</v>
          </cell>
          <cell r="B527">
            <v>5104</v>
          </cell>
        </row>
        <row r="528">
          <cell r="A528" t="str">
            <v>Aslam Thambi|Bengal Warriors|Season9</v>
          </cell>
          <cell r="B528">
            <v>4935</v>
          </cell>
        </row>
        <row r="529">
          <cell r="A529" t="str">
            <v>Manish|Patna Pirates|Season9</v>
          </cell>
          <cell r="B529">
            <v>4957</v>
          </cell>
        </row>
        <row r="530">
          <cell r="A530" t="str">
            <v>Aashish|Tamil Thalaivas|Season9</v>
          </cell>
          <cell r="B530">
            <v>4962</v>
          </cell>
        </row>
        <row r="531">
          <cell r="A531" t="str">
            <v>Badal Singh|Puneri Paltan|Season9</v>
          </cell>
          <cell r="B531">
            <v>5108</v>
          </cell>
        </row>
        <row r="532">
          <cell r="A532" t="str">
            <v>Mohit Pahal|Telugu Titans|Season9</v>
          </cell>
          <cell r="B532">
            <v>5109</v>
          </cell>
        </row>
        <row r="533">
          <cell r="A533" t="str">
            <v>Parveen Satpal|Bengal Warriors|Season9</v>
          </cell>
          <cell r="B533">
            <v>3100</v>
          </cell>
        </row>
        <row r="534">
          <cell r="A534" t="str">
            <v>Sager Kumar|Patna Pirates|Season9</v>
          </cell>
          <cell r="B534">
            <v>4058</v>
          </cell>
        </row>
        <row r="535">
          <cell r="A535" t="str">
            <v>Vishwas S|Patna Pirates|Season9</v>
          </cell>
          <cell r="B535">
            <v>4757</v>
          </cell>
        </row>
        <row r="536">
          <cell r="A536" t="str">
            <v>Rohit|Bengal Warriors|Season9</v>
          </cell>
          <cell r="B536">
            <v>4723</v>
          </cell>
        </row>
        <row r="537">
          <cell r="A537" t="str">
            <v>Sudhakar Krishant|Bengaluru Bulls|Season9</v>
          </cell>
          <cell r="B537">
            <v>4849</v>
          </cell>
        </row>
        <row r="538">
          <cell r="A538" t="str">
            <v>James Kamweti|U.P. Yoddha|Season9</v>
          </cell>
          <cell r="B538">
            <v>4933</v>
          </cell>
        </row>
        <row r="539">
          <cell r="A539" t="str">
            <v>Govind Gurjar|Puneri Paltan|Season9</v>
          </cell>
          <cell r="B539">
            <v>4917</v>
          </cell>
        </row>
        <row r="540">
          <cell r="A540" t="str">
            <v>Shubham Kumar|U.P. Yoddha|Season9</v>
          </cell>
          <cell r="B540">
            <v>4228</v>
          </cell>
        </row>
        <row r="541">
          <cell r="A541" t="str">
            <v>Himanshu Narwal|Tamil Thalaivas|Season9</v>
          </cell>
          <cell r="B541">
            <v>3970</v>
          </cell>
        </row>
        <row r="542">
          <cell r="A542" t="str">
            <v>Navneet|Jaipur Pink Panthers|Season9</v>
          </cell>
          <cell r="B542">
            <v>3238</v>
          </cell>
        </row>
        <row r="543">
          <cell r="A543" t="str">
            <v>Sahil|Tamil Thalaivas|Season9</v>
          </cell>
          <cell r="B543">
            <v>3025</v>
          </cell>
        </row>
        <row r="544">
          <cell r="A544" t="str">
            <v>Joginder Narwal|Haryana Steelers|Season9</v>
          </cell>
          <cell r="B544">
            <v>194</v>
          </cell>
        </row>
        <row r="545">
          <cell r="A545" t="str">
            <v>Sandeep Kandola|Gujarat Giants|Season9</v>
          </cell>
          <cell r="B545">
            <v>248</v>
          </cell>
        </row>
        <row r="546">
          <cell r="A546" t="str">
            <v>R Guhan|Bengal Warriors|Season9</v>
          </cell>
          <cell r="B546">
            <v>5120</v>
          </cell>
        </row>
        <row r="547">
          <cell r="A547" t="str">
            <v>Kamlesh|U Mumba|Season9</v>
          </cell>
          <cell r="B547">
            <v>4968</v>
          </cell>
        </row>
        <row r="548">
          <cell r="A548" t="str">
            <v>Nitin|Telugu Titans|Season9</v>
          </cell>
          <cell r="B548">
            <v>5111</v>
          </cell>
        </row>
        <row r="549">
          <cell r="A549" t="str">
            <v>Harsh|Haryana Steelers|Season9</v>
          </cell>
          <cell r="B549">
            <v>5103</v>
          </cell>
        </row>
        <row r="550">
          <cell r="A550" t="str">
            <v>Thiyagarajan Yuvaraj|Patna Pirates|Season9</v>
          </cell>
          <cell r="B550">
            <v>5092</v>
          </cell>
        </row>
        <row r="551">
          <cell r="A551" t="str">
            <v>Naveen Sharma|Patna Pirates|Season9</v>
          </cell>
          <cell r="B551">
            <v>5090</v>
          </cell>
        </row>
        <row r="552">
          <cell r="A552" t="str">
            <v>Ran Singh|Bengaluru Bulls|Season9</v>
          </cell>
          <cell r="B552">
            <v>160</v>
          </cell>
        </row>
        <row r="553">
          <cell r="A553" t="str">
            <v>Rathan K|U.P. Yoddha|Season9</v>
          </cell>
          <cell r="B553">
            <v>3472</v>
          </cell>
        </row>
        <row r="554">
          <cell r="A554" t="str">
            <v>Sakthivel R|Bengal Warriors|Season9</v>
          </cell>
          <cell r="B554">
            <v>4195</v>
          </cell>
        </row>
        <row r="555">
          <cell r="A555" t="str">
            <v>Nitin Panwar|Jaipur Pink Panthers|Season9</v>
          </cell>
          <cell r="B555">
            <v>3152</v>
          </cell>
        </row>
        <row r="556">
          <cell r="A556" t="str">
            <v>Amit Sheoran|Bengal Warriors|Season9</v>
          </cell>
          <cell r="B556">
            <v>3115</v>
          </cell>
        </row>
        <row r="557">
          <cell r="A557" t="str">
            <v>Nitin Panwar|U.P. Yoddha|Season9</v>
          </cell>
          <cell r="B557">
            <v>3039</v>
          </cell>
        </row>
        <row r="558">
          <cell r="A558" t="str">
            <v>Devank|Jaipur Pink Panthers|Season9</v>
          </cell>
          <cell r="B558">
            <v>5106</v>
          </cell>
        </row>
        <row r="559">
          <cell r="A559" t="str">
            <v>Aman|U.P. Yoddha|Season9</v>
          </cell>
          <cell r="B559">
            <v>4971</v>
          </cell>
        </row>
        <row r="560">
          <cell r="A560" t="str">
            <v>Harsh Lad|Puneri Paltan|Season9</v>
          </cell>
          <cell r="B560">
            <v>5078</v>
          </cell>
        </row>
        <row r="561">
          <cell r="A561" t="str">
            <v>Alankar Patil|Puneri Paltan|Season9</v>
          </cell>
          <cell r="B561">
            <v>5052</v>
          </cell>
        </row>
        <row r="562">
          <cell r="A562" t="str">
            <v>Md. Arif Rabbani|Tamil Thalaivas|Season9</v>
          </cell>
          <cell r="B562">
            <v>5003</v>
          </cell>
        </row>
        <row r="563">
          <cell r="A563" t="str">
            <v>Suyog Gaikar|Bengal Warriors|Season9</v>
          </cell>
          <cell r="B563">
            <v>5115</v>
          </cell>
        </row>
        <row r="564">
          <cell r="A564" t="str">
            <v>Mohit|Telugu Titans|Season9</v>
          </cell>
          <cell r="B564">
            <v>5110</v>
          </cell>
        </row>
        <row r="565">
          <cell r="A565" t="str">
            <v>Balasaheb Jadhav|Puneri Paltan|Season9</v>
          </cell>
          <cell r="B565">
            <v>3011</v>
          </cell>
        </row>
        <row r="566">
          <cell r="A566" t="str">
            <v>More G B|Bengaluru Bulls|Season9</v>
          </cell>
          <cell r="B566">
            <v>772</v>
          </cell>
        </row>
        <row r="567">
          <cell r="A567" t="str">
            <v>Narender Hooda|Bengaluru Bulls|Season9</v>
          </cell>
          <cell r="B567">
            <v>629</v>
          </cell>
        </row>
        <row r="568">
          <cell r="A568" t="str">
            <v>Babu M|U.P. Yoddha|Season9</v>
          </cell>
          <cell r="B568">
            <v>726</v>
          </cell>
        </row>
        <row r="569">
          <cell r="A569" t="str">
            <v>Anil Kumar|Dabang Delhi|Season9</v>
          </cell>
          <cell r="B569">
            <v>311</v>
          </cell>
        </row>
        <row r="570">
          <cell r="A570" t="str">
            <v>Harmanjit Singh|Bengaluru Bulls|Season9</v>
          </cell>
          <cell r="B570">
            <v>3225</v>
          </cell>
        </row>
        <row r="571">
          <cell r="A571" t="str">
            <v>K. Abhimanyu|Tamil Thalaivas|Season9</v>
          </cell>
          <cell r="B571">
            <v>4198</v>
          </cell>
        </row>
        <row r="572">
          <cell r="A572" t="str">
            <v>Prince D|Telugu Titans|Season9</v>
          </cell>
          <cell r="B572">
            <v>3969</v>
          </cell>
        </row>
        <row r="573">
          <cell r="A573" t="str">
            <v>Baldev Singh|Gujarat Giants|Season9</v>
          </cell>
          <cell r="B573">
            <v>621</v>
          </cell>
        </row>
        <row r="574">
          <cell r="A574" t="str">
            <v>Prashanth Kumar Rai|Gujarat Giants|Season9</v>
          </cell>
          <cell r="B574">
            <v>155</v>
          </cell>
        </row>
        <row r="575">
          <cell r="A575" t="str">
            <v>Maninder Singh|Haryana Steelers|Season9</v>
          </cell>
          <cell r="B575">
            <v>743</v>
          </cell>
        </row>
        <row r="576">
          <cell r="A576" t="str">
            <v>Gulveer Singh|U.P. Yoddha|Season9</v>
          </cell>
          <cell r="B576">
            <v>647</v>
          </cell>
        </row>
        <row r="577">
          <cell r="A577" t="str">
            <v>Parshant Kumar|Bengal Warriors|Season9</v>
          </cell>
          <cell r="B577">
            <v>5097</v>
          </cell>
        </row>
        <row r="578">
          <cell r="A578" t="str">
            <v>Rajnesh|Bengaluru Bulls|Season9</v>
          </cell>
          <cell r="B578">
            <v>5098</v>
          </cell>
        </row>
        <row r="579">
          <cell r="A579" t="str">
            <v>Rakesh Ram|Puneri Paltan|Season9</v>
          </cell>
          <cell r="B579">
            <v>5053</v>
          </cell>
        </row>
        <row r="580">
          <cell r="A580" t="str">
            <v>Muhammed Shihas|Telugu Titans|Season9</v>
          </cell>
          <cell r="B580">
            <v>4966</v>
          </cell>
        </row>
        <row r="581">
          <cell r="A581" t="str">
            <v>Palla Ramakrishna|Telugu Titans|Season9</v>
          </cell>
          <cell r="B581">
            <v>4967</v>
          </cell>
        </row>
        <row r="582">
          <cell r="A582" t="str">
            <v>Deepak Singh|Jaipur Pink Panthers|Season9</v>
          </cell>
          <cell r="B582">
            <v>4956</v>
          </cell>
        </row>
        <row r="583">
          <cell r="A583" t="str">
            <v>Pardeep Kumar|Gujarat Giants|Season9</v>
          </cell>
          <cell r="B583">
            <v>4939</v>
          </cell>
        </row>
        <row r="584">
          <cell r="A584" t="str">
            <v>Mohammad Ghorbani|Gujarat Giants|Season9</v>
          </cell>
          <cell r="B584">
            <v>5019</v>
          </cell>
        </row>
        <row r="585">
          <cell r="A585" t="str">
            <v>Ashish|Jaipur Pink Panthers|Season9</v>
          </cell>
          <cell r="B585">
            <v>5105</v>
          </cell>
        </row>
        <row r="586">
          <cell r="A586" t="str">
            <v>Priyank Chandel|Gujarat Giants|Season9</v>
          </cell>
          <cell r="B586">
            <v>5132</v>
          </cell>
        </row>
        <row r="587">
          <cell r="A587" t="str">
            <v>Vinod Kumar|Bengal Warriors|Season9</v>
          </cell>
          <cell r="B587">
            <v>764</v>
          </cell>
        </row>
        <row r="588">
          <cell r="A588" t="str">
            <v>Purna Singh|Gujarat Giants|Season9</v>
          </cell>
          <cell r="B588">
            <v>3075</v>
          </cell>
        </row>
        <row r="589">
          <cell r="A589" t="str">
            <v>Ravinder Pahal|Telugu Titans|Season9</v>
          </cell>
          <cell r="B589">
            <v>157</v>
          </cell>
        </row>
        <row r="590">
          <cell r="A590" t="str">
            <v>Vishal Mane|U Mumba|Season9</v>
          </cell>
          <cell r="B590">
            <v>123</v>
          </cell>
        </row>
        <row r="591">
          <cell r="A591" t="str">
            <v>Vijin Thangadurai|Gujarat Giants|Season9</v>
          </cell>
          <cell r="B591">
            <v>185</v>
          </cell>
        </row>
        <row r="592">
          <cell r="A592" t="str">
            <v>Rohit Kumar|Gujarat Giants|Season9</v>
          </cell>
          <cell r="B592">
            <v>326</v>
          </cell>
        </row>
        <row r="593">
          <cell r="A593" t="str">
            <v>Pawan Sehrawat|Tamil Thalaivas|Season9</v>
          </cell>
          <cell r="B593">
            <v>318</v>
          </cell>
        </row>
        <row r="594">
          <cell r="A594" t="str">
            <v>Nitin Tomar|U.P. Yoddha|Season9</v>
          </cell>
          <cell r="B594">
            <v>320</v>
          </cell>
        </row>
        <row r="595">
          <cell r="A595" t="str">
            <v>Sandeep|Gujarat Giants|Season9</v>
          </cell>
          <cell r="B595">
            <v>299</v>
          </cell>
        </row>
        <row r="596">
          <cell r="A596" t="str">
            <v>Tejas Patil|Dabang Delhi|Season9</v>
          </cell>
          <cell r="B596">
            <v>4106</v>
          </cell>
        </row>
        <row r="597">
          <cell r="A597" t="str">
            <v>D MahindraPrasad|Puneri Paltan|Season9</v>
          </cell>
          <cell r="B597">
            <v>4141</v>
          </cell>
        </row>
        <row r="598">
          <cell r="A598" t="str">
            <v>Nitin Chandel|Jaipur Pink Panthers|Season9</v>
          </cell>
          <cell r="B598">
            <v>4036</v>
          </cell>
        </row>
        <row r="599">
          <cell r="A599" t="str">
            <v>Soleiman Pahlevani|Bengal Warriors|Season9</v>
          </cell>
          <cell r="B599">
            <v>4929</v>
          </cell>
        </row>
        <row r="600">
          <cell r="A600" t="str">
            <v>Mohammad Mahalli|Haryana Steelers|Season9</v>
          </cell>
          <cell r="B600">
            <v>3175</v>
          </cell>
        </row>
        <row r="601">
          <cell r="A601" t="str">
            <v>Satywan|U Mumba|Season9</v>
          </cell>
          <cell r="B601">
            <v>3169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3B8F6-044D-D549-AE2B-A6477BAE3DD5}">
  <dimension ref="A1:N1048575"/>
  <sheetViews>
    <sheetView tabSelected="1" zoomScale="150" zoomScaleNormal="80" workbookViewId="0">
      <selection activeCell="D2" sqref="D2"/>
    </sheetView>
  </sheetViews>
  <sheetFormatPr baseColWidth="10" defaultColWidth="10.83203125" defaultRowHeight="16" x14ac:dyDescent="0.2"/>
  <cols>
    <col min="1" max="1" width="34" bestFit="1" customWidth="1"/>
    <col min="2" max="2" width="9.5" customWidth="1"/>
    <col min="3" max="4" width="20" customWidth="1"/>
    <col min="5" max="5" width="10.83203125" customWidth="1"/>
    <col min="6" max="6" width="19.6640625" bestFit="1" customWidth="1"/>
    <col min="7" max="7" width="15.5" customWidth="1"/>
    <col min="8" max="8" width="16.83203125" customWidth="1"/>
    <col min="9" max="9" width="19.33203125" customWidth="1"/>
    <col min="11" max="11" width="24.6640625" customWidth="1"/>
    <col min="12" max="12" width="12.33203125" customWidth="1"/>
  </cols>
  <sheetData>
    <row r="1" spans="1:14" x14ac:dyDescent="0.2">
      <c r="A1" s="2" t="s">
        <v>546</v>
      </c>
      <c r="B1" t="s">
        <v>0</v>
      </c>
      <c r="C1" t="s">
        <v>1</v>
      </c>
      <c r="D1" t="s">
        <v>556</v>
      </c>
      <c r="E1" t="s">
        <v>469</v>
      </c>
      <c r="F1" t="s">
        <v>5</v>
      </c>
      <c r="G1" t="s">
        <v>2</v>
      </c>
      <c r="H1" t="s">
        <v>3</v>
      </c>
      <c r="I1" t="s">
        <v>4</v>
      </c>
    </row>
    <row r="2" spans="1:14" x14ac:dyDescent="0.2">
      <c r="A2" t="str">
        <f>CONCATENATE(F2,"|",C2,"|",B2)</f>
        <v>Surjeet Singh|Bengal Warriors|Season5</v>
      </c>
      <c r="B2" t="s">
        <v>6</v>
      </c>
      <c r="C2" t="s">
        <v>20</v>
      </c>
      <c r="D2">
        <v>322</v>
      </c>
      <c r="E2">
        <f t="shared" ref="E2:E15" si="0">VLOOKUP(F2,s5_bengal,2,FALSE)</f>
        <v>322</v>
      </c>
      <c r="F2" t="s">
        <v>7</v>
      </c>
      <c r="G2">
        <v>142</v>
      </c>
      <c r="H2">
        <v>72</v>
      </c>
      <c r="I2" s="1">
        <v>0.51</v>
      </c>
      <c r="K2" t="s">
        <v>15</v>
      </c>
      <c r="L2">
        <v>143</v>
      </c>
    </row>
    <row r="3" spans="1:14" x14ac:dyDescent="0.2">
      <c r="A3" t="str">
        <f t="shared" ref="A3:A66" si="1">CONCATENATE(F3,"|",C3,"|",B3)</f>
        <v>Ran Singh|Bengal Warriors|Season5</v>
      </c>
      <c r="B3" t="s">
        <v>6</v>
      </c>
      <c r="C3" t="s">
        <v>20</v>
      </c>
      <c r="D3">
        <v>160</v>
      </c>
      <c r="E3">
        <f t="shared" si="0"/>
        <v>160</v>
      </c>
      <c r="F3" t="s">
        <v>8</v>
      </c>
      <c r="G3">
        <v>103</v>
      </c>
      <c r="H3">
        <v>49</v>
      </c>
      <c r="I3" s="1">
        <v>0.48</v>
      </c>
      <c r="K3" t="s">
        <v>14</v>
      </c>
      <c r="L3">
        <v>12</v>
      </c>
    </row>
    <row r="4" spans="1:14" x14ac:dyDescent="0.2">
      <c r="A4" t="str">
        <f t="shared" si="1"/>
        <v>Shrikant Tewthia|Bengal Warriors|Season5</v>
      </c>
      <c r="B4" t="s">
        <v>6</v>
      </c>
      <c r="C4" t="s">
        <v>20</v>
      </c>
      <c r="D4">
        <v>107</v>
      </c>
      <c r="E4">
        <f t="shared" si="0"/>
        <v>107</v>
      </c>
      <c r="F4" t="s">
        <v>9</v>
      </c>
      <c r="G4">
        <v>91</v>
      </c>
      <c r="H4">
        <v>31</v>
      </c>
      <c r="I4" s="1">
        <v>0.34</v>
      </c>
      <c r="K4" t="s">
        <v>16</v>
      </c>
      <c r="L4">
        <v>211</v>
      </c>
    </row>
    <row r="5" spans="1:14" x14ac:dyDescent="0.2">
      <c r="A5" t="str">
        <f t="shared" si="1"/>
        <v>Vinod Kumar|Bengal Warriors|Season5</v>
      </c>
      <c r="B5" t="s">
        <v>6</v>
      </c>
      <c r="C5" t="s">
        <v>20</v>
      </c>
      <c r="D5">
        <v>387</v>
      </c>
      <c r="E5">
        <f t="shared" si="0"/>
        <v>387</v>
      </c>
      <c r="F5" t="s">
        <v>10</v>
      </c>
      <c r="G5">
        <v>27</v>
      </c>
      <c r="H5">
        <v>8</v>
      </c>
      <c r="I5" s="1">
        <v>0.3</v>
      </c>
      <c r="K5" t="s">
        <v>7</v>
      </c>
      <c r="L5">
        <v>322</v>
      </c>
    </row>
    <row r="6" spans="1:14" x14ac:dyDescent="0.2">
      <c r="A6" t="str">
        <f t="shared" si="1"/>
        <v>Rahul Kumar|Bengal Warriors|Season5</v>
      </c>
      <c r="B6" t="s">
        <v>6</v>
      </c>
      <c r="C6" t="s">
        <v>20</v>
      </c>
      <c r="D6">
        <v>288</v>
      </c>
      <c r="E6">
        <f t="shared" si="0"/>
        <v>288</v>
      </c>
      <c r="F6" t="s">
        <v>11</v>
      </c>
      <c r="G6">
        <v>25</v>
      </c>
      <c r="H6">
        <v>6</v>
      </c>
      <c r="I6" s="1">
        <v>0.24</v>
      </c>
      <c r="K6" t="s">
        <v>8</v>
      </c>
      <c r="L6">
        <v>160</v>
      </c>
    </row>
    <row r="7" spans="1:14" x14ac:dyDescent="0.2">
      <c r="A7" t="str">
        <f t="shared" si="1"/>
        <v>Young Chang Ko|Bengal Warriors|Season5</v>
      </c>
      <c r="B7" t="s">
        <v>6</v>
      </c>
      <c r="C7" t="s">
        <v>20</v>
      </c>
      <c r="D7">
        <v>519</v>
      </c>
      <c r="E7">
        <f t="shared" si="0"/>
        <v>519</v>
      </c>
      <c r="F7" t="s">
        <v>12</v>
      </c>
      <c r="G7">
        <v>23</v>
      </c>
      <c r="H7">
        <v>2</v>
      </c>
      <c r="I7" s="1">
        <v>0.09</v>
      </c>
      <c r="K7" t="s">
        <v>10</v>
      </c>
      <c r="L7">
        <v>387</v>
      </c>
    </row>
    <row r="8" spans="1:14" x14ac:dyDescent="0.2">
      <c r="A8" t="str">
        <f t="shared" si="1"/>
        <v>Vikash |Bengal Warriors|Season5</v>
      </c>
      <c r="B8" t="s">
        <v>6</v>
      </c>
      <c r="C8" t="s">
        <v>20</v>
      </c>
      <c r="D8">
        <v>741</v>
      </c>
      <c r="E8">
        <f t="shared" si="0"/>
        <v>741</v>
      </c>
      <c r="F8" t="s">
        <v>467</v>
      </c>
      <c r="G8">
        <v>11</v>
      </c>
      <c r="H8">
        <v>5</v>
      </c>
      <c r="I8" s="1">
        <v>0.45</v>
      </c>
      <c r="K8" t="s">
        <v>9</v>
      </c>
      <c r="L8">
        <v>107</v>
      </c>
      <c r="M8" s="5" t="s">
        <v>533</v>
      </c>
      <c r="N8" s="4"/>
    </row>
    <row r="9" spans="1:14" x14ac:dyDescent="0.2">
      <c r="A9" t="str">
        <f t="shared" si="1"/>
        <v>Shashank Wankhede|Bengal Warriors|Season5</v>
      </c>
      <c r="B9" t="s">
        <v>6</v>
      </c>
      <c r="C9" t="s">
        <v>20</v>
      </c>
      <c r="D9">
        <v>279</v>
      </c>
      <c r="E9">
        <f t="shared" si="0"/>
        <v>279</v>
      </c>
      <c r="F9" t="s">
        <v>13</v>
      </c>
      <c r="G9">
        <v>11</v>
      </c>
      <c r="H9">
        <v>2</v>
      </c>
      <c r="I9" s="1">
        <v>0.18</v>
      </c>
      <c r="K9" t="s">
        <v>18</v>
      </c>
      <c r="L9">
        <v>34</v>
      </c>
      <c r="M9" s="5"/>
      <c r="N9" s="4"/>
    </row>
    <row r="10" spans="1:14" x14ac:dyDescent="0.2">
      <c r="A10" t="str">
        <f t="shared" si="1"/>
        <v>Jang Kun Lee|Bengal Warriors|Season5</v>
      </c>
      <c r="B10" t="s">
        <v>6</v>
      </c>
      <c r="C10" t="s">
        <v>20</v>
      </c>
      <c r="D10">
        <v>12</v>
      </c>
      <c r="E10">
        <f t="shared" si="0"/>
        <v>12</v>
      </c>
      <c r="F10" t="s">
        <v>14</v>
      </c>
      <c r="G10">
        <v>11</v>
      </c>
      <c r="H10">
        <v>0</v>
      </c>
      <c r="I10" s="1">
        <v>0</v>
      </c>
      <c r="K10" t="s">
        <v>105</v>
      </c>
      <c r="L10">
        <v>313</v>
      </c>
      <c r="M10" s="5"/>
      <c r="N10" s="4"/>
    </row>
    <row r="11" spans="1:14" x14ac:dyDescent="0.2">
      <c r="A11" t="str">
        <f t="shared" si="1"/>
        <v>Maninder Singh|Bengal Warriors|Season5</v>
      </c>
      <c r="B11" t="s">
        <v>6</v>
      </c>
      <c r="C11" t="s">
        <v>20</v>
      </c>
      <c r="D11">
        <v>143</v>
      </c>
      <c r="E11">
        <f t="shared" si="0"/>
        <v>143</v>
      </c>
      <c r="F11" t="s">
        <v>15</v>
      </c>
      <c r="G11">
        <v>10</v>
      </c>
      <c r="H11">
        <v>2</v>
      </c>
      <c r="I11" s="1">
        <v>0.2</v>
      </c>
      <c r="K11" t="s">
        <v>11</v>
      </c>
      <c r="L11">
        <v>288</v>
      </c>
      <c r="M11" s="5"/>
      <c r="N11" s="4"/>
    </row>
    <row r="12" spans="1:14" x14ac:dyDescent="0.2">
      <c r="A12" t="str">
        <f t="shared" si="1"/>
        <v>Deepak Narwal|Bengal Warriors|Season5</v>
      </c>
      <c r="B12" t="s">
        <v>6</v>
      </c>
      <c r="C12" t="s">
        <v>20</v>
      </c>
      <c r="D12">
        <v>211</v>
      </c>
      <c r="E12">
        <f t="shared" si="0"/>
        <v>211</v>
      </c>
      <c r="F12" t="s">
        <v>16</v>
      </c>
      <c r="G12">
        <v>9</v>
      </c>
      <c r="H12">
        <v>2</v>
      </c>
      <c r="I12" s="1">
        <v>0.22</v>
      </c>
      <c r="K12" t="s">
        <v>467</v>
      </c>
      <c r="L12">
        <v>741</v>
      </c>
    </row>
    <row r="13" spans="1:14" x14ac:dyDescent="0.2">
      <c r="A13" t="str">
        <f t="shared" si="1"/>
        <v>Kuldeep|Bengal Warriors|Season5</v>
      </c>
      <c r="B13" t="s">
        <v>6</v>
      </c>
      <c r="C13" t="s">
        <v>20</v>
      </c>
      <c r="D13">
        <v>392</v>
      </c>
      <c r="E13">
        <f t="shared" si="0"/>
        <v>392</v>
      </c>
      <c r="F13" t="s">
        <v>17</v>
      </c>
      <c r="G13">
        <v>4</v>
      </c>
      <c r="H13">
        <v>2</v>
      </c>
      <c r="I13" s="1">
        <v>0.5</v>
      </c>
      <c r="K13" t="s">
        <v>13</v>
      </c>
      <c r="L13">
        <v>279</v>
      </c>
    </row>
    <row r="14" spans="1:14" x14ac:dyDescent="0.2">
      <c r="A14" t="str">
        <f t="shared" si="1"/>
        <v>Bhupender Singh|Bengal Warriors|Season5</v>
      </c>
      <c r="B14" s="2" t="s">
        <v>6</v>
      </c>
      <c r="C14" t="s">
        <v>20</v>
      </c>
      <c r="D14">
        <v>34</v>
      </c>
      <c r="E14">
        <f t="shared" si="0"/>
        <v>34</v>
      </c>
      <c r="F14" t="s">
        <v>18</v>
      </c>
      <c r="G14">
        <v>4</v>
      </c>
      <c r="H14">
        <v>0</v>
      </c>
      <c r="I14" s="1">
        <v>0</v>
      </c>
      <c r="K14" t="s">
        <v>12</v>
      </c>
      <c r="L14">
        <v>519</v>
      </c>
    </row>
    <row r="15" spans="1:14" x14ac:dyDescent="0.2">
      <c r="A15" t="str">
        <f t="shared" si="1"/>
        <v>Sandeep Malik|Bengal Warriors|Season5</v>
      </c>
      <c r="B15" s="2" t="s">
        <v>6</v>
      </c>
      <c r="C15" t="s">
        <v>20</v>
      </c>
      <c r="D15" t="e">
        <v>#N/A</v>
      </c>
      <c r="E15" t="e">
        <f t="shared" si="0"/>
        <v>#N/A</v>
      </c>
      <c r="F15" t="s">
        <v>19</v>
      </c>
      <c r="G15">
        <v>3</v>
      </c>
      <c r="H15">
        <v>0</v>
      </c>
      <c r="I15" s="1">
        <v>0</v>
      </c>
      <c r="K15" t="s">
        <v>468</v>
      </c>
      <c r="L15">
        <v>3094</v>
      </c>
    </row>
    <row r="16" spans="1:14" x14ac:dyDescent="0.2">
      <c r="A16" t="str">
        <f t="shared" si="1"/>
        <v>Mahender Singh|Bengaluru Bulls|Season5</v>
      </c>
      <c r="B16" s="2" t="s">
        <v>6</v>
      </c>
      <c r="C16" t="s">
        <v>34</v>
      </c>
      <c r="D16">
        <v>769</v>
      </c>
      <c r="E16" s="2">
        <f t="shared" ref="E16:E28" si="2">VLOOKUP(F16,s5_bulls,2,FALSE)</f>
        <v>769</v>
      </c>
      <c r="F16" t="s">
        <v>21</v>
      </c>
      <c r="G16">
        <v>112</v>
      </c>
      <c r="H16">
        <v>56</v>
      </c>
      <c r="I16" s="1">
        <v>0.5</v>
      </c>
      <c r="K16" t="s">
        <v>17</v>
      </c>
      <c r="L16">
        <v>392</v>
      </c>
    </row>
    <row r="17" spans="1:13" x14ac:dyDescent="0.2">
      <c r="A17" t="str">
        <f t="shared" si="1"/>
        <v>Ravinder Pahal|Bengaluru Bulls|Season5</v>
      </c>
      <c r="B17" s="2" t="s">
        <v>6</v>
      </c>
      <c r="C17" t="s">
        <v>34</v>
      </c>
      <c r="D17">
        <v>157</v>
      </c>
      <c r="E17" s="2">
        <f t="shared" si="2"/>
        <v>157</v>
      </c>
      <c r="F17" t="s">
        <v>22</v>
      </c>
      <c r="G17">
        <v>105</v>
      </c>
      <c r="H17">
        <v>49</v>
      </c>
      <c r="I17" s="1">
        <v>0.47</v>
      </c>
      <c r="K17" t="s">
        <v>130</v>
      </c>
      <c r="L17">
        <v>765</v>
      </c>
    </row>
    <row r="18" spans="1:13" x14ac:dyDescent="0.2">
      <c r="A18" t="str">
        <f t="shared" si="1"/>
        <v>Kuldeep Singh|Bengaluru Bulls|Season5</v>
      </c>
      <c r="B18" s="2" t="s">
        <v>6</v>
      </c>
      <c r="C18" t="s">
        <v>34</v>
      </c>
      <c r="D18">
        <v>61</v>
      </c>
      <c r="E18" s="2">
        <f t="shared" si="2"/>
        <v>61</v>
      </c>
      <c r="F18" t="s">
        <v>23</v>
      </c>
      <c r="G18">
        <v>62</v>
      </c>
      <c r="H18">
        <v>30</v>
      </c>
      <c r="I18" s="1">
        <v>0.48</v>
      </c>
    </row>
    <row r="19" spans="1:13" x14ac:dyDescent="0.2">
      <c r="A19" t="str">
        <f t="shared" si="1"/>
        <v>Ashish Kumar|Bengaluru Bulls|Season5</v>
      </c>
      <c r="B19" s="2" t="s">
        <v>6</v>
      </c>
      <c r="C19" t="s">
        <v>34</v>
      </c>
      <c r="D19" t="e">
        <v>#N/A</v>
      </c>
      <c r="E19" s="2" t="e">
        <f t="shared" si="2"/>
        <v>#N/A</v>
      </c>
      <c r="F19" t="s">
        <v>24</v>
      </c>
      <c r="G19">
        <v>40</v>
      </c>
      <c r="H19">
        <v>13</v>
      </c>
      <c r="I19" s="1">
        <v>0.33</v>
      </c>
      <c r="K19" t="s">
        <v>26</v>
      </c>
      <c r="L19">
        <v>326</v>
      </c>
    </row>
    <row r="20" spans="1:13" x14ac:dyDescent="0.2">
      <c r="A20" t="str">
        <f t="shared" si="1"/>
        <v>Sunil Jaipal|Bengaluru Bulls|Season5</v>
      </c>
      <c r="B20" s="2" t="s">
        <v>6</v>
      </c>
      <c r="C20" t="s">
        <v>34</v>
      </c>
      <c r="D20">
        <v>141</v>
      </c>
      <c r="E20" s="2">
        <f t="shared" si="2"/>
        <v>141</v>
      </c>
      <c r="F20" t="s">
        <v>25</v>
      </c>
      <c r="G20">
        <v>27</v>
      </c>
      <c r="H20">
        <v>12</v>
      </c>
      <c r="I20" s="1">
        <v>0.44</v>
      </c>
      <c r="K20" t="s">
        <v>33</v>
      </c>
      <c r="L20">
        <v>389</v>
      </c>
    </row>
    <row r="21" spans="1:13" x14ac:dyDescent="0.2">
      <c r="A21" t="str">
        <f t="shared" si="1"/>
        <v>Rohit Kumar|Bengaluru Bulls|Season5</v>
      </c>
      <c r="B21" s="2" t="s">
        <v>6</v>
      </c>
      <c r="C21" t="s">
        <v>34</v>
      </c>
      <c r="D21">
        <v>326</v>
      </c>
      <c r="E21" s="2">
        <f t="shared" si="2"/>
        <v>326</v>
      </c>
      <c r="F21" t="s">
        <v>26</v>
      </c>
      <c r="G21">
        <v>23</v>
      </c>
      <c r="H21">
        <v>11</v>
      </c>
      <c r="I21" s="1">
        <v>0.48</v>
      </c>
      <c r="K21" t="s">
        <v>21</v>
      </c>
      <c r="L21">
        <v>769</v>
      </c>
    </row>
    <row r="22" spans="1:13" x14ac:dyDescent="0.2">
      <c r="A22" t="str">
        <f t="shared" si="1"/>
        <v>Sachin Kumar|Bengaluru Bulls|Season5</v>
      </c>
      <c r="B22" s="2" t="s">
        <v>6</v>
      </c>
      <c r="C22" t="s">
        <v>34</v>
      </c>
      <c r="D22">
        <v>218</v>
      </c>
      <c r="E22" s="2">
        <f t="shared" si="2"/>
        <v>218</v>
      </c>
      <c r="F22" t="s">
        <v>27</v>
      </c>
      <c r="G22">
        <v>20</v>
      </c>
      <c r="H22">
        <v>6</v>
      </c>
      <c r="I22" s="1">
        <v>0.3</v>
      </c>
      <c r="K22" t="s">
        <v>22</v>
      </c>
      <c r="L22">
        <v>157</v>
      </c>
    </row>
    <row r="23" spans="1:13" x14ac:dyDescent="0.2">
      <c r="A23" t="str">
        <f t="shared" si="1"/>
        <v>Gurvinder Singh|Bengaluru Bulls|Season5</v>
      </c>
      <c r="B23" s="2" t="s">
        <v>6</v>
      </c>
      <c r="C23" t="s">
        <v>34</v>
      </c>
      <c r="D23">
        <v>46</v>
      </c>
      <c r="E23" s="2">
        <f t="shared" si="2"/>
        <v>46</v>
      </c>
      <c r="F23" t="s">
        <v>28</v>
      </c>
      <c r="G23">
        <v>17</v>
      </c>
      <c r="H23">
        <v>6</v>
      </c>
      <c r="I23" s="1">
        <v>0.35</v>
      </c>
      <c r="K23" t="s">
        <v>23</v>
      </c>
      <c r="L23">
        <v>61</v>
      </c>
      <c r="M23" s="6" t="s">
        <v>535</v>
      </c>
    </row>
    <row r="24" spans="1:13" x14ac:dyDescent="0.2">
      <c r="A24" t="str">
        <f t="shared" si="1"/>
        <v>Preetam Chhillar|Bengaluru Bulls|Season5</v>
      </c>
      <c r="B24" s="2" t="s">
        <v>6</v>
      </c>
      <c r="C24" t="s">
        <v>34</v>
      </c>
      <c r="D24">
        <v>167</v>
      </c>
      <c r="E24" s="2">
        <f t="shared" si="2"/>
        <v>167</v>
      </c>
      <c r="F24" t="s">
        <v>29</v>
      </c>
      <c r="G24">
        <v>16</v>
      </c>
      <c r="H24">
        <v>4</v>
      </c>
      <c r="I24" s="1">
        <v>0.25</v>
      </c>
      <c r="K24" t="s">
        <v>470</v>
      </c>
      <c r="L24">
        <v>202</v>
      </c>
      <c r="M24" s="6"/>
    </row>
    <row r="25" spans="1:13" x14ac:dyDescent="0.2">
      <c r="A25" t="str">
        <f t="shared" si="1"/>
        <v>Pardeep Kandola|Bengaluru Bulls|Season5</v>
      </c>
      <c r="B25" s="2" t="s">
        <v>6</v>
      </c>
      <c r="C25" t="s">
        <v>34</v>
      </c>
      <c r="D25" t="e">
        <v>#N/A</v>
      </c>
      <c r="E25" s="2" t="e">
        <f t="shared" si="2"/>
        <v>#N/A</v>
      </c>
      <c r="F25" t="s">
        <v>30</v>
      </c>
      <c r="G25">
        <v>9</v>
      </c>
      <c r="H25">
        <v>0</v>
      </c>
      <c r="I25" s="1">
        <v>0</v>
      </c>
      <c r="K25" t="s">
        <v>25</v>
      </c>
      <c r="L25">
        <v>141</v>
      </c>
      <c r="M25" s="6"/>
    </row>
    <row r="26" spans="1:13" x14ac:dyDescent="0.2">
      <c r="A26" t="str">
        <f t="shared" si="1"/>
        <v>Amit Sheoran|Bengaluru Bulls|Season5</v>
      </c>
      <c r="B26" s="2" t="s">
        <v>6</v>
      </c>
      <c r="C26" t="s">
        <v>34</v>
      </c>
      <c r="D26" t="e">
        <v>#N/A</v>
      </c>
      <c r="E26" s="2" t="e">
        <f t="shared" si="2"/>
        <v>#N/A</v>
      </c>
      <c r="F26" t="s">
        <v>31</v>
      </c>
      <c r="G26">
        <v>6</v>
      </c>
      <c r="H26">
        <v>0</v>
      </c>
      <c r="I26" s="1">
        <v>0</v>
      </c>
      <c r="K26" t="s">
        <v>471</v>
      </c>
      <c r="L26">
        <v>46</v>
      </c>
      <c r="M26" s="6"/>
    </row>
    <row r="27" spans="1:13" x14ac:dyDescent="0.2">
      <c r="A27" t="str">
        <f t="shared" si="1"/>
        <v>Harish Naik|Bengaluru Bulls|Season5</v>
      </c>
      <c r="B27" s="2" t="s">
        <v>6</v>
      </c>
      <c r="C27" t="s">
        <v>34</v>
      </c>
      <c r="D27">
        <v>3091</v>
      </c>
      <c r="E27" s="2">
        <f t="shared" si="2"/>
        <v>3091</v>
      </c>
      <c r="F27" t="s">
        <v>32</v>
      </c>
      <c r="G27">
        <v>4</v>
      </c>
      <c r="H27">
        <v>0</v>
      </c>
      <c r="I27" s="1">
        <v>0</v>
      </c>
      <c r="K27" t="s">
        <v>32</v>
      </c>
      <c r="L27">
        <v>3091</v>
      </c>
    </row>
    <row r="28" spans="1:13" x14ac:dyDescent="0.2">
      <c r="A28" t="str">
        <f t="shared" si="1"/>
        <v>Ajay Kumar|Bengaluru Bulls|Season5</v>
      </c>
      <c r="B28" s="2" t="s">
        <v>6</v>
      </c>
      <c r="C28" t="s">
        <v>34</v>
      </c>
      <c r="D28">
        <v>389</v>
      </c>
      <c r="E28" s="2">
        <f t="shared" si="2"/>
        <v>389</v>
      </c>
      <c r="F28" t="s">
        <v>33</v>
      </c>
      <c r="G28">
        <v>4</v>
      </c>
      <c r="H28">
        <v>0</v>
      </c>
      <c r="I28" s="1">
        <v>0</v>
      </c>
      <c r="K28" t="s">
        <v>29</v>
      </c>
      <c r="L28">
        <v>167</v>
      </c>
    </row>
    <row r="29" spans="1:13" x14ac:dyDescent="0.2">
      <c r="A29" t="str">
        <f t="shared" si="1"/>
        <v>Sunil|Dabang Delhi|Season5</v>
      </c>
      <c r="B29" s="2" t="s">
        <v>6</v>
      </c>
      <c r="C29" t="s">
        <v>50</v>
      </c>
      <c r="D29">
        <v>207</v>
      </c>
      <c r="E29" s="2">
        <f t="shared" ref="E29:E46" si="3">VLOOKUP(F29,s5_delhi,2,FALSE)</f>
        <v>207</v>
      </c>
      <c r="F29" t="s">
        <v>35</v>
      </c>
      <c r="G29">
        <v>61</v>
      </c>
      <c r="H29">
        <v>24</v>
      </c>
      <c r="I29" s="1">
        <v>0.39</v>
      </c>
      <c r="K29" t="s">
        <v>27</v>
      </c>
      <c r="L29">
        <v>218</v>
      </c>
    </row>
    <row r="30" spans="1:13" x14ac:dyDescent="0.2">
      <c r="A30" t="str">
        <f t="shared" si="1"/>
        <v>Nilesh Shinde|Dabang Delhi|Season5</v>
      </c>
      <c r="B30" s="2" t="s">
        <v>6</v>
      </c>
      <c r="C30" t="s">
        <v>50</v>
      </c>
      <c r="D30">
        <v>73</v>
      </c>
      <c r="E30" s="2">
        <f t="shared" si="3"/>
        <v>73</v>
      </c>
      <c r="F30" t="s">
        <v>36</v>
      </c>
      <c r="G30">
        <v>51</v>
      </c>
      <c r="H30">
        <v>19</v>
      </c>
      <c r="I30" s="1">
        <v>0.37</v>
      </c>
      <c r="K30" t="s">
        <v>309</v>
      </c>
      <c r="L30">
        <v>3066</v>
      </c>
    </row>
    <row r="31" spans="1:13" x14ac:dyDescent="0.2">
      <c r="A31" t="str">
        <f t="shared" si="1"/>
        <v>Vishnu Landge|Dabang Delhi|Season5</v>
      </c>
      <c r="B31" s="2" t="s">
        <v>6</v>
      </c>
      <c r="C31" s="2" t="s">
        <v>50</v>
      </c>
      <c r="D31" s="2">
        <v>784</v>
      </c>
      <c r="E31" s="2">
        <f t="shared" si="3"/>
        <v>784</v>
      </c>
      <c r="F31" t="s">
        <v>473</v>
      </c>
      <c r="G31">
        <v>46</v>
      </c>
      <c r="H31">
        <v>16</v>
      </c>
      <c r="I31" s="1">
        <v>0.35</v>
      </c>
    </row>
    <row r="32" spans="1:13" x14ac:dyDescent="0.2">
      <c r="A32" t="str">
        <f t="shared" si="1"/>
        <v>Satpal|Dabang Delhi|Season5</v>
      </c>
      <c r="B32" s="2" t="s">
        <v>6</v>
      </c>
      <c r="C32" s="2" t="s">
        <v>50</v>
      </c>
      <c r="D32" s="2">
        <v>773</v>
      </c>
      <c r="E32" s="2">
        <f t="shared" si="3"/>
        <v>773</v>
      </c>
      <c r="F32" t="s">
        <v>38</v>
      </c>
      <c r="G32">
        <v>42</v>
      </c>
      <c r="H32">
        <v>22</v>
      </c>
      <c r="I32" s="1">
        <v>0.52</v>
      </c>
      <c r="K32" t="s">
        <v>41</v>
      </c>
      <c r="L32">
        <v>251</v>
      </c>
    </row>
    <row r="33" spans="1:13" x14ac:dyDescent="0.2">
      <c r="A33" t="str">
        <f t="shared" si="1"/>
        <v>Bajirao Hodage|Dabang Delhi|Season5</v>
      </c>
      <c r="B33" s="2" t="s">
        <v>6</v>
      </c>
      <c r="C33" s="2" t="s">
        <v>50</v>
      </c>
      <c r="D33" s="2">
        <v>164</v>
      </c>
      <c r="E33" s="2">
        <f t="shared" si="3"/>
        <v>164</v>
      </c>
      <c r="F33" t="s">
        <v>39</v>
      </c>
      <c r="G33">
        <v>39</v>
      </c>
      <c r="H33">
        <v>11</v>
      </c>
      <c r="I33" s="1">
        <v>0.28000000000000003</v>
      </c>
      <c r="K33" t="s">
        <v>472</v>
      </c>
      <c r="L33">
        <v>300</v>
      </c>
    </row>
    <row r="34" spans="1:13" x14ac:dyDescent="0.2">
      <c r="A34" t="str">
        <f t="shared" si="1"/>
        <v>Swapnil Shinde|Dabang Delhi|Season5</v>
      </c>
      <c r="B34" s="2" t="s">
        <v>6</v>
      </c>
      <c r="C34" s="2" t="s">
        <v>50</v>
      </c>
      <c r="D34" s="2">
        <v>170</v>
      </c>
      <c r="E34" s="2">
        <f t="shared" si="3"/>
        <v>170</v>
      </c>
      <c r="F34" t="s">
        <v>40</v>
      </c>
      <c r="G34">
        <v>38</v>
      </c>
      <c r="H34">
        <v>13</v>
      </c>
      <c r="I34" s="1">
        <v>0.34</v>
      </c>
      <c r="K34" t="s">
        <v>42</v>
      </c>
      <c r="L34">
        <v>261</v>
      </c>
    </row>
    <row r="35" spans="1:13" x14ac:dyDescent="0.2">
      <c r="A35" t="str">
        <f t="shared" si="1"/>
        <v>Meraj Sheykh|Dabang Delhi|Season5</v>
      </c>
      <c r="B35" s="2" t="s">
        <v>6</v>
      </c>
      <c r="C35" s="2" t="s">
        <v>50</v>
      </c>
      <c r="D35" s="2">
        <v>251</v>
      </c>
      <c r="E35" s="2">
        <f t="shared" si="3"/>
        <v>251</v>
      </c>
      <c r="F35" t="s">
        <v>41</v>
      </c>
      <c r="G35">
        <v>31</v>
      </c>
      <c r="H35">
        <v>8</v>
      </c>
      <c r="I35" s="1">
        <v>0.26</v>
      </c>
      <c r="K35" t="s">
        <v>47</v>
      </c>
      <c r="L35">
        <v>718</v>
      </c>
    </row>
    <row r="36" spans="1:13" x14ac:dyDescent="0.2">
      <c r="A36" t="str">
        <f t="shared" si="1"/>
        <v>Yatharth |Dabang Delhi|Season5</v>
      </c>
      <c r="B36" s="2" t="s">
        <v>6</v>
      </c>
      <c r="C36" s="2" t="s">
        <v>50</v>
      </c>
      <c r="D36" s="2">
        <v>736</v>
      </c>
      <c r="E36" s="2">
        <f t="shared" si="3"/>
        <v>736</v>
      </c>
      <c r="F36" t="s">
        <v>474</v>
      </c>
      <c r="G36">
        <v>24</v>
      </c>
      <c r="H36">
        <v>11</v>
      </c>
      <c r="I36" s="1">
        <v>0.46</v>
      </c>
      <c r="K36" t="s">
        <v>48</v>
      </c>
      <c r="L36">
        <v>576</v>
      </c>
      <c r="M36" s="6" t="s">
        <v>534</v>
      </c>
    </row>
    <row r="37" spans="1:13" x14ac:dyDescent="0.2">
      <c r="A37" t="str">
        <f t="shared" si="1"/>
        <v>Rohit Baliyan|Dabang Delhi|Season5</v>
      </c>
      <c r="B37" s="2" t="s">
        <v>6</v>
      </c>
      <c r="C37" s="2" t="s">
        <v>50</v>
      </c>
      <c r="D37" s="2">
        <v>261</v>
      </c>
      <c r="E37" s="2">
        <f t="shared" si="3"/>
        <v>261</v>
      </c>
      <c r="F37" t="s">
        <v>42</v>
      </c>
      <c r="G37">
        <v>24</v>
      </c>
      <c r="H37">
        <v>9</v>
      </c>
      <c r="I37" s="1">
        <v>0.38</v>
      </c>
      <c r="K37" t="s">
        <v>38</v>
      </c>
      <c r="L37">
        <v>773</v>
      </c>
      <c r="M37" s="6"/>
    </row>
    <row r="38" spans="1:13" x14ac:dyDescent="0.2">
      <c r="A38" t="str">
        <f t="shared" si="1"/>
        <v>Vishal|Dabang Delhi|Season5</v>
      </c>
      <c r="B38" s="2" t="s">
        <v>6</v>
      </c>
      <c r="C38" s="2" t="s">
        <v>50</v>
      </c>
      <c r="D38" s="2">
        <v>3159</v>
      </c>
      <c r="E38" s="2">
        <f t="shared" si="3"/>
        <v>3159</v>
      </c>
      <c r="F38" t="s">
        <v>43</v>
      </c>
      <c r="G38">
        <v>20</v>
      </c>
      <c r="H38">
        <v>6</v>
      </c>
      <c r="I38" s="1">
        <v>0.3</v>
      </c>
      <c r="K38" t="s">
        <v>35</v>
      </c>
      <c r="L38">
        <v>207</v>
      </c>
      <c r="M38" s="6"/>
    </row>
    <row r="39" spans="1:13" x14ac:dyDescent="0.2">
      <c r="A39" t="str">
        <f t="shared" si="1"/>
        <v>Tapas Pal|Dabang Delhi|Season5</v>
      </c>
      <c r="B39" s="2" t="s">
        <v>6</v>
      </c>
      <c r="C39" s="2" t="s">
        <v>50</v>
      </c>
      <c r="D39" s="2">
        <v>661</v>
      </c>
      <c r="E39" s="2">
        <f t="shared" si="3"/>
        <v>661</v>
      </c>
      <c r="F39" t="s">
        <v>44</v>
      </c>
      <c r="G39">
        <v>15</v>
      </c>
      <c r="H39">
        <v>9</v>
      </c>
      <c r="I39" s="1">
        <v>0.6</v>
      </c>
      <c r="K39" t="s">
        <v>36</v>
      </c>
      <c r="L39">
        <v>73</v>
      </c>
      <c r="M39" s="6"/>
    </row>
    <row r="40" spans="1:13" x14ac:dyDescent="0.2">
      <c r="A40" t="str">
        <f t="shared" si="1"/>
        <v>Abolfazel Maghsodlo|Dabang Delhi|Season5</v>
      </c>
      <c r="B40" s="2" t="s">
        <v>6</v>
      </c>
      <c r="C40" s="2" t="s">
        <v>50</v>
      </c>
      <c r="D40" s="2">
        <v>300</v>
      </c>
      <c r="E40" s="2">
        <f t="shared" si="3"/>
        <v>300</v>
      </c>
      <c r="F40" t="s">
        <v>472</v>
      </c>
      <c r="G40" s="3">
        <v>13</v>
      </c>
      <c r="H40" s="3">
        <v>5</v>
      </c>
      <c r="I40" s="1">
        <v>0.38</v>
      </c>
      <c r="K40" t="s">
        <v>473</v>
      </c>
      <c r="L40">
        <v>784</v>
      </c>
    </row>
    <row r="41" spans="1:13" x14ac:dyDescent="0.2">
      <c r="A41" t="str">
        <f t="shared" si="1"/>
        <v>Tushar Bhoir|Dabang Delhi|Season5</v>
      </c>
      <c r="B41" s="2" t="s">
        <v>6</v>
      </c>
      <c r="C41" s="2" t="s">
        <v>50</v>
      </c>
      <c r="D41" s="2">
        <v>792</v>
      </c>
      <c r="E41" s="2">
        <f t="shared" si="3"/>
        <v>792</v>
      </c>
      <c r="F41" t="s">
        <v>45</v>
      </c>
      <c r="G41">
        <v>12</v>
      </c>
      <c r="H41">
        <v>3</v>
      </c>
      <c r="I41" s="1">
        <v>0.25</v>
      </c>
      <c r="K41" t="s">
        <v>40</v>
      </c>
      <c r="L41">
        <v>170</v>
      </c>
    </row>
    <row r="42" spans="1:13" x14ac:dyDescent="0.2">
      <c r="A42" t="str">
        <f t="shared" si="1"/>
        <v>Ravi Dalal|Dabang Delhi|Season5</v>
      </c>
      <c r="B42" s="2" t="s">
        <v>6</v>
      </c>
      <c r="C42" s="2" t="s">
        <v>50</v>
      </c>
      <c r="D42" s="2">
        <v>92</v>
      </c>
      <c r="E42" s="2">
        <f t="shared" si="3"/>
        <v>92</v>
      </c>
      <c r="F42" s="3" t="s">
        <v>46</v>
      </c>
      <c r="G42" s="3">
        <v>7</v>
      </c>
      <c r="H42" s="3">
        <v>3</v>
      </c>
      <c r="I42" s="1">
        <v>0.43</v>
      </c>
      <c r="K42" t="s">
        <v>474</v>
      </c>
      <c r="L42">
        <v>736</v>
      </c>
    </row>
    <row r="43" spans="1:13" x14ac:dyDescent="0.2">
      <c r="A43" t="str">
        <f t="shared" si="1"/>
        <v>R. Sriram|Dabang Delhi|Season5</v>
      </c>
      <c r="B43" s="2" t="s">
        <v>6</v>
      </c>
      <c r="C43" s="2" t="s">
        <v>50</v>
      </c>
      <c r="D43" s="2">
        <v>718</v>
      </c>
      <c r="E43" s="2">
        <f t="shared" si="3"/>
        <v>718</v>
      </c>
      <c r="F43" t="s">
        <v>47</v>
      </c>
      <c r="G43">
        <v>5</v>
      </c>
      <c r="H43">
        <v>1</v>
      </c>
      <c r="I43" s="1">
        <v>0.2</v>
      </c>
      <c r="K43" t="s">
        <v>39</v>
      </c>
      <c r="L43">
        <v>164</v>
      </c>
    </row>
    <row r="44" spans="1:13" x14ac:dyDescent="0.2">
      <c r="A44" t="str">
        <f t="shared" si="1"/>
        <v>Shubham Palkar|Dabang Delhi|Season5</v>
      </c>
      <c r="B44" s="2" t="s">
        <v>6</v>
      </c>
      <c r="C44" s="2" t="s">
        <v>50</v>
      </c>
      <c r="D44" s="2">
        <v>605</v>
      </c>
      <c r="E44" s="2">
        <f t="shared" si="3"/>
        <v>605</v>
      </c>
      <c r="F44" t="s">
        <v>475</v>
      </c>
      <c r="G44">
        <v>3</v>
      </c>
      <c r="H44">
        <v>0</v>
      </c>
      <c r="I44" s="1">
        <v>0</v>
      </c>
      <c r="K44" t="s">
        <v>43</v>
      </c>
      <c r="L44">
        <v>3159</v>
      </c>
    </row>
    <row r="45" spans="1:13" x14ac:dyDescent="0.2">
      <c r="A45" t="str">
        <f t="shared" si="1"/>
        <v>Anand Patil|Dabang Delhi|Season5</v>
      </c>
      <c r="B45" s="2" t="s">
        <v>6</v>
      </c>
      <c r="C45" s="2" t="s">
        <v>50</v>
      </c>
      <c r="D45" s="2">
        <v>576</v>
      </c>
      <c r="E45" s="2">
        <f t="shared" si="3"/>
        <v>576</v>
      </c>
      <c r="F45" t="s">
        <v>48</v>
      </c>
      <c r="G45">
        <v>3</v>
      </c>
      <c r="H45">
        <v>0</v>
      </c>
      <c r="I45" s="1">
        <v>0</v>
      </c>
      <c r="K45" t="s">
        <v>44</v>
      </c>
      <c r="L45">
        <v>661</v>
      </c>
    </row>
    <row r="46" spans="1:13" x14ac:dyDescent="0.2">
      <c r="A46" t="str">
        <f t="shared" si="1"/>
        <v>Rupesh Tomar|Dabang Delhi|Season5</v>
      </c>
      <c r="B46" s="2" t="s">
        <v>6</v>
      </c>
      <c r="C46" s="2" t="s">
        <v>50</v>
      </c>
      <c r="D46" s="2">
        <v>97</v>
      </c>
      <c r="E46" s="2">
        <f t="shared" si="3"/>
        <v>97</v>
      </c>
      <c r="F46" t="s">
        <v>49</v>
      </c>
      <c r="G46">
        <v>2</v>
      </c>
      <c r="H46">
        <v>1</v>
      </c>
      <c r="I46" s="1">
        <v>0.5</v>
      </c>
      <c r="K46" t="s">
        <v>46</v>
      </c>
      <c r="L46">
        <v>92</v>
      </c>
    </row>
    <row r="47" spans="1:13" x14ac:dyDescent="0.2">
      <c r="A47" t="str">
        <f t="shared" si="1"/>
        <v>Abozar Mighani|Gujarat Giants|Season5</v>
      </c>
      <c r="B47" s="2" t="s">
        <v>6</v>
      </c>
      <c r="C47" s="2" t="s">
        <v>549</v>
      </c>
      <c r="D47" s="2">
        <v>489</v>
      </c>
      <c r="E47" s="2">
        <f t="shared" ref="E47:E61" si="4">VLOOKUP(F47,s5_gujarat,2,FALSE)</f>
        <v>489</v>
      </c>
      <c r="F47" t="s">
        <v>51</v>
      </c>
      <c r="G47">
        <v>113</v>
      </c>
      <c r="H47">
        <v>65</v>
      </c>
      <c r="I47" s="1">
        <v>0.57999999999999996</v>
      </c>
      <c r="K47" t="s">
        <v>475</v>
      </c>
      <c r="L47">
        <v>605</v>
      </c>
    </row>
    <row r="48" spans="1:13" x14ac:dyDescent="0.2">
      <c r="A48" t="str">
        <f t="shared" si="1"/>
        <v>Fazel Atrachali|Gujarat Giants|Season5</v>
      </c>
      <c r="B48" s="2" t="s">
        <v>6</v>
      </c>
      <c r="C48" s="2" t="s">
        <v>549</v>
      </c>
      <c r="D48" s="2">
        <v>259</v>
      </c>
      <c r="E48" s="2">
        <f t="shared" si="4"/>
        <v>259</v>
      </c>
      <c r="F48" t="s">
        <v>52</v>
      </c>
      <c r="G48">
        <v>95</v>
      </c>
      <c r="H48">
        <v>54</v>
      </c>
      <c r="I48" s="1">
        <v>0.56999999999999995</v>
      </c>
      <c r="K48" t="s">
        <v>45</v>
      </c>
      <c r="L48">
        <v>792</v>
      </c>
    </row>
    <row r="49" spans="1:13" x14ac:dyDescent="0.2">
      <c r="A49" t="str">
        <f t="shared" si="1"/>
        <v>Sunil Kumar|Gujarat Giants|Season5</v>
      </c>
      <c r="B49" s="2" t="s">
        <v>6</v>
      </c>
      <c r="C49" s="2" t="s">
        <v>549</v>
      </c>
      <c r="D49" s="2">
        <v>368</v>
      </c>
      <c r="E49" s="2">
        <f t="shared" si="4"/>
        <v>368</v>
      </c>
      <c r="F49" t="s">
        <v>53</v>
      </c>
      <c r="G49">
        <v>91</v>
      </c>
      <c r="H49">
        <v>56</v>
      </c>
      <c r="I49" s="1">
        <v>0.62</v>
      </c>
      <c r="K49" t="s">
        <v>476</v>
      </c>
      <c r="L49">
        <v>173</v>
      </c>
    </row>
    <row r="50" spans="1:13" x14ac:dyDescent="0.2">
      <c r="A50" t="str">
        <f t="shared" si="1"/>
        <v>Parvesh Bhainswal|Gujarat Giants|Season5</v>
      </c>
      <c r="B50" s="2" t="s">
        <v>6</v>
      </c>
      <c r="C50" s="2" t="s">
        <v>549</v>
      </c>
      <c r="D50" s="2">
        <v>357</v>
      </c>
      <c r="E50" s="2">
        <f t="shared" si="4"/>
        <v>357</v>
      </c>
      <c r="F50" t="s">
        <v>54</v>
      </c>
      <c r="G50">
        <v>87</v>
      </c>
      <c r="H50">
        <v>44</v>
      </c>
      <c r="I50" s="1">
        <v>0.51</v>
      </c>
      <c r="K50" t="s">
        <v>49</v>
      </c>
      <c r="L50">
        <v>97</v>
      </c>
    </row>
    <row r="51" spans="1:13" x14ac:dyDescent="0.2">
      <c r="A51" t="str">
        <f t="shared" si="1"/>
        <v>Sachin|Gujarat Giants|Season5</v>
      </c>
      <c r="B51" s="2" t="s">
        <v>6</v>
      </c>
      <c r="C51" s="2" t="s">
        <v>549</v>
      </c>
      <c r="D51" s="2">
        <v>757</v>
      </c>
      <c r="E51" s="2">
        <f t="shared" si="4"/>
        <v>757</v>
      </c>
      <c r="F51" t="s">
        <v>55</v>
      </c>
      <c r="G51">
        <v>18</v>
      </c>
      <c r="H51">
        <v>13</v>
      </c>
      <c r="I51" s="1">
        <v>0.72</v>
      </c>
    </row>
    <row r="52" spans="1:13" x14ac:dyDescent="0.2">
      <c r="A52" t="str">
        <f t="shared" si="1"/>
        <v>Rohit Gulia|Gujarat Giants|Season5</v>
      </c>
      <c r="B52" s="2" t="s">
        <v>6</v>
      </c>
      <c r="C52" s="2" t="s">
        <v>549</v>
      </c>
      <c r="D52" s="2">
        <v>3023</v>
      </c>
      <c r="E52" s="2">
        <f t="shared" si="4"/>
        <v>3023</v>
      </c>
      <c r="F52" t="s">
        <v>56</v>
      </c>
      <c r="G52">
        <v>17</v>
      </c>
      <c r="H52">
        <v>3</v>
      </c>
      <c r="I52" s="1">
        <v>0.18</v>
      </c>
      <c r="K52" t="s">
        <v>55</v>
      </c>
      <c r="L52">
        <v>757</v>
      </c>
    </row>
    <row r="53" spans="1:13" x14ac:dyDescent="0.2">
      <c r="A53" t="str">
        <f t="shared" si="1"/>
        <v>Mahendra Rajput|Gujarat Giants|Season5</v>
      </c>
      <c r="B53" s="2" t="s">
        <v>6</v>
      </c>
      <c r="C53" s="2" t="s">
        <v>549</v>
      </c>
      <c r="D53" s="2">
        <v>163</v>
      </c>
      <c r="E53" s="2">
        <f t="shared" si="4"/>
        <v>163</v>
      </c>
      <c r="F53" t="s">
        <v>57</v>
      </c>
      <c r="G53">
        <v>13</v>
      </c>
      <c r="H53">
        <v>5</v>
      </c>
      <c r="I53" s="1">
        <v>0.38</v>
      </c>
      <c r="K53" t="s">
        <v>58</v>
      </c>
      <c r="L53">
        <v>111</v>
      </c>
    </row>
    <row r="54" spans="1:13" x14ac:dyDescent="0.2">
      <c r="A54" t="str">
        <f t="shared" si="1"/>
        <v>Sukesh Hegde|Gujarat Giants|Season5</v>
      </c>
      <c r="B54" s="2" t="s">
        <v>6</v>
      </c>
      <c r="C54" s="2" t="s">
        <v>549</v>
      </c>
      <c r="D54" s="2">
        <v>111</v>
      </c>
      <c r="E54" s="2">
        <f t="shared" si="4"/>
        <v>111</v>
      </c>
      <c r="F54" t="s">
        <v>58</v>
      </c>
      <c r="G54">
        <v>7</v>
      </c>
      <c r="H54">
        <v>2</v>
      </c>
      <c r="I54" s="1">
        <v>0.28999999999999998</v>
      </c>
      <c r="K54" t="s">
        <v>51</v>
      </c>
      <c r="L54">
        <v>489</v>
      </c>
    </row>
    <row r="55" spans="1:13" x14ac:dyDescent="0.2">
      <c r="A55" t="str">
        <f t="shared" si="1"/>
        <v>Chandran Ranjit|Gujarat Giants|Season5</v>
      </c>
      <c r="B55" s="2" t="s">
        <v>6</v>
      </c>
      <c r="C55" s="2" t="s">
        <v>549</v>
      </c>
      <c r="D55" s="2">
        <v>36</v>
      </c>
      <c r="E55" s="2">
        <f t="shared" si="4"/>
        <v>36</v>
      </c>
      <c r="F55" t="s">
        <v>59</v>
      </c>
      <c r="G55">
        <v>4</v>
      </c>
      <c r="H55">
        <v>0</v>
      </c>
      <c r="I55" s="1">
        <v>0</v>
      </c>
      <c r="K55" t="s">
        <v>57</v>
      </c>
      <c r="L55">
        <v>163</v>
      </c>
    </row>
    <row r="56" spans="1:13" x14ac:dyDescent="0.2">
      <c r="A56" t="str">
        <f t="shared" si="1"/>
        <v>Manoj Kumar|Gujarat Giants|Season5</v>
      </c>
      <c r="B56" s="2" t="s">
        <v>6</v>
      </c>
      <c r="C56" s="2" t="s">
        <v>549</v>
      </c>
      <c r="D56" s="2">
        <v>70</v>
      </c>
      <c r="E56" s="2">
        <f t="shared" si="4"/>
        <v>70</v>
      </c>
      <c r="F56" t="s">
        <v>60</v>
      </c>
      <c r="G56">
        <v>3</v>
      </c>
      <c r="H56">
        <v>1</v>
      </c>
      <c r="I56" s="1">
        <v>0.33</v>
      </c>
      <c r="K56" t="s">
        <v>53</v>
      </c>
      <c r="L56">
        <v>368</v>
      </c>
      <c r="M56" s="6" t="s">
        <v>536</v>
      </c>
    </row>
    <row r="57" spans="1:13" x14ac:dyDescent="0.2">
      <c r="A57" t="str">
        <f t="shared" si="1"/>
        <v>Mahipal Narwal|Gujarat Giants|Season5</v>
      </c>
      <c r="B57" s="2" t="s">
        <v>6</v>
      </c>
      <c r="C57" s="2" t="s">
        <v>549</v>
      </c>
      <c r="D57" s="2" t="e">
        <v>#N/A</v>
      </c>
      <c r="E57" s="2" t="e">
        <f t="shared" si="4"/>
        <v>#N/A</v>
      </c>
      <c r="F57" t="s">
        <v>61</v>
      </c>
      <c r="G57">
        <v>3</v>
      </c>
      <c r="H57">
        <v>0</v>
      </c>
      <c r="I57" s="1">
        <v>0</v>
      </c>
      <c r="K57" t="s">
        <v>52</v>
      </c>
      <c r="L57">
        <v>259</v>
      </c>
      <c r="M57" s="6"/>
    </row>
    <row r="58" spans="1:13" x14ac:dyDescent="0.2">
      <c r="A58" t="str">
        <f t="shared" si="1"/>
        <v>Rakesh Narwal|Gujarat Giants|Season5</v>
      </c>
      <c r="B58" s="2" t="s">
        <v>6</v>
      </c>
      <c r="C58" s="2" t="s">
        <v>549</v>
      </c>
      <c r="D58" s="2">
        <v>204</v>
      </c>
      <c r="E58" s="2">
        <f t="shared" si="4"/>
        <v>204</v>
      </c>
      <c r="F58" t="s">
        <v>62</v>
      </c>
      <c r="G58">
        <v>2</v>
      </c>
      <c r="H58">
        <v>1</v>
      </c>
      <c r="I58" s="1">
        <v>0.5</v>
      </c>
      <c r="K58" t="s">
        <v>59</v>
      </c>
      <c r="L58">
        <v>36</v>
      </c>
      <c r="M58" s="6"/>
    </row>
    <row r="59" spans="1:13" x14ac:dyDescent="0.2">
      <c r="A59" t="str">
        <f t="shared" si="1"/>
        <v>Vikas Kale|Gujarat Giants|Season5</v>
      </c>
      <c r="B59" s="2" t="s">
        <v>6</v>
      </c>
      <c r="C59" s="2" t="s">
        <v>549</v>
      </c>
      <c r="D59" s="2" t="e">
        <v>#N/A</v>
      </c>
      <c r="E59" s="2" t="e">
        <f t="shared" si="4"/>
        <v>#N/A</v>
      </c>
      <c r="F59" t="s">
        <v>63</v>
      </c>
      <c r="G59">
        <v>1</v>
      </c>
      <c r="H59">
        <v>0</v>
      </c>
      <c r="I59" s="1">
        <v>0</v>
      </c>
      <c r="K59" t="s">
        <v>54</v>
      </c>
      <c r="L59">
        <v>357</v>
      </c>
      <c r="M59" s="6"/>
    </row>
    <row r="60" spans="1:13" x14ac:dyDescent="0.2">
      <c r="A60" t="str">
        <f t="shared" si="1"/>
        <v>Pawan Sehrawat|Gujarat Giants|Season5</v>
      </c>
      <c r="B60" s="2" t="s">
        <v>6</v>
      </c>
      <c r="C60" s="2" t="s">
        <v>549</v>
      </c>
      <c r="D60" s="2">
        <v>318</v>
      </c>
      <c r="E60" s="2">
        <f t="shared" si="4"/>
        <v>318</v>
      </c>
      <c r="F60" t="s">
        <v>64</v>
      </c>
      <c r="G60">
        <v>1</v>
      </c>
      <c r="H60">
        <v>1</v>
      </c>
      <c r="I60" s="1">
        <v>1</v>
      </c>
      <c r="K60" t="s">
        <v>56</v>
      </c>
      <c r="L60">
        <v>3023</v>
      </c>
    </row>
    <row r="61" spans="1:13" x14ac:dyDescent="0.2">
      <c r="A61" t="str">
        <f t="shared" si="1"/>
        <v>C Kalai Arasan|Gujarat Giants|Season5</v>
      </c>
      <c r="B61" s="2" t="s">
        <v>6</v>
      </c>
      <c r="C61" s="2" t="s">
        <v>549</v>
      </c>
      <c r="D61" s="2" t="e">
        <v>#N/A</v>
      </c>
      <c r="E61" s="2" t="e">
        <f t="shared" si="4"/>
        <v>#N/A</v>
      </c>
      <c r="F61" t="s">
        <v>65</v>
      </c>
      <c r="G61">
        <v>1</v>
      </c>
      <c r="H61">
        <v>0</v>
      </c>
      <c r="I61" s="1">
        <v>0</v>
      </c>
      <c r="K61" t="s">
        <v>62</v>
      </c>
      <c r="L61">
        <v>204</v>
      </c>
    </row>
    <row r="62" spans="1:13" x14ac:dyDescent="0.2">
      <c r="A62" t="str">
        <f t="shared" si="1"/>
        <v>Surender Nada|Haryana Steelers|Season5</v>
      </c>
      <c r="B62" s="2" t="s">
        <v>6</v>
      </c>
      <c r="C62" t="s">
        <v>82</v>
      </c>
      <c r="D62">
        <v>146</v>
      </c>
      <c r="E62" s="2">
        <f t="shared" ref="E62:E79" si="5">VLOOKUP(F62,s5_harayana,2,FALSE)</f>
        <v>146</v>
      </c>
      <c r="F62" t="s">
        <v>66</v>
      </c>
      <c r="G62">
        <v>133</v>
      </c>
      <c r="H62">
        <v>74</v>
      </c>
      <c r="I62" s="1">
        <v>0.56000000000000005</v>
      </c>
      <c r="K62" t="s">
        <v>64</v>
      </c>
      <c r="L62">
        <v>318</v>
      </c>
    </row>
    <row r="63" spans="1:13" x14ac:dyDescent="0.2">
      <c r="A63" t="str">
        <f t="shared" si="1"/>
        <v>Rakesh Singh Kumar|Haryana Steelers|Season5</v>
      </c>
      <c r="B63" s="2" t="s">
        <v>6</v>
      </c>
      <c r="C63" s="2" t="s">
        <v>82</v>
      </c>
      <c r="D63" s="2">
        <v>158</v>
      </c>
      <c r="E63" s="2">
        <f t="shared" si="5"/>
        <v>158</v>
      </c>
      <c r="F63" t="s">
        <v>67</v>
      </c>
      <c r="G63">
        <v>79</v>
      </c>
      <c r="H63">
        <v>28</v>
      </c>
      <c r="I63" s="1">
        <v>0.35</v>
      </c>
      <c r="K63" t="s">
        <v>60</v>
      </c>
      <c r="L63">
        <v>70</v>
      </c>
    </row>
    <row r="64" spans="1:13" x14ac:dyDescent="0.2">
      <c r="A64" t="str">
        <f t="shared" si="1"/>
        <v>Mohit Chhillar|Haryana Steelers|Season5</v>
      </c>
      <c r="B64" s="2" t="s">
        <v>6</v>
      </c>
      <c r="C64" s="2" t="s">
        <v>82</v>
      </c>
      <c r="D64" s="2">
        <v>71</v>
      </c>
      <c r="E64" s="2">
        <f t="shared" si="5"/>
        <v>71</v>
      </c>
      <c r="F64" t="s">
        <v>68</v>
      </c>
      <c r="G64">
        <v>74</v>
      </c>
      <c r="H64">
        <v>35</v>
      </c>
      <c r="I64" s="1">
        <v>0.47</v>
      </c>
    </row>
    <row r="65" spans="1:13" x14ac:dyDescent="0.2">
      <c r="A65" t="str">
        <f t="shared" si="1"/>
        <v>Vikas|Haryana Steelers|Season5</v>
      </c>
      <c r="B65" s="2" t="s">
        <v>6</v>
      </c>
      <c r="C65" s="2" t="s">
        <v>82</v>
      </c>
      <c r="D65" s="2">
        <v>734</v>
      </c>
      <c r="E65" s="2">
        <f t="shared" si="5"/>
        <v>734</v>
      </c>
      <c r="F65" t="s">
        <v>69</v>
      </c>
      <c r="G65">
        <v>52</v>
      </c>
      <c r="H65">
        <v>24</v>
      </c>
      <c r="I65" s="1">
        <v>0.46</v>
      </c>
      <c r="K65" t="s">
        <v>71</v>
      </c>
      <c r="L65">
        <v>124</v>
      </c>
    </row>
    <row r="66" spans="1:13" x14ac:dyDescent="0.2">
      <c r="A66" t="str">
        <f t="shared" si="1"/>
        <v>Neeraj Kumar|Haryana Steelers|Season5</v>
      </c>
      <c r="B66" s="2" t="s">
        <v>6</v>
      </c>
      <c r="C66" t="s">
        <v>82</v>
      </c>
      <c r="D66">
        <v>637</v>
      </c>
      <c r="E66" s="2">
        <f t="shared" si="5"/>
        <v>637</v>
      </c>
      <c r="F66" t="s">
        <v>70</v>
      </c>
      <c r="G66">
        <v>40</v>
      </c>
      <c r="H66">
        <v>12</v>
      </c>
      <c r="I66" s="1">
        <v>0.3</v>
      </c>
      <c r="K66" t="s">
        <v>66</v>
      </c>
      <c r="L66">
        <v>146</v>
      </c>
    </row>
    <row r="67" spans="1:13" x14ac:dyDescent="0.2">
      <c r="A67" t="str">
        <f t="shared" ref="A67:A130" si="6">CONCATENATE(F67,"|",C67,"|",B67)</f>
        <v>Wazir Singh|Haryana Steelers|Season5</v>
      </c>
      <c r="B67" s="2" t="s">
        <v>6</v>
      </c>
      <c r="C67" s="2" t="s">
        <v>82</v>
      </c>
      <c r="D67" s="2">
        <v>124</v>
      </c>
      <c r="E67" s="2">
        <f t="shared" si="5"/>
        <v>124</v>
      </c>
      <c r="F67" t="s">
        <v>71</v>
      </c>
      <c r="G67">
        <v>28</v>
      </c>
      <c r="H67">
        <v>11</v>
      </c>
      <c r="I67" s="1">
        <v>0.39</v>
      </c>
      <c r="K67" t="s">
        <v>73</v>
      </c>
      <c r="L67">
        <v>155</v>
      </c>
    </row>
    <row r="68" spans="1:13" x14ac:dyDescent="0.2">
      <c r="A68" t="str">
        <f t="shared" si="6"/>
        <v>Parmod Narwal|Haryana Steelers|Season5</v>
      </c>
      <c r="B68" s="2" t="s">
        <v>6</v>
      </c>
      <c r="C68" s="2" t="s">
        <v>82</v>
      </c>
      <c r="D68" s="2">
        <v>150</v>
      </c>
      <c r="E68" s="2">
        <f t="shared" si="5"/>
        <v>150</v>
      </c>
      <c r="F68" t="s">
        <v>72</v>
      </c>
      <c r="G68">
        <v>15</v>
      </c>
      <c r="H68">
        <v>2</v>
      </c>
      <c r="I68" s="1">
        <v>0.13</v>
      </c>
      <c r="K68" t="s">
        <v>75</v>
      </c>
      <c r="L68">
        <v>174</v>
      </c>
    </row>
    <row r="69" spans="1:13" x14ac:dyDescent="0.2">
      <c r="A69" t="str">
        <f t="shared" si="6"/>
        <v>Kuldeep Singh|Haryana Steelers|Season5</v>
      </c>
      <c r="B69" s="2" t="s">
        <v>6</v>
      </c>
      <c r="C69" s="2" t="s">
        <v>82</v>
      </c>
      <c r="D69" s="2">
        <v>732</v>
      </c>
      <c r="E69" s="2">
        <f t="shared" si="5"/>
        <v>732</v>
      </c>
      <c r="F69" t="s">
        <v>23</v>
      </c>
      <c r="G69">
        <v>12</v>
      </c>
      <c r="H69">
        <v>6</v>
      </c>
      <c r="I69" s="1">
        <v>0.5</v>
      </c>
      <c r="K69" t="s">
        <v>7</v>
      </c>
      <c r="L69">
        <v>119</v>
      </c>
    </row>
    <row r="70" spans="1:13" x14ac:dyDescent="0.2">
      <c r="A70" t="str">
        <f t="shared" si="6"/>
        <v>Surjeet Singh|Haryana Steelers|Season5</v>
      </c>
      <c r="B70" s="2" t="s">
        <v>6</v>
      </c>
      <c r="C70" t="s">
        <v>82</v>
      </c>
      <c r="D70">
        <v>119</v>
      </c>
      <c r="E70" s="2">
        <f t="shared" si="5"/>
        <v>119</v>
      </c>
      <c r="F70" t="s">
        <v>7</v>
      </c>
      <c r="G70">
        <v>10</v>
      </c>
      <c r="H70">
        <v>4</v>
      </c>
      <c r="I70" s="1">
        <v>0.4</v>
      </c>
      <c r="K70" t="s">
        <v>334</v>
      </c>
      <c r="L70">
        <v>366</v>
      </c>
    </row>
    <row r="71" spans="1:13" x14ac:dyDescent="0.2">
      <c r="A71" t="str">
        <f t="shared" si="6"/>
        <v>Prashanth Kumar Rai|Haryana Steelers|Season5</v>
      </c>
      <c r="B71" s="2" t="s">
        <v>6</v>
      </c>
      <c r="C71" s="2" t="s">
        <v>82</v>
      </c>
      <c r="D71" s="2">
        <v>155</v>
      </c>
      <c r="E71" s="2">
        <f t="shared" si="5"/>
        <v>155</v>
      </c>
      <c r="F71" t="s">
        <v>73</v>
      </c>
      <c r="G71">
        <v>9</v>
      </c>
      <c r="H71">
        <v>1</v>
      </c>
      <c r="I71" s="1">
        <v>0.11</v>
      </c>
      <c r="K71" t="s">
        <v>68</v>
      </c>
      <c r="L71">
        <v>71</v>
      </c>
      <c r="M71" s="6" t="s">
        <v>537</v>
      </c>
    </row>
    <row r="72" spans="1:13" x14ac:dyDescent="0.2">
      <c r="A72" t="str">
        <f t="shared" si="6"/>
        <v>Jeeva Gopal|Haryana Steelers|Season5</v>
      </c>
      <c r="B72" s="2" t="s">
        <v>6</v>
      </c>
      <c r="C72" s="2" t="s">
        <v>82</v>
      </c>
      <c r="D72" s="2">
        <v>53</v>
      </c>
      <c r="E72" s="2">
        <f t="shared" si="5"/>
        <v>53</v>
      </c>
      <c r="F72" t="s">
        <v>74</v>
      </c>
      <c r="G72">
        <v>9</v>
      </c>
      <c r="H72">
        <v>3</v>
      </c>
      <c r="I72" s="1">
        <v>0.33</v>
      </c>
      <c r="K72" t="s">
        <v>69</v>
      </c>
      <c r="L72">
        <v>734</v>
      </c>
      <c r="M72" s="6"/>
    </row>
    <row r="73" spans="1:13" x14ac:dyDescent="0.2">
      <c r="A73" t="str">
        <f t="shared" si="6"/>
        <v>Deepak Kumar Dahiya|Haryana Steelers|Season5</v>
      </c>
      <c r="B73" s="2" t="s">
        <v>6</v>
      </c>
      <c r="C73" s="2" t="s">
        <v>82</v>
      </c>
      <c r="D73" s="2">
        <v>174</v>
      </c>
      <c r="E73" s="2">
        <f t="shared" si="5"/>
        <v>174</v>
      </c>
      <c r="F73" t="s">
        <v>75</v>
      </c>
      <c r="G73">
        <v>8</v>
      </c>
      <c r="H73">
        <v>2</v>
      </c>
      <c r="I73" s="1">
        <v>0.25</v>
      </c>
      <c r="K73" t="s">
        <v>67</v>
      </c>
      <c r="L73">
        <v>158</v>
      </c>
      <c r="M73" s="6"/>
    </row>
    <row r="74" spans="1:13" x14ac:dyDescent="0.2">
      <c r="A74" t="str">
        <f t="shared" si="6"/>
        <v>Babu M|Haryana Steelers|Season5</v>
      </c>
      <c r="B74" s="2" t="s">
        <v>6</v>
      </c>
      <c r="C74" t="s">
        <v>82</v>
      </c>
      <c r="D74">
        <v>726</v>
      </c>
      <c r="E74" s="2">
        <f t="shared" si="5"/>
        <v>726</v>
      </c>
      <c r="F74" t="s">
        <v>76</v>
      </c>
      <c r="G74">
        <v>8</v>
      </c>
      <c r="H74">
        <v>2</v>
      </c>
      <c r="I74" s="1">
        <v>0.25</v>
      </c>
      <c r="K74" t="s">
        <v>70</v>
      </c>
      <c r="L74">
        <v>637</v>
      </c>
      <c r="M74" s="6"/>
    </row>
    <row r="75" spans="1:13" x14ac:dyDescent="0.2">
      <c r="A75" t="str">
        <f t="shared" si="6"/>
        <v>Ashish Chhokar|Haryana Steelers|Season5</v>
      </c>
      <c r="B75" s="2" t="s">
        <v>6</v>
      </c>
      <c r="C75" s="2" t="s">
        <v>82</v>
      </c>
      <c r="D75" s="2">
        <v>195</v>
      </c>
      <c r="E75" s="2">
        <f t="shared" si="5"/>
        <v>195</v>
      </c>
      <c r="F75" t="s">
        <v>77</v>
      </c>
      <c r="G75">
        <v>7</v>
      </c>
      <c r="H75">
        <v>3</v>
      </c>
      <c r="I75" s="1">
        <v>0.43</v>
      </c>
      <c r="K75" t="s">
        <v>77</v>
      </c>
      <c r="L75">
        <v>195</v>
      </c>
    </row>
    <row r="76" spans="1:13" x14ac:dyDescent="0.2">
      <c r="A76" t="str">
        <f t="shared" si="6"/>
        <v>Deepak Kumar|Haryana Steelers|Season5</v>
      </c>
      <c r="B76" s="2" t="s">
        <v>6</v>
      </c>
      <c r="C76" s="2" t="s">
        <v>82</v>
      </c>
      <c r="D76" s="2">
        <v>275</v>
      </c>
      <c r="E76" s="2">
        <f t="shared" si="5"/>
        <v>275</v>
      </c>
      <c r="F76" t="s">
        <v>78</v>
      </c>
      <c r="G76">
        <v>6</v>
      </c>
      <c r="H76">
        <v>3</v>
      </c>
      <c r="I76" s="1">
        <v>0.5</v>
      </c>
      <c r="K76" t="s">
        <v>23</v>
      </c>
      <c r="L76">
        <v>732</v>
      </c>
    </row>
    <row r="77" spans="1:13" x14ac:dyDescent="0.2">
      <c r="A77" t="str">
        <f t="shared" si="6"/>
        <v>Vikash Kandola|Haryana Steelers|Season5</v>
      </c>
      <c r="B77" s="2" t="s">
        <v>6</v>
      </c>
      <c r="C77" s="2" t="s">
        <v>82</v>
      </c>
      <c r="D77" s="2">
        <v>366</v>
      </c>
      <c r="E77" s="2">
        <f t="shared" si="5"/>
        <v>366</v>
      </c>
      <c r="F77" t="s">
        <v>334</v>
      </c>
      <c r="G77">
        <v>2</v>
      </c>
      <c r="H77">
        <v>0</v>
      </c>
      <c r="I77" s="1">
        <v>0</v>
      </c>
      <c r="K77" t="s">
        <v>78</v>
      </c>
      <c r="L77">
        <v>275</v>
      </c>
    </row>
    <row r="78" spans="1:13" x14ac:dyDescent="0.2">
      <c r="A78" t="str">
        <f t="shared" si="6"/>
        <v>Mayur Shivtarkar|Haryana Steelers|Season5</v>
      </c>
      <c r="B78" s="2" t="s">
        <v>6</v>
      </c>
      <c r="C78" t="s">
        <v>82</v>
      </c>
      <c r="D78">
        <v>3045</v>
      </c>
      <c r="E78" s="2">
        <f t="shared" si="5"/>
        <v>3045</v>
      </c>
      <c r="F78" t="s">
        <v>80</v>
      </c>
      <c r="G78">
        <v>2</v>
      </c>
      <c r="H78">
        <v>1</v>
      </c>
      <c r="I78" s="1">
        <v>0.5</v>
      </c>
      <c r="K78" t="s">
        <v>80</v>
      </c>
      <c r="L78">
        <v>3045</v>
      </c>
    </row>
    <row r="79" spans="1:13" x14ac:dyDescent="0.2">
      <c r="A79" t="str">
        <f t="shared" si="6"/>
        <v>Mahendra Singh Dhaka|Haryana Steelers|Season5</v>
      </c>
      <c r="B79" s="2" t="s">
        <v>6</v>
      </c>
      <c r="C79" s="2" t="s">
        <v>82</v>
      </c>
      <c r="D79" s="2" t="e">
        <v>#N/A</v>
      </c>
      <c r="E79" s="2" t="e">
        <f t="shared" si="5"/>
        <v>#N/A</v>
      </c>
      <c r="F79" t="s">
        <v>81</v>
      </c>
      <c r="G79">
        <v>2</v>
      </c>
      <c r="H79">
        <v>0</v>
      </c>
      <c r="I79" s="1">
        <v>0</v>
      </c>
      <c r="K79" t="s">
        <v>74</v>
      </c>
      <c r="L79">
        <v>53</v>
      </c>
    </row>
    <row r="80" spans="1:13" x14ac:dyDescent="0.2">
      <c r="A80" t="str">
        <f t="shared" si="6"/>
        <v>Somvir Shekhar|Jaipur Pink Panthers|Season5</v>
      </c>
      <c r="B80" s="2" t="s">
        <v>6</v>
      </c>
      <c r="C80" s="2" t="s">
        <v>95</v>
      </c>
      <c r="D80" s="2">
        <v>109</v>
      </c>
      <c r="E80" s="2">
        <f t="shared" ref="E80:E91" si="7">VLOOKUP(F80,s5_jaipur,2,FALSE)</f>
        <v>109</v>
      </c>
      <c r="F80" t="s">
        <v>83</v>
      </c>
      <c r="G80">
        <v>93</v>
      </c>
      <c r="H80">
        <v>30</v>
      </c>
      <c r="I80" s="1">
        <v>0.32</v>
      </c>
      <c r="K80" t="s">
        <v>72</v>
      </c>
      <c r="L80">
        <v>150</v>
      </c>
    </row>
    <row r="81" spans="1:13" x14ac:dyDescent="0.2">
      <c r="A81" t="str">
        <f t="shared" si="6"/>
        <v>Manjeet Chhillar|Jaipur Pink Panthers|Season5</v>
      </c>
      <c r="B81" s="2" t="s">
        <v>6</v>
      </c>
      <c r="C81" s="2" t="s">
        <v>95</v>
      </c>
      <c r="D81" s="2">
        <v>69</v>
      </c>
      <c r="E81" s="2">
        <f t="shared" si="7"/>
        <v>69</v>
      </c>
      <c r="F81" t="s">
        <v>84</v>
      </c>
      <c r="G81">
        <v>87</v>
      </c>
      <c r="H81">
        <v>46</v>
      </c>
      <c r="I81" s="1">
        <v>0.53</v>
      </c>
      <c r="K81" t="s">
        <v>76</v>
      </c>
      <c r="L81">
        <v>726</v>
      </c>
    </row>
    <row r="82" spans="1:13" x14ac:dyDescent="0.2">
      <c r="A82" t="str">
        <f t="shared" si="6"/>
        <v>Sidharth |Jaipur Pink Panthers|Season5</v>
      </c>
      <c r="B82" s="2" t="s">
        <v>6</v>
      </c>
      <c r="C82" s="2" t="s">
        <v>95</v>
      </c>
      <c r="D82" s="2">
        <v>611</v>
      </c>
      <c r="E82" s="2">
        <f t="shared" si="7"/>
        <v>611</v>
      </c>
      <c r="F82" t="s">
        <v>478</v>
      </c>
      <c r="G82">
        <v>63</v>
      </c>
      <c r="H82">
        <v>24</v>
      </c>
      <c r="I82" s="1">
        <v>0.38</v>
      </c>
      <c r="K82" t="s">
        <v>220</v>
      </c>
      <c r="L82">
        <v>266</v>
      </c>
    </row>
    <row r="83" spans="1:13" x14ac:dyDescent="0.2">
      <c r="A83" t="str">
        <f t="shared" si="6"/>
        <v>Nitin Rawal|Jaipur Pink Panthers|Season5</v>
      </c>
      <c r="B83" s="2" t="s">
        <v>6</v>
      </c>
      <c r="C83" s="2" t="s">
        <v>95</v>
      </c>
      <c r="D83" s="2">
        <v>3065</v>
      </c>
      <c r="E83" s="2">
        <f t="shared" si="7"/>
        <v>3065</v>
      </c>
      <c r="F83" t="s">
        <v>85</v>
      </c>
      <c r="G83">
        <v>51</v>
      </c>
      <c r="H83">
        <v>19</v>
      </c>
      <c r="I83" s="1">
        <v>0.37</v>
      </c>
    </row>
    <row r="84" spans="1:13" x14ac:dyDescent="0.2">
      <c r="A84" t="str">
        <f t="shared" si="6"/>
        <v>Sunil Siddhgavali|Jaipur Pink Panthers|Season5</v>
      </c>
      <c r="B84" s="2" t="s">
        <v>6</v>
      </c>
      <c r="C84" s="2" t="s">
        <v>95</v>
      </c>
      <c r="D84" s="2">
        <v>613</v>
      </c>
      <c r="E84" s="2">
        <f t="shared" si="7"/>
        <v>613</v>
      </c>
      <c r="F84" t="s">
        <v>86</v>
      </c>
      <c r="G84">
        <v>43</v>
      </c>
      <c r="H84">
        <v>16</v>
      </c>
      <c r="I84" s="1">
        <v>0.37</v>
      </c>
      <c r="K84" t="s">
        <v>477</v>
      </c>
      <c r="L84">
        <v>156</v>
      </c>
    </row>
    <row r="85" spans="1:13" x14ac:dyDescent="0.2">
      <c r="A85" t="str">
        <f t="shared" si="6"/>
        <v>Santhapanaselvam|Jaipur Pink Panthers|Season5</v>
      </c>
      <c r="B85" s="2" t="s">
        <v>6</v>
      </c>
      <c r="C85" s="2" t="s">
        <v>95</v>
      </c>
      <c r="D85" s="2">
        <v>3076</v>
      </c>
      <c r="E85" s="2">
        <f t="shared" si="7"/>
        <v>3076</v>
      </c>
      <c r="F85" t="s">
        <v>87</v>
      </c>
      <c r="G85">
        <v>30</v>
      </c>
      <c r="H85">
        <v>17</v>
      </c>
      <c r="I85" s="1">
        <v>0.56999999999999995</v>
      </c>
      <c r="K85" t="s">
        <v>85</v>
      </c>
      <c r="L85">
        <v>3065</v>
      </c>
    </row>
    <row r="86" spans="1:13" x14ac:dyDescent="0.2">
      <c r="A86" t="str">
        <f t="shared" si="6"/>
        <v>Manoj Dhull|Jaipur Pink Panthers|Season5</v>
      </c>
      <c r="B86" s="2" t="s">
        <v>6</v>
      </c>
      <c r="C86" s="2" t="s">
        <v>95</v>
      </c>
      <c r="D86" s="2">
        <v>233</v>
      </c>
      <c r="E86" s="2">
        <f t="shared" si="7"/>
        <v>233</v>
      </c>
      <c r="F86" t="s">
        <v>88</v>
      </c>
      <c r="G86">
        <v>18</v>
      </c>
      <c r="H86">
        <v>6</v>
      </c>
      <c r="I86" s="1">
        <v>0.33</v>
      </c>
      <c r="K86" t="s">
        <v>90</v>
      </c>
      <c r="L86">
        <v>242</v>
      </c>
    </row>
    <row r="87" spans="1:13" x14ac:dyDescent="0.2">
      <c r="A87" t="str">
        <f t="shared" si="6"/>
        <v>Jasvir Singh|Jaipur Pink Panthers|Season5</v>
      </c>
      <c r="B87" s="2" t="s">
        <v>6</v>
      </c>
      <c r="C87" s="2" t="s">
        <v>95</v>
      </c>
      <c r="D87" s="2">
        <v>52</v>
      </c>
      <c r="E87" s="2">
        <f t="shared" si="7"/>
        <v>52</v>
      </c>
      <c r="F87" t="s">
        <v>89</v>
      </c>
      <c r="G87">
        <v>14</v>
      </c>
      <c r="H87">
        <v>5</v>
      </c>
      <c r="I87" s="1">
        <v>0.36</v>
      </c>
      <c r="K87" t="s">
        <v>89</v>
      </c>
      <c r="L87">
        <v>52</v>
      </c>
    </row>
    <row r="88" spans="1:13" x14ac:dyDescent="0.2">
      <c r="A88" t="str">
        <f t="shared" si="6"/>
        <v>Tushar Patil|Jaipur Pink Panthers|Season5</v>
      </c>
      <c r="B88" s="2" t="s">
        <v>6</v>
      </c>
      <c r="C88" s="2" t="s">
        <v>95</v>
      </c>
      <c r="D88" s="2">
        <v>242</v>
      </c>
      <c r="E88" s="2">
        <f t="shared" si="7"/>
        <v>242</v>
      </c>
      <c r="F88" t="s">
        <v>90</v>
      </c>
      <c r="G88">
        <v>12</v>
      </c>
      <c r="H88">
        <v>3</v>
      </c>
      <c r="I88" s="1">
        <v>0.25</v>
      </c>
      <c r="K88" t="s">
        <v>84</v>
      </c>
      <c r="L88">
        <v>69</v>
      </c>
    </row>
    <row r="89" spans="1:13" x14ac:dyDescent="0.2">
      <c r="A89" t="str">
        <f t="shared" si="6"/>
        <v>Pawan Kumar|Jaipur Pink Panthers|Season5</v>
      </c>
      <c r="B89" s="2" t="s">
        <v>6</v>
      </c>
      <c r="C89" s="2" t="s">
        <v>95</v>
      </c>
      <c r="D89" s="2" t="e">
        <v>#N/A</v>
      </c>
      <c r="E89" s="2" t="e">
        <f t="shared" si="7"/>
        <v>#N/A</v>
      </c>
      <c r="F89" t="s">
        <v>91</v>
      </c>
      <c r="G89">
        <v>12</v>
      </c>
      <c r="H89">
        <v>0</v>
      </c>
      <c r="I89" s="1">
        <v>0</v>
      </c>
      <c r="K89" t="s">
        <v>478</v>
      </c>
      <c r="L89">
        <v>611</v>
      </c>
      <c r="M89" s="6" t="s">
        <v>538</v>
      </c>
    </row>
    <row r="90" spans="1:13" x14ac:dyDescent="0.2">
      <c r="A90" t="str">
        <f t="shared" si="6"/>
        <v>Navneet Gautam|Jaipur Pink Panthers|Season5</v>
      </c>
      <c r="B90" s="2" t="s">
        <v>6</v>
      </c>
      <c r="C90" s="2" t="s">
        <v>95</v>
      </c>
      <c r="D90" s="2" t="e">
        <v>#N/A</v>
      </c>
      <c r="E90" s="2" t="e">
        <f t="shared" si="7"/>
        <v>#N/A</v>
      </c>
      <c r="F90" t="s">
        <v>92</v>
      </c>
      <c r="G90">
        <v>4</v>
      </c>
      <c r="H90">
        <v>0</v>
      </c>
      <c r="I90" s="1">
        <v>0</v>
      </c>
      <c r="K90" t="s">
        <v>83</v>
      </c>
      <c r="L90">
        <v>109</v>
      </c>
      <c r="M90" s="6"/>
    </row>
    <row r="91" spans="1:13" x14ac:dyDescent="0.2">
      <c r="A91" t="str">
        <f t="shared" si="6"/>
        <v>Ravinder Kumar|Jaipur Pink Panthers|Season5</v>
      </c>
      <c r="B91" s="2" t="s">
        <v>6</v>
      </c>
      <c r="C91" s="2" t="s">
        <v>95</v>
      </c>
      <c r="D91" s="2">
        <v>292</v>
      </c>
      <c r="E91" s="2">
        <f t="shared" si="7"/>
        <v>292</v>
      </c>
      <c r="F91" t="s">
        <v>93</v>
      </c>
      <c r="G91">
        <v>3</v>
      </c>
      <c r="H91">
        <v>1</v>
      </c>
      <c r="I91" s="1">
        <v>0.33</v>
      </c>
      <c r="K91" t="s">
        <v>218</v>
      </c>
      <c r="L91">
        <v>3056</v>
      </c>
      <c r="M91" s="6"/>
    </row>
    <row r="92" spans="1:13" x14ac:dyDescent="0.2">
      <c r="A92" t="str">
        <f t="shared" si="6"/>
        <v>Rahul Choudhary|Jaipur Pink Panthers|Season5</v>
      </c>
      <c r="B92" s="2" t="s">
        <v>6</v>
      </c>
      <c r="C92" s="2" t="s">
        <v>95</v>
      </c>
      <c r="D92" s="2">
        <v>738</v>
      </c>
      <c r="E92">
        <v>738</v>
      </c>
      <c r="F92" t="s">
        <v>94</v>
      </c>
      <c r="G92">
        <v>2</v>
      </c>
      <c r="H92">
        <v>1</v>
      </c>
      <c r="I92" s="1">
        <v>0.5</v>
      </c>
      <c r="K92" t="s">
        <v>86</v>
      </c>
      <c r="L92">
        <v>613</v>
      </c>
      <c r="M92" s="6"/>
    </row>
    <row r="93" spans="1:13" x14ac:dyDescent="0.2">
      <c r="A93" t="str">
        <f t="shared" si="6"/>
        <v>Jaideep|Patna Pirates|Season5</v>
      </c>
      <c r="B93" s="2" t="s">
        <v>6</v>
      </c>
      <c r="C93" t="s">
        <v>109</v>
      </c>
      <c r="D93">
        <v>579</v>
      </c>
      <c r="E93" s="2">
        <f t="shared" ref="E93:E107" si="8">VLOOKUP(F93,s5_patna,2,FALSE)</f>
        <v>579</v>
      </c>
      <c r="F93" t="s">
        <v>96</v>
      </c>
      <c r="G93">
        <v>149</v>
      </c>
      <c r="H93">
        <v>69</v>
      </c>
      <c r="I93" s="1">
        <v>0.46</v>
      </c>
      <c r="K93" t="s">
        <v>87</v>
      </c>
      <c r="L93">
        <v>3076</v>
      </c>
    </row>
    <row r="94" spans="1:13" x14ac:dyDescent="0.2">
      <c r="A94" t="str">
        <f t="shared" si="6"/>
        <v>Vishal Mane|Patna Pirates|Season5</v>
      </c>
      <c r="B94" s="2" t="s">
        <v>6</v>
      </c>
      <c r="C94" t="s">
        <v>109</v>
      </c>
      <c r="D94">
        <v>123</v>
      </c>
      <c r="E94" s="2">
        <f t="shared" si="8"/>
        <v>123</v>
      </c>
      <c r="F94" t="s">
        <v>97</v>
      </c>
      <c r="G94">
        <v>103</v>
      </c>
      <c r="H94">
        <v>38</v>
      </c>
      <c r="I94" s="1">
        <v>0.37</v>
      </c>
      <c r="K94" t="s">
        <v>88</v>
      </c>
      <c r="L94">
        <v>233</v>
      </c>
    </row>
    <row r="95" spans="1:13" x14ac:dyDescent="0.2">
      <c r="A95" t="str">
        <f t="shared" si="6"/>
        <v>Vijay|Patna Pirates|Season5</v>
      </c>
      <c r="B95" s="2" t="s">
        <v>6</v>
      </c>
      <c r="C95" t="s">
        <v>109</v>
      </c>
      <c r="D95" t="e">
        <v>#N/A</v>
      </c>
      <c r="E95" s="2" t="e">
        <f t="shared" si="8"/>
        <v>#N/A</v>
      </c>
      <c r="F95" t="s">
        <v>98</v>
      </c>
      <c r="G95">
        <v>80</v>
      </c>
      <c r="H95">
        <v>34</v>
      </c>
      <c r="I95" s="1">
        <v>0.43</v>
      </c>
      <c r="K95" t="s">
        <v>479</v>
      </c>
      <c r="L95">
        <v>738</v>
      </c>
    </row>
    <row r="96" spans="1:13" x14ac:dyDescent="0.2">
      <c r="A96" t="str">
        <f t="shared" si="6"/>
        <v>Jawahar|Patna Pirates|Season5</v>
      </c>
      <c r="B96" s="2" t="s">
        <v>6</v>
      </c>
      <c r="C96" t="s">
        <v>109</v>
      </c>
      <c r="D96">
        <v>390</v>
      </c>
      <c r="E96" s="2">
        <f t="shared" si="8"/>
        <v>390</v>
      </c>
      <c r="F96" t="s">
        <v>481</v>
      </c>
      <c r="G96">
        <v>64</v>
      </c>
      <c r="H96">
        <v>26</v>
      </c>
      <c r="I96" s="1">
        <v>0.41</v>
      </c>
      <c r="K96" t="s">
        <v>215</v>
      </c>
      <c r="L96">
        <v>264</v>
      </c>
    </row>
    <row r="97" spans="1:13" x14ac:dyDescent="0.2">
      <c r="A97" t="str">
        <f t="shared" si="6"/>
        <v>Sachin Shingade|Patna Pirates|Season5</v>
      </c>
      <c r="B97" s="2" t="s">
        <v>6</v>
      </c>
      <c r="C97" t="s">
        <v>109</v>
      </c>
      <c r="D97">
        <v>165</v>
      </c>
      <c r="E97" s="2">
        <f t="shared" si="8"/>
        <v>165</v>
      </c>
      <c r="F97" t="s">
        <v>100</v>
      </c>
      <c r="G97">
        <v>58</v>
      </c>
      <c r="H97">
        <v>23</v>
      </c>
      <c r="I97" s="1">
        <v>0.4</v>
      </c>
      <c r="K97" t="s">
        <v>93</v>
      </c>
      <c r="L97">
        <v>292</v>
      </c>
    </row>
    <row r="98" spans="1:13" x14ac:dyDescent="0.2">
      <c r="A98" t="str">
        <f t="shared" si="6"/>
        <v>Manish|Patna Pirates|Season5</v>
      </c>
      <c r="B98" s="2" t="s">
        <v>6</v>
      </c>
      <c r="C98" t="s">
        <v>109</v>
      </c>
      <c r="D98">
        <v>728</v>
      </c>
      <c r="E98" s="2">
        <f t="shared" si="8"/>
        <v>728</v>
      </c>
      <c r="F98" t="s">
        <v>101</v>
      </c>
      <c r="G98">
        <v>35</v>
      </c>
      <c r="H98">
        <v>17</v>
      </c>
      <c r="I98" s="1">
        <v>0.49</v>
      </c>
    </row>
    <row r="99" spans="1:13" x14ac:dyDescent="0.2">
      <c r="A99" t="str">
        <f t="shared" si="6"/>
        <v>Monu Goyat|Patna Pirates|Season5</v>
      </c>
      <c r="B99" s="2" t="s">
        <v>6</v>
      </c>
      <c r="C99" t="s">
        <v>109</v>
      </c>
      <c r="D99">
        <v>388</v>
      </c>
      <c r="E99" s="2">
        <f t="shared" si="8"/>
        <v>388</v>
      </c>
      <c r="F99" t="s">
        <v>102</v>
      </c>
      <c r="G99">
        <v>30</v>
      </c>
      <c r="H99">
        <v>10</v>
      </c>
      <c r="I99" s="1">
        <v>0.33</v>
      </c>
      <c r="K99" t="s">
        <v>104</v>
      </c>
      <c r="L99">
        <v>197</v>
      </c>
    </row>
    <row r="100" spans="1:13" x14ac:dyDescent="0.2">
      <c r="A100" t="str">
        <f t="shared" si="6"/>
        <v>Satish |Patna Pirates|Season5</v>
      </c>
      <c r="B100" s="2" t="s">
        <v>6</v>
      </c>
      <c r="C100" t="s">
        <v>109</v>
      </c>
      <c r="D100">
        <v>790</v>
      </c>
      <c r="E100" s="2">
        <f t="shared" si="8"/>
        <v>790</v>
      </c>
      <c r="F100" t="s">
        <v>483</v>
      </c>
      <c r="G100">
        <v>20</v>
      </c>
      <c r="H100">
        <v>3</v>
      </c>
      <c r="I100" s="1">
        <v>0.15</v>
      </c>
      <c r="K100" t="s">
        <v>102</v>
      </c>
      <c r="L100">
        <v>388</v>
      </c>
    </row>
    <row r="101" spans="1:13" x14ac:dyDescent="0.2">
      <c r="A101" t="str">
        <f t="shared" si="6"/>
        <v>Vinod Kumar|Patna Pirates|Season5</v>
      </c>
      <c r="B101" s="2" t="s">
        <v>6</v>
      </c>
      <c r="C101" t="s">
        <v>109</v>
      </c>
      <c r="D101">
        <v>764</v>
      </c>
      <c r="E101" s="2">
        <f t="shared" si="8"/>
        <v>764</v>
      </c>
      <c r="F101" t="s">
        <v>10</v>
      </c>
      <c r="G101">
        <v>19</v>
      </c>
      <c r="H101">
        <v>9</v>
      </c>
      <c r="I101" s="1">
        <v>0.47</v>
      </c>
      <c r="K101" t="s">
        <v>96</v>
      </c>
      <c r="L101">
        <v>579</v>
      </c>
    </row>
    <row r="102" spans="1:13" x14ac:dyDescent="0.2">
      <c r="A102" t="str">
        <f t="shared" si="6"/>
        <v>Vikash Jaglan|Patna Pirates|Season5</v>
      </c>
      <c r="B102" s="2" t="s">
        <v>6</v>
      </c>
      <c r="C102" t="s">
        <v>109</v>
      </c>
      <c r="D102">
        <v>121</v>
      </c>
      <c r="E102" s="2">
        <f t="shared" si="8"/>
        <v>121</v>
      </c>
      <c r="F102" t="s">
        <v>482</v>
      </c>
      <c r="G102">
        <v>8</v>
      </c>
      <c r="H102">
        <v>3</v>
      </c>
      <c r="I102" s="1">
        <v>0.38</v>
      </c>
      <c r="K102" t="s">
        <v>480</v>
      </c>
      <c r="L102">
        <v>3081</v>
      </c>
    </row>
    <row r="103" spans="1:13" x14ac:dyDescent="0.2">
      <c r="A103" t="str">
        <f t="shared" si="6"/>
        <v>Pardeep Narwal|Patna Pirates|Season5</v>
      </c>
      <c r="B103" s="2" t="s">
        <v>6</v>
      </c>
      <c r="C103" t="s">
        <v>109</v>
      </c>
      <c r="D103">
        <v>197</v>
      </c>
      <c r="E103" s="2">
        <f t="shared" si="8"/>
        <v>197</v>
      </c>
      <c r="F103" t="s">
        <v>104</v>
      </c>
      <c r="G103">
        <v>7</v>
      </c>
      <c r="H103">
        <v>0</v>
      </c>
      <c r="I103" s="1">
        <v>0</v>
      </c>
      <c r="K103" t="s">
        <v>10</v>
      </c>
      <c r="L103">
        <v>764</v>
      </c>
      <c r="M103" s="6" t="s">
        <v>539</v>
      </c>
    </row>
    <row r="104" spans="1:13" x14ac:dyDescent="0.2">
      <c r="A104" t="str">
        <f t="shared" si="6"/>
        <v>Virender Singh|Patna Pirates|Season5</v>
      </c>
      <c r="B104" s="2" t="s">
        <v>6</v>
      </c>
      <c r="C104" t="s">
        <v>109</v>
      </c>
      <c r="D104" t="e">
        <v>#N/A</v>
      </c>
      <c r="E104" s="2" t="e">
        <f t="shared" si="8"/>
        <v>#N/A</v>
      </c>
      <c r="F104" t="s">
        <v>105</v>
      </c>
      <c r="G104">
        <v>4</v>
      </c>
      <c r="H104">
        <v>0</v>
      </c>
      <c r="I104" s="1">
        <v>0</v>
      </c>
      <c r="K104" t="s">
        <v>97</v>
      </c>
      <c r="L104">
        <v>123</v>
      </c>
      <c r="M104" s="6"/>
    </row>
    <row r="105" spans="1:13" x14ac:dyDescent="0.2">
      <c r="A105" t="str">
        <f t="shared" si="6"/>
        <v>Vishnu Uthaman|Patna Pirates|Season5</v>
      </c>
      <c r="B105" s="2" t="s">
        <v>6</v>
      </c>
      <c r="C105" t="s">
        <v>109</v>
      </c>
      <c r="D105">
        <v>580</v>
      </c>
      <c r="E105" s="2">
        <f t="shared" si="8"/>
        <v>580</v>
      </c>
      <c r="F105" t="s">
        <v>106</v>
      </c>
      <c r="G105">
        <v>1</v>
      </c>
      <c r="H105">
        <v>1</v>
      </c>
      <c r="I105" s="1">
        <v>1</v>
      </c>
      <c r="K105" t="s">
        <v>481</v>
      </c>
      <c r="L105">
        <v>390</v>
      </c>
      <c r="M105" s="6"/>
    </row>
    <row r="106" spans="1:13" x14ac:dyDescent="0.2">
      <c r="A106" t="str">
        <f t="shared" si="6"/>
        <v>Md. Zakir Hossain|Patna Pirates|Season5</v>
      </c>
      <c r="B106" s="2" t="s">
        <v>6</v>
      </c>
      <c r="C106" t="s">
        <v>109</v>
      </c>
      <c r="D106" t="e">
        <v>#N/A</v>
      </c>
      <c r="E106" s="2" t="e">
        <f t="shared" si="8"/>
        <v>#N/A</v>
      </c>
      <c r="F106" t="s">
        <v>107</v>
      </c>
      <c r="G106">
        <v>1</v>
      </c>
      <c r="H106">
        <v>0</v>
      </c>
      <c r="I106" s="1">
        <v>0</v>
      </c>
      <c r="K106" t="s">
        <v>100</v>
      </c>
      <c r="L106">
        <v>165</v>
      </c>
      <c r="M106" s="6"/>
    </row>
    <row r="107" spans="1:13" x14ac:dyDescent="0.2">
      <c r="A107" t="str">
        <f t="shared" si="6"/>
        <v>Anup Kumar|Patna Pirates|Season5</v>
      </c>
      <c r="B107" s="2" t="s">
        <v>6</v>
      </c>
      <c r="C107" t="s">
        <v>109</v>
      </c>
      <c r="D107" t="e">
        <v>#N/A</v>
      </c>
      <c r="E107" s="2" t="e">
        <f t="shared" si="8"/>
        <v>#N/A</v>
      </c>
      <c r="F107" t="s">
        <v>108</v>
      </c>
      <c r="G107">
        <v>1</v>
      </c>
      <c r="H107">
        <v>0</v>
      </c>
      <c r="I107" s="1">
        <v>0</v>
      </c>
      <c r="K107" t="s">
        <v>101</v>
      </c>
      <c r="L107">
        <v>728</v>
      </c>
    </row>
    <row r="108" spans="1:13" x14ac:dyDescent="0.2">
      <c r="A108" t="str">
        <f t="shared" si="6"/>
        <v>Girish Maruti Ernak|Puneri Paltan|Season5</v>
      </c>
      <c r="B108" s="2" t="s">
        <v>6</v>
      </c>
      <c r="C108" t="s">
        <v>110</v>
      </c>
      <c r="D108">
        <v>161</v>
      </c>
      <c r="E108" s="2">
        <f t="shared" ref="E108:E119" si="9">VLOOKUP(F108,s5_puneri,2,FALSE)</f>
        <v>161</v>
      </c>
      <c r="F108" t="s">
        <v>111</v>
      </c>
      <c r="G108">
        <v>105</v>
      </c>
      <c r="H108">
        <v>60</v>
      </c>
      <c r="I108" s="1">
        <v>0.56999999999999995</v>
      </c>
      <c r="K108" t="s">
        <v>482</v>
      </c>
      <c r="L108">
        <v>121</v>
      </c>
    </row>
    <row r="109" spans="1:13" x14ac:dyDescent="0.2">
      <c r="A109" t="str">
        <f t="shared" si="6"/>
        <v>Sandeep Narwal|Puneri Paltan|Season5</v>
      </c>
      <c r="B109" s="2" t="s">
        <v>6</v>
      </c>
      <c r="C109" t="s">
        <v>110</v>
      </c>
      <c r="D109">
        <v>142</v>
      </c>
      <c r="E109" s="2">
        <f t="shared" si="9"/>
        <v>142</v>
      </c>
      <c r="F109" t="s">
        <v>112</v>
      </c>
      <c r="G109">
        <v>101</v>
      </c>
      <c r="H109">
        <v>50</v>
      </c>
      <c r="I109" s="1">
        <v>0.5</v>
      </c>
      <c r="K109" t="s">
        <v>483</v>
      </c>
      <c r="L109">
        <v>790</v>
      </c>
    </row>
    <row r="110" spans="1:13" x14ac:dyDescent="0.2">
      <c r="A110" t="str">
        <f t="shared" si="6"/>
        <v>Ravi Kumar|Puneri Paltan|Season5</v>
      </c>
      <c r="B110" s="2" t="s">
        <v>6</v>
      </c>
      <c r="C110" t="s">
        <v>110</v>
      </c>
      <c r="D110">
        <v>240</v>
      </c>
      <c r="E110" s="2">
        <f t="shared" si="9"/>
        <v>240</v>
      </c>
      <c r="F110" t="s">
        <v>113</v>
      </c>
      <c r="G110">
        <v>64</v>
      </c>
      <c r="H110">
        <v>29</v>
      </c>
      <c r="I110" s="1">
        <v>0.45</v>
      </c>
      <c r="K110" t="s">
        <v>106</v>
      </c>
      <c r="L110">
        <v>580</v>
      </c>
    </row>
    <row r="111" spans="1:13" x14ac:dyDescent="0.2">
      <c r="A111" t="str">
        <f t="shared" si="6"/>
        <v>Dharmaraj Cheralathan|Puneri Paltan|Season5</v>
      </c>
      <c r="B111" s="2" t="s">
        <v>6</v>
      </c>
      <c r="C111" t="s">
        <v>110</v>
      </c>
      <c r="D111">
        <v>42</v>
      </c>
      <c r="E111" s="2">
        <f t="shared" si="9"/>
        <v>42</v>
      </c>
      <c r="F111" t="s">
        <v>114</v>
      </c>
      <c r="G111">
        <v>58</v>
      </c>
      <c r="H111">
        <v>24</v>
      </c>
      <c r="I111" s="1">
        <v>0.41</v>
      </c>
    </row>
    <row r="112" spans="1:13" x14ac:dyDescent="0.2">
      <c r="A112" t="str">
        <f t="shared" si="6"/>
        <v>Monu|Puneri Paltan|Season5</v>
      </c>
      <c r="B112" s="2" t="s">
        <v>6</v>
      </c>
      <c r="C112" t="s">
        <v>110</v>
      </c>
      <c r="D112">
        <v>3082</v>
      </c>
      <c r="E112" s="2">
        <f t="shared" si="9"/>
        <v>3082</v>
      </c>
      <c r="F112" t="s">
        <v>115</v>
      </c>
      <c r="G112">
        <v>49</v>
      </c>
      <c r="H112">
        <v>29</v>
      </c>
      <c r="I112" s="1">
        <v>0.59</v>
      </c>
      <c r="K112" t="s">
        <v>117</v>
      </c>
      <c r="L112">
        <v>41</v>
      </c>
    </row>
    <row r="113" spans="1:13" x14ac:dyDescent="0.2">
      <c r="A113" t="str">
        <f t="shared" si="6"/>
        <v>Ziaur Rahman|Puneri Paltan|Season5</v>
      </c>
      <c r="B113" s="2" t="s">
        <v>6</v>
      </c>
      <c r="C113" t="s">
        <v>110</v>
      </c>
      <c r="D113">
        <v>536</v>
      </c>
      <c r="E113" s="2">
        <f t="shared" si="9"/>
        <v>536</v>
      </c>
      <c r="F113" t="s">
        <v>116</v>
      </c>
      <c r="G113">
        <v>45</v>
      </c>
      <c r="H113">
        <v>18</v>
      </c>
      <c r="I113" s="1">
        <v>0.4</v>
      </c>
      <c r="K113" t="s">
        <v>120</v>
      </c>
      <c r="L113">
        <v>85</v>
      </c>
    </row>
    <row r="114" spans="1:13" x14ac:dyDescent="0.2">
      <c r="A114" t="str">
        <f t="shared" si="6"/>
        <v>Deepak Hooda|Puneri Paltan|Season5</v>
      </c>
      <c r="B114" s="2" t="s">
        <v>6</v>
      </c>
      <c r="C114" t="s">
        <v>110</v>
      </c>
      <c r="D114">
        <v>41</v>
      </c>
      <c r="E114" s="2">
        <f t="shared" si="9"/>
        <v>41</v>
      </c>
      <c r="F114" t="s">
        <v>117</v>
      </c>
      <c r="G114">
        <v>33</v>
      </c>
      <c r="H114">
        <v>13</v>
      </c>
      <c r="I114" s="1">
        <v>0.39</v>
      </c>
      <c r="K114" t="s">
        <v>112</v>
      </c>
      <c r="L114">
        <v>142</v>
      </c>
    </row>
    <row r="115" spans="1:13" x14ac:dyDescent="0.2">
      <c r="A115" t="str">
        <f t="shared" si="6"/>
        <v>Rinku Narwal|Puneri Paltan|Season5</v>
      </c>
      <c r="B115" s="2" t="s">
        <v>6</v>
      </c>
      <c r="C115" t="s">
        <v>110</v>
      </c>
      <c r="D115">
        <v>3084</v>
      </c>
      <c r="E115" s="2">
        <f t="shared" si="9"/>
        <v>3084</v>
      </c>
      <c r="F115" t="s">
        <v>118</v>
      </c>
      <c r="G115">
        <v>32</v>
      </c>
      <c r="H115">
        <v>18</v>
      </c>
      <c r="I115" s="1">
        <v>0.56000000000000005</v>
      </c>
      <c r="K115" t="s">
        <v>111</v>
      </c>
      <c r="L115">
        <v>161</v>
      </c>
    </row>
    <row r="116" spans="1:13" x14ac:dyDescent="0.2">
      <c r="A116" t="str">
        <f t="shared" si="6"/>
        <v>Akshay Jadhav|Puneri Paltan|Season5</v>
      </c>
      <c r="B116" s="2" t="s">
        <v>6</v>
      </c>
      <c r="C116" t="s">
        <v>110</v>
      </c>
      <c r="D116">
        <v>365</v>
      </c>
      <c r="E116" s="2">
        <f t="shared" si="9"/>
        <v>365</v>
      </c>
      <c r="F116" t="s">
        <v>119</v>
      </c>
      <c r="G116">
        <v>14</v>
      </c>
      <c r="H116">
        <v>10</v>
      </c>
      <c r="I116" s="1">
        <v>0.71</v>
      </c>
      <c r="K116" t="s">
        <v>115</v>
      </c>
      <c r="L116">
        <v>3082</v>
      </c>
    </row>
    <row r="117" spans="1:13" x14ac:dyDescent="0.2">
      <c r="A117" t="str">
        <f t="shared" si="6"/>
        <v>Rajesh Mondal|Puneri Paltan|Season5</v>
      </c>
      <c r="B117" s="2" t="s">
        <v>6</v>
      </c>
      <c r="C117" t="s">
        <v>110</v>
      </c>
      <c r="D117">
        <v>85</v>
      </c>
      <c r="E117" s="2">
        <f t="shared" si="9"/>
        <v>85</v>
      </c>
      <c r="F117" t="s">
        <v>120</v>
      </c>
      <c r="G117">
        <v>4</v>
      </c>
      <c r="H117">
        <v>1</v>
      </c>
      <c r="I117" s="1">
        <v>0.25</v>
      </c>
      <c r="K117" t="s">
        <v>113</v>
      </c>
      <c r="L117">
        <v>240</v>
      </c>
      <c r="M117" s="6" t="s">
        <v>540</v>
      </c>
    </row>
    <row r="118" spans="1:13" x14ac:dyDescent="0.2">
      <c r="A118" t="str">
        <f t="shared" si="6"/>
        <v>Rohit Kumar Choudary|Puneri Paltan|Season5</v>
      </c>
      <c r="B118" s="2" t="s">
        <v>6</v>
      </c>
      <c r="C118" t="s">
        <v>110</v>
      </c>
      <c r="D118">
        <v>217</v>
      </c>
      <c r="E118" s="2">
        <f t="shared" si="9"/>
        <v>217</v>
      </c>
      <c r="F118" t="s">
        <v>121</v>
      </c>
      <c r="G118">
        <v>3</v>
      </c>
      <c r="H118">
        <v>0</v>
      </c>
      <c r="I118" s="1">
        <v>0</v>
      </c>
      <c r="K118" t="s">
        <v>114</v>
      </c>
      <c r="L118">
        <v>42</v>
      </c>
      <c r="M118" s="6"/>
    </row>
    <row r="119" spans="1:13" x14ac:dyDescent="0.2">
      <c r="A119" t="str">
        <f t="shared" si="6"/>
        <v>More G B|Puneri Paltan|Season5</v>
      </c>
      <c r="B119" s="2" t="s">
        <v>6</v>
      </c>
      <c r="C119" t="s">
        <v>110</v>
      </c>
      <c r="D119">
        <v>772</v>
      </c>
      <c r="E119" s="2">
        <f t="shared" si="9"/>
        <v>772</v>
      </c>
      <c r="F119" t="s">
        <v>122</v>
      </c>
      <c r="G119">
        <v>3</v>
      </c>
      <c r="H119">
        <v>2</v>
      </c>
      <c r="I119" s="1">
        <v>0.67</v>
      </c>
      <c r="K119" t="s">
        <v>118</v>
      </c>
      <c r="L119">
        <v>3084</v>
      </c>
      <c r="M119" s="6"/>
    </row>
    <row r="120" spans="1:13" x14ac:dyDescent="0.2">
      <c r="A120" t="str">
        <f t="shared" si="6"/>
        <v>Amit Hooda|Tamil Thalaivas|Season5</v>
      </c>
      <c r="B120" s="2" t="s">
        <v>6</v>
      </c>
      <c r="C120" s="2" t="s">
        <v>548</v>
      </c>
      <c r="D120" s="2">
        <v>212</v>
      </c>
      <c r="E120" s="2">
        <f t="shared" ref="E120:E138" si="10">VLOOKUP(F120,s5_tamil,2,FALSE)</f>
        <v>212</v>
      </c>
      <c r="F120" t="s">
        <v>123</v>
      </c>
      <c r="G120">
        <v>116</v>
      </c>
      <c r="H120">
        <v>56</v>
      </c>
      <c r="I120" s="1">
        <v>0.48</v>
      </c>
      <c r="K120" t="s">
        <v>484</v>
      </c>
      <c r="L120">
        <v>771</v>
      </c>
      <c r="M120" s="6"/>
    </row>
    <row r="121" spans="1:13" x14ac:dyDescent="0.2">
      <c r="A121" t="str">
        <f t="shared" si="6"/>
        <v>Darshan J.|Tamil Thalaivas|Season5</v>
      </c>
      <c r="B121" s="2" t="s">
        <v>6</v>
      </c>
      <c r="C121" s="2" t="s">
        <v>548</v>
      </c>
      <c r="D121" s="2">
        <v>724</v>
      </c>
      <c r="E121" s="2">
        <f t="shared" si="10"/>
        <v>724</v>
      </c>
      <c r="F121" t="s">
        <v>124</v>
      </c>
      <c r="G121">
        <v>87</v>
      </c>
      <c r="H121">
        <v>39</v>
      </c>
      <c r="I121" s="1">
        <v>0.45</v>
      </c>
      <c r="K121" t="s">
        <v>119</v>
      </c>
      <c r="L121">
        <v>365</v>
      </c>
    </row>
    <row r="122" spans="1:13" x14ac:dyDescent="0.2">
      <c r="A122" t="str">
        <f t="shared" si="6"/>
        <v>C. Arun|Tamil Thalaivas|Season5</v>
      </c>
      <c r="B122" s="2" t="s">
        <v>6</v>
      </c>
      <c r="C122" s="2" t="s">
        <v>548</v>
      </c>
      <c r="D122" s="2">
        <v>191</v>
      </c>
      <c r="E122" s="2">
        <f t="shared" si="10"/>
        <v>191</v>
      </c>
      <c r="F122" t="s">
        <v>125</v>
      </c>
      <c r="G122">
        <v>68</v>
      </c>
      <c r="H122">
        <v>31</v>
      </c>
      <c r="I122" s="1">
        <v>0.46</v>
      </c>
      <c r="K122" t="s">
        <v>116</v>
      </c>
      <c r="L122">
        <v>536</v>
      </c>
    </row>
    <row r="123" spans="1:13" x14ac:dyDescent="0.2">
      <c r="A123" t="str">
        <f t="shared" si="6"/>
        <v>D. Pradap|Tamil Thalaivas|Season5</v>
      </c>
      <c r="B123" s="2" t="s">
        <v>6</v>
      </c>
      <c r="C123" s="2" t="s">
        <v>548</v>
      </c>
      <c r="D123" s="2">
        <v>3085</v>
      </c>
      <c r="E123" s="2">
        <f t="shared" si="10"/>
        <v>3085</v>
      </c>
      <c r="F123" t="s">
        <v>126</v>
      </c>
      <c r="G123">
        <v>43</v>
      </c>
      <c r="H123">
        <v>20</v>
      </c>
      <c r="I123" s="1">
        <v>0.47</v>
      </c>
      <c r="K123" t="s">
        <v>122</v>
      </c>
      <c r="L123">
        <v>772</v>
      </c>
    </row>
    <row r="124" spans="1:13" x14ac:dyDescent="0.2">
      <c r="A124" t="str">
        <f t="shared" si="6"/>
        <v>Vineet Kumar|Tamil Thalaivas|Season5</v>
      </c>
      <c r="B124" s="2" t="s">
        <v>6</v>
      </c>
      <c r="C124" s="2" t="s">
        <v>548</v>
      </c>
      <c r="D124" s="2" t="e">
        <v>#N/A</v>
      </c>
      <c r="E124" s="2" t="e">
        <f t="shared" si="10"/>
        <v>#N/A</v>
      </c>
      <c r="F124" t="s">
        <v>127</v>
      </c>
      <c r="G124">
        <v>39</v>
      </c>
      <c r="H124">
        <v>14</v>
      </c>
      <c r="I124" s="1">
        <v>0.36</v>
      </c>
      <c r="K124" t="s">
        <v>121</v>
      </c>
      <c r="L124">
        <v>217</v>
      </c>
    </row>
    <row r="125" spans="1:13" x14ac:dyDescent="0.2">
      <c r="A125" t="str">
        <f t="shared" si="6"/>
        <v>Ajay Thakur|Tamil Thalaivas|Season5</v>
      </c>
      <c r="B125" s="2" t="s">
        <v>6</v>
      </c>
      <c r="C125" s="2" t="s">
        <v>548</v>
      </c>
      <c r="D125" s="2">
        <v>26</v>
      </c>
      <c r="E125" s="2">
        <f t="shared" si="10"/>
        <v>26</v>
      </c>
      <c r="F125" t="s">
        <v>128</v>
      </c>
      <c r="G125">
        <v>23</v>
      </c>
      <c r="H125">
        <v>9</v>
      </c>
      <c r="I125" s="1">
        <v>0.39</v>
      </c>
      <c r="K125" t="s">
        <v>485</v>
      </c>
      <c r="L125">
        <v>272</v>
      </c>
    </row>
    <row r="126" spans="1:13" x14ac:dyDescent="0.2">
      <c r="A126" t="str">
        <f t="shared" si="6"/>
        <v>Vijin Thangadurai|Tamil Thalaivas|Season5</v>
      </c>
      <c r="B126" s="2" t="s">
        <v>6</v>
      </c>
      <c r="C126" s="2" t="s">
        <v>548</v>
      </c>
      <c r="D126" s="2">
        <v>185</v>
      </c>
      <c r="E126" s="2">
        <f t="shared" si="10"/>
        <v>185</v>
      </c>
      <c r="F126" t="s">
        <v>129</v>
      </c>
      <c r="G126">
        <v>18</v>
      </c>
      <c r="H126">
        <v>3</v>
      </c>
      <c r="I126" s="1">
        <v>0.17</v>
      </c>
    </row>
    <row r="127" spans="1:13" x14ac:dyDescent="0.2">
      <c r="A127" t="str">
        <f t="shared" si="6"/>
        <v>Anil Kumar|Tamil Thalaivas|Season5</v>
      </c>
      <c r="B127" s="2" t="s">
        <v>6</v>
      </c>
      <c r="C127" s="2" t="s">
        <v>548</v>
      </c>
      <c r="D127" s="2">
        <v>386</v>
      </c>
      <c r="E127" s="2">
        <f t="shared" si="10"/>
        <v>386</v>
      </c>
      <c r="F127" t="s">
        <v>130</v>
      </c>
      <c r="G127">
        <v>14</v>
      </c>
      <c r="H127">
        <v>3</v>
      </c>
      <c r="I127" s="1">
        <v>0.21</v>
      </c>
      <c r="K127" t="s">
        <v>128</v>
      </c>
      <c r="L127">
        <v>26</v>
      </c>
    </row>
    <row r="128" spans="1:13" x14ac:dyDescent="0.2">
      <c r="A128" t="str">
        <f t="shared" si="6"/>
        <v>Vijay Kumar|Tamil Thalaivas|Season5</v>
      </c>
      <c r="B128" s="2" t="s">
        <v>6</v>
      </c>
      <c r="C128" s="2" t="s">
        <v>548</v>
      </c>
      <c r="D128" s="2">
        <v>768</v>
      </c>
      <c r="E128" s="2">
        <f t="shared" si="10"/>
        <v>768</v>
      </c>
      <c r="F128" t="s">
        <v>131</v>
      </c>
      <c r="G128">
        <v>12</v>
      </c>
      <c r="H128">
        <v>3</v>
      </c>
      <c r="I128" s="1">
        <v>0.25</v>
      </c>
      <c r="K128" t="s">
        <v>132</v>
      </c>
      <c r="L128">
        <v>219</v>
      </c>
    </row>
    <row r="129" spans="1:13" x14ac:dyDescent="0.2">
      <c r="A129" t="str">
        <f t="shared" si="6"/>
        <v>K. Prapanjan|Tamil Thalaivas|Season5</v>
      </c>
      <c r="B129" s="2" t="s">
        <v>6</v>
      </c>
      <c r="C129" s="2" t="s">
        <v>548</v>
      </c>
      <c r="D129" s="2">
        <v>219</v>
      </c>
      <c r="E129" s="2">
        <f t="shared" si="10"/>
        <v>219</v>
      </c>
      <c r="F129" t="s">
        <v>132</v>
      </c>
      <c r="G129">
        <v>12</v>
      </c>
      <c r="H129">
        <v>1</v>
      </c>
      <c r="I129" s="1">
        <v>0.08</v>
      </c>
      <c r="K129" t="s">
        <v>123</v>
      </c>
      <c r="L129">
        <v>212</v>
      </c>
    </row>
    <row r="130" spans="1:13" x14ac:dyDescent="0.2">
      <c r="A130" t="str">
        <f t="shared" si="6"/>
        <v>Sanket Chavan|Tamil Thalaivas|Season5</v>
      </c>
      <c r="B130" s="2" t="s">
        <v>6</v>
      </c>
      <c r="C130" s="2" t="s">
        <v>548</v>
      </c>
      <c r="D130" s="2">
        <v>360</v>
      </c>
      <c r="E130" s="2">
        <f t="shared" si="10"/>
        <v>360</v>
      </c>
      <c r="F130" t="s">
        <v>133</v>
      </c>
      <c r="G130">
        <v>11</v>
      </c>
      <c r="H130">
        <v>4</v>
      </c>
      <c r="I130" s="1">
        <v>0.36</v>
      </c>
      <c r="K130" t="s">
        <v>124</v>
      </c>
      <c r="L130">
        <v>724</v>
      </c>
    </row>
    <row r="131" spans="1:13" x14ac:dyDescent="0.2">
      <c r="A131" t="str">
        <f t="shared" ref="A131:A194" si="11">CONCATENATE(F131,"|",C131,"|",B131)</f>
        <v>Muruthu M|Tamil Thalaivas|Season5</v>
      </c>
      <c r="B131" s="2" t="s">
        <v>6</v>
      </c>
      <c r="C131" s="2" t="s">
        <v>548</v>
      </c>
      <c r="D131" s="2">
        <v>776</v>
      </c>
      <c r="E131" s="2">
        <f t="shared" si="10"/>
        <v>776</v>
      </c>
      <c r="F131" t="s">
        <v>134</v>
      </c>
      <c r="G131">
        <v>10</v>
      </c>
      <c r="H131">
        <v>3</v>
      </c>
      <c r="I131" s="1">
        <v>0.3</v>
      </c>
      <c r="K131" t="s">
        <v>125</v>
      </c>
      <c r="L131">
        <v>191</v>
      </c>
    </row>
    <row r="132" spans="1:13" x14ac:dyDescent="0.2">
      <c r="A132" t="str">
        <f t="shared" si="11"/>
        <v>M. Thivakaran|Tamil Thalaivas|Season5</v>
      </c>
      <c r="B132" s="2" t="s">
        <v>6</v>
      </c>
      <c r="C132" s="2" t="s">
        <v>548</v>
      </c>
      <c r="D132" s="2">
        <v>696</v>
      </c>
      <c r="E132" s="2">
        <f t="shared" si="10"/>
        <v>696</v>
      </c>
      <c r="F132" t="s">
        <v>135</v>
      </c>
      <c r="G132">
        <v>5</v>
      </c>
      <c r="H132">
        <v>2</v>
      </c>
      <c r="I132" s="1">
        <v>0.4</v>
      </c>
      <c r="K132" t="s">
        <v>486</v>
      </c>
      <c r="L132">
        <v>268</v>
      </c>
    </row>
    <row r="133" spans="1:13" x14ac:dyDescent="0.2">
      <c r="A133" t="str">
        <f t="shared" si="11"/>
        <v>Dong Geon Lee|Tamil Thalaivas|Season5</v>
      </c>
      <c r="B133" s="2" t="s">
        <v>6</v>
      </c>
      <c r="C133" s="2" t="s">
        <v>548</v>
      </c>
      <c r="D133" s="2">
        <v>522</v>
      </c>
      <c r="E133" s="2">
        <f t="shared" si="10"/>
        <v>522</v>
      </c>
      <c r="F133" t="s">
        <v>136</v>
      </c>
      <c r="G133">
        <v>3</v>
      </c>
      <c r="H133">
        <v>0</v>
      </c>
      <c r="I133" s="1">
        <v>0</v>
      </c>
      <c r="K133" t="s">
        <v>126</v>
      </c>
      <c r="L133">
        <v>3085</v>
      </c>
      <c r="M133" s="6" t="s">
        <v>541</v>
      </c>
    </row>
    <row r="134" spans="1:13" x14ac:dyDescent="0.2">
      <c r="A134" t="str">
        <f t="shared" si="11"/>
        <v>Chan Sik Park|Tamil Thalaivas|Season5</v>
      </c>
      <c r="B134" s="2" t="s">
        <v>6</v>
      </c>
      <c r="C134" s="2" t="s">
        <v>548</v>
      </c>
      <c r="D134" s="2" t="e">
        <v>#N/A</v>
      </c>
      <c r="E134" s="2" t="e">
        <f t="shared" si="10"/>
        <v>#N/A</v>
      </c>
      <c r="F134" t="s">
        <v>137</v>
      </c>
      <c r="G134">
        <v>3</v>
      </c>
      <c r="H134">
        <v>0</v>
      </c>
      <c r="I134" s="1">
        <v>0</v>
      </c>
      <c r="K134" t="s">
        <v>136</v>
      </c>
      <c r="L134">
        <v>522</v>
      </c>
      <c r="M134" s="6"/>
    </row>
    <row r="135" spans="1:13" x14ac:dyDescent="0.2">
      <c r="A135" t="str">
        <f t="shared" si="11"/>
        <v>Rajesh Manokaran|Tamil Thalaivas|Season5</v>
      </c>
      <c r="B135" s="2" t="s">
        <v>6</v>
      </c>
      <c r="C135" s="2" t="s">
        <v>548</v>
      </c>
      <c r="D135" s="2" t="e">
        <v>#N/A</v>
      </c>
      <c r="E135" s="2" t="e">
        <f t="shared" si="10"/>
        <v>#N/A</v>
      </c>
      <c r="F135" t="s">
        <v>138</v>
      </c>
      <c r="G135">
        <v>2</v>
      </c>
      <c r="H135">
        <v>0</v>
      </c>
      <c r="I135" s="1">
        <v>0</v>
      </c>
      <c r="K135" t="s">
        <v>135</v>
      </c>
      <c r="L135">
        <v>696</v>
      </c>
      <c r="M135" s="6"/>
    </row>
    <row r="136" spans="1:13" x14ac:dyDescent="0.2">
      <c r="A136" t="str">
        <f t="shared" si="11"/>
        <v>T. Prabhakaran|Tamil Thalaivas|Season5</v>
      </c>
      <c r="B136" s="2" t="s">
        <v>6</v>
      </c>
      <c r="C136" s="2" t="s">
        <v>548</v>
      </c>
      <c r="D136" s="2" t="e">
        <v>#N/A</v>
      </c>
      <c r="E136" s="2" t="e">
        <f t="shared" si="10"/>
        <v>#N/A</v>
      </c>
      <c r="F136" t="s">
        <v>139</v>
      </c>
      <c r="G136">
        <v>1</v>
      </c>
      <c r="H136">
        <v>0</v>
      </c>
      <c r="I136" s="1">
        <v>0</v>
      </c>
      <c r="K136" t="s">
        <v>131</v>
      </c>
      <c r="L136">
        <v>768</v>
      </c>
      <c r="M136" s="6"/>
    </row>
    <row r="137" spans="1:13" x14ac:dyDescent="0.2">
      <c r="A137" t="str">
        <f t="shared" si="11"/>
        <v>Sujit Maharana|Tamil Thalaivas|Season5</v>
      </c>
      <c r="B137" s="2" t="s">
        <v>6</v>
      </c>
      <c r="C137" s="2" t="s">
        <v>548</v>
      </c>
      <c r="D137" s="2" t="e">
        <v>#N/A</v>
      </c>
      <c r="E137" s="2" t="e">
        <f t="shared" si="10"/>
        <v>#N/A</v>
      </c>
      <c r="F137" t="s">
        <v>140</v>
      </c>
      <c r="G137">
        <v>1</v>
      </c>
      <c r="H137">
        <v>0</v>
      </c>
      <c r="I137" s="1">
        <v>0</v>
      </c>
      <c r="K137" t="s">
        <v>129</v>
      </c>
      <c r="L137">
        <v>185</v>
      </c>
    </row>
    <row r="138" spans="1:13" x14ac:dyDescent="0.2">
      <c r="A138" t="str">
        <f t="shared" si="11"/>
        <v>Bhavani Rajput|Tamil Thalaivas|Season5</v>
      </c>
      <c r="B138" s="2" t="s">
        <v>6</v>
      </c>
      <c r="C138" s="2" t="s">
        <v>548</v>
      </c>
      <c r="D138" s="2">
        <v>660</v>
      </c>
      <c r="E138" s="2">
        <f t="shared" si="10"/>
        <v>660</v>
      </c>
      <c r="F138" t="s">
        <v>141</v>
      </c>
      <c r="G138">
        <v>1</v>
      </c>
      <c r="H138">
        <v>0</v>
      </c>
      <c r="I138" s="1">
        <v>0</v>
      </c>
      <c r="K138" t="s">
        <v>133</v>
      </c>
      <c r="L138">
        <v>360</v>
      </c>
    </row>
    <row r="139" spans="1:13" x14ac:dyDescent="0.2">
      <c r="A139" t="str">
        <f t="shared" si="11"/>
        <v>Vishal Bhardwaj|Telugu Titans|Season5</v>
      </c>
      <c r="B139" s="2" t="s">
        <v>6</v>
      </c>
      <c r="C139" t="s">
        <v>154</v>
      </c>
      <c r="D139">
        <v>3083</v>
      </c>
      <c r="E139" s="2">
        <f t="shared" ref="E139:E152" si="12">VLOOKUP(F139,s5_telugu,2,FALSE)</f>
        <v>3083</v>
      </c>
      <c r="F139" t="s">
        <v>142</v>
      </c>
      <c r="G139">
        <v>133</v>
      </c>
      <c r="H139">
        <v>69</v>
      </c>
      <c r="I139" s="1">
        <v>0.52</v>
      </c>
      <c r="K139" t="s">
        <v>134</v>
      </c>
      <c r="L139">
        <v>776</v>
      </c>
    </row>
    <row r="140" spans="1:13" x14ac:dyDescent="0.2">
      <c r="A140" t="str">
        <f t="shared" si="11"/>
        <v>Rohit Rana|Telugu Titans|Season5</v>
      </c>
      <c r="B140" s="2" t="s">
        <v>6</v>
      </c>
      <c r="C140" t="s">
        <v>154</v>
      </c>
      <c r="D140">
        <v>96</v>
      </c>
      <c r="E140" s="2">
        <f t="shared" si="12"/>
        <v>96</v>
      </c>
      <c r="F140" t="s">
        <v>143</v>
      </c>
      <c r="G140">
        <v>81</v>
      </c>
      <c r="H140">
        <v>24</v>
      </c>
      <c r="I140" s="1">
        <v>0.3</v>
      </c>
      <c r="K140" t="s">
        <v>141</v>
      </c>
      <c r="L140">
        <v>660</v>
      </c>
    </row>
    <row r="141" spans="1:13" x14ac:dyDescent="0.2">
      <c r="A141" t="str">
        <f t="shared" si="11"/>
        <v>Sombir|Telugu Titans|Season5</v>
      </c>
      <c r="B141" s="2" t="s">
        <v>6</v>
      </c>
      <c r="C141" t="s">
        <v>154</v>
      </c>
      <c r="D141">
        <v>3000</v>
      </c>
      <c r="E141" s="2">
        <f t="shared" si="12"/>
        <v>3000</v>
      </c>
      <c r="F141" t="s">
        <v>144</v>
      </c>
      <c r="G141">
        <v>80</v>
      </c>
      <c r="H141">
        <v>33</v>
      </c>
      <c r="I141" s="1">
        <v>0.41</v>
      </c>
      <c r="K141" t="s">
        <v>130</v>
      </c>
      <c r="L141">
        <v>386</v>
      </c>
    </row>
    <row r="142" spans="1:13" x14ac:dyDescent="0.2">
      <c r="A142" t="str">
        <f t="shared" si="11"/>
        <v>Farhad Milaghardan|Telugu Titans|Season5</v>
      </c>
      <c r="B142" s="2" t="s">
        <v>6</v>
      </c>
      <c r="C142" t="s">
        <v>154</v>
      </c>
      <c r="D142">
        <v>482</v>
      </c>
      <c r="E142" s="2">
        <f t="shared" si="12"/>
        <v>482</v>
      </c>
      <c r="F142" t="s">
        <v>145</v>
      </c>
      <c r="G142">
        <v>50</v>
      </c>
      <c r="H142">
        <v>22</v>
      </c>
      <c r="I142" s="1">
        <v>0.44</v>
      </c>
      <c r="K142" t="s">
        <v>130</v>
      </c>
      <c r="L142">
        <v>311</v>
      </c>
    </row>
    <row r="143" spans="1:13" x14ac:dyDescent="0.2">
      <c r="A143" t="str">
        <f t="shared" si="11"/>
        <v>Rakesh Kumar|Telugu Titans|Season5</v>
      </c>
      <c r="B143" s="2" t="s">
        <v>6</v>
      </c>
      <c r="C143" t="s">
        <v>154</v>
      </c>
      <c r="D143">
        <v>88</v>
      </c>
      <c r="E143" s="2">
        <f t="shared" si="12"/>
        <v>88</v>
      </c>
      <c r="F143" t="s">
        <v>146</v>
      </c>
      <c r="G143">
        <v>29</v>
      </c>
      <c r="H143">
        <v>15</v>
      </c>
      <c r="I143" s="1">
        <v>0.52</v>
      </c>
    </row>
    <row r="144" spans="1:13" x14ac:dyDescent="0.2">
      <c r="A144" t="str">
        <f t="shared" si="11"/>
        <v>Rahul Chaudhari|Telugu Titans|Season5</v>
      </c>
      <c r="B144" s="2" t="s">
        <v>6</v>
      </c>
      <c r="C144" t="s">
        <v>154</v>
      </c>
      <c r="D144">
        <v>81</v>
      </c>
      <c r="E144" s="2">
        <f t="shared" si="12"/>
        <v>81</v>
      </c>
      <c r="F144" t="s">
        <v>147</v>
      </c>
      <c r="G144">
        <v>29</v>
      </c>
      <c r="H144">
        <v>10</v>
      </c>
      <c r="I144" s="1">
        <v>0.34</v>
      </c>
      <c r="K144" t="s">
        <v>147</v>
      </c>
      <c r="L144">
        <v>81</v>
      </c>
    </row>
    <row r="145" spans="1:13" x14ac:dyDescent="0.2">
      <c r="A145" t="str">
        <f t="shared" si="11"/>
        <v>Nilesh Salunke|Telugu Titans|Season5</v>
      </c>
      <c r="B145" s="2" t="s">
        <v>6</v>
      </c>
      <c r="C145" t="s">
        <v>154</v>
      </c>
      <c r="D145">
        <v>293</v>
      </c>
      <c r="E145" s="2">
        <f t="shared" si="12"/>
        <v>293</v>
      </c>
      <c r="F145" t="s">
        <v>148</v>
      </c>
      <c r="G145">
        <v>16</v>
      </c>
      <c r="H145">
        <v>5</v>
      </c>
      <c r="I145" s="1">
        <v>0.31</v>
      </c>
      <c r="K145" t="s">
        <v>148</v>
      </c>
      <c r="L145">
        <v>293</v>
      </c>
    </row>
    <row r="146" spans="1:13" x14ac:dyDescent="0.2">
      <c r="A146" t="str">
        <f t="shared" si="11"/>
        <v>Vinod Kumar|Telugu Titans|Season5</v>
      </c>
      <c r="B146" s="2" t="s">
        <v>6</v>
      </c>
      <c r="C146" t="s">
        <v>154</v>
      </c>
      <c r="D146">
        <v>215</v>
      </c>
      <c r="E146" s="2">
        <f t="shared" si="12"/>
        <v>215</v>
      </c>
      <c r="F146" t="s">
        <v>10</v>
      </c>
      <c r="G146">
        <v>14</v>
      </c>
      <c r="H146">
        <v>2</v>
      </c>
      <c r="I146" s="1">
        <v>0.14000000000000001</v>
      </c>
      <c r="K146" t="s">
        <v>142</v>
      </c>
      <c r="L146">
        <v>3083</v>
      </c>
    </row>
    <row r="147" spans="1:13" x14ac:dyDescent="0.2">
      <c r="A147" t="str">
        <f t="shared" si="11"/>
        <v>Mohsen Maghsoudlou|Telugu Titans|Season5</v>
      </c>
      <c r="B147" s="2" t="s">
        <v>6</v>
      </c>
      <c r="C147" t="s">
        <v>154</v>
      </c>
      <c r="D147">
        <v>567</v>
      </c>
      <c r="E147" s="2">
        <f t="shared" si="12"/>
        <v>567</v>
      </c>
      <c r="F147" t="s">
        <v>149</v>
      </c>
      <c r="G147">
        <v>14</v>
      </c>
      <c r="H147">
        <v>5</v>
      </c>
      <c r="I147" s="1">
        <v>0.36</v>
      </c>
      <c r="K147" t="s">
        <v>149</v>
      </c>
      <c r="L147">
        <v>567</v>
      </c>
    </row>
    <row r="148" spans="1:13" x14ac:dyDescent="0.2">
      <c r="A148" t="str">
        <f t="shared" si="11"/>
        <v>Vikas|Telugu Titans|Season5</v>
      </c>
      <c r="B148" s="2" t="s">
        <v>6</v>
      </c>
      <c r="C148" t="s">
        <v>154</v>
      </c>
      <c r="D148" t="e">
        <v>#N/A</v>
      </c>
      <c r="E148" s="2" t="e">
        <f t="shared" si="12"/>
        <v>#N/A</v>
      </c>
      <c r="F148" t="s">
        <v>69</v>
      </c>
      <c r="G148">
        <v>13</v>
      </c>
      <c r="H148">
        <v>4</v>
      </c>
      <c r="I148" s="1">
        <v>0.31</v>
      </c>
      <c r="K148" t="s">
        <v>144</v>
      </c>
      <c r="L148">
        <v>3000</v>
      </c>
    </row>
    <row r="149" spans="1:13" x14ac:dyDescent="0.2">
      <c r="A149" t="str">
        <f t="shared" si="11"/>
        <v>Elangeshwaran R|Telugu Titans|Season5</v>
      </c>
      <c r="B149" s="2" t="s">
        <v>6</v>
      </c>
      <c r="C149" t="s">
        <v>154</v>
      </c>
      <c r="D149">
        <v>667</v>
      </c>
      <c r="E149" s="2">
        <f t="shared" si="12"/>
        <v>667</v>
      </c>
      <c r="F149" t="s">
        <v>150</v>
      </c>
      <c r="G149">
        <v>5</v>
      </c>
      <c r="H149">
        <v>2</v>
      </c>
      <c r="I149" s="1">
        <v>0.4</v>
      </c>
      <c r="K149" t="s">
        <v>487</v>
      </c>
      <c r="L149">
        <v>762</v>
      </c>
    </row>
    <row r="150" spans="1:13" x14ac:dyDescent="0.2">
      <c r="A150" t="str">
        <f t="shared" si="11"/>
        <v>Rakshith|Telugu Titans|Season5</v>
      </c>
      <c r="B150" s="2" t="s">
        <v>6</v>
      </c>
      <c r="C150" t="s">
        <v>154</v>
      </c>
      <c r="D150">
        <v>3090</v>
      </c>
      <c r="E150" s="2">
        <f t="shared" si="12"/>
        <v>3090</v>
      </c>
      <c r="F150" t="s">
        <v>151</v>
      </c>
      <c r="G150">
        <v>3</v>
      </c>
      <c r="H150">
        <v>2</v>
      </c>
      <c r="I150" s="1">
        <v>0.67</v>
      </c>
      <c r="K150" t="s">
        <v>145</v>
      </c>
      <c r="L150">
        <v>482</v>
      </c>
      <c r="M150" s="6" t="s">
        <v>542</v>
      </c>
    </row>
    <row r="151" spans="1:13" x14ac:dyDescent="0.2">
      <c r="A151" t="str">
        <f t="shared" si="11"/>
        <v>Vinoth Kumar|Telugu Titans|Season5</v>
      </c>
      <c r="B151" s="2" t="s">
        <v>6</v>
      </c>
      <c r="C151" t="s">
        <v>154</v>
      </c>
      <c r="D151">
        <v>172</v>
      </c>
      <c r="E151" s="2">
        <f t="shared" si="12"/>
        <v>172</v>
      </c>
      <c r="F151" t="s">
        <v>152</v>
      </c>
      <c r="G151">
        <v>1</v>
      </c>
      <c r="H151">
        <v>0</v>
      </c>
      <c r="I151" s="1">
        <v>0</v>
      </c>
      <c r="K151" t="s">
        <v>143</v>
      </c>
      <c r="L151">
        <v>96</v>
      </c>
      <c r="M151" s="6"/>
    </row>
    <row r="152" spans="1:13" x14ac:dyDescent="0.2">
      <c r="A152" t="str">
        <f t="shared" si="11"/>
        <v>Ankit Malik|Telugu Titans|Season5</v>
      </c>
      <c r="B152" s="2" t="s">
        <v>6</v>
      </c>
      <c r="C152" t="s">
        <v>154</v>
      </c>
      <c r="D152" t="e">
        <v>#N/A</v>
      </c>
      <c r="E152" s="2" t="e">
        <f t="shared" si="12"/>
        <v>#N/A</v>
      </c>
      <c r="F152" t="s">
        <v>153</v>
      </c>
      <c r="G152">
        <v>1</v>
      </c>
      <c r="H152">
        <v>0</v>
      </c>
      <c r="I152" s="1">
        <v>0</v>
      </c>
      <c r="K152" t="s">
        <v>146</v>
      </c>
      <c r="L152">
        <v>88</v>
      </c>
      <c r="M152" s="6"/>
    </row>
    <row r="153" spans="1:13" x14ac:dyDescent="0.2">
      <c r="A153" t="str">
        <f t="shared" si="11"/>
        <v>Surinder Singh|U Mumba|Season5</v>
      </c>
      <c r="B153" s="2" t="s">
        <v>6</v>
      </c>
      <c r="C153" t="s">
        <v>155</v>
      </c>
      <c r="D153">
        <v>3086</v>
      </c>
      <c r="E153" s="2">
        <f t="shared" ref="E153:E169" si="13">VLOOKUP(F153,s5_mumba,2,FALSE)</f>
        <v>3086</v>
      </c>
      <c r="F153" t="s">
        <v>156</v>
      </c>
      <c r="G153">
        <v>148</v>
      </c>
      <c r="H153">
        <v>60</v>
      </c>
      <c r="I153" s="1">
        <v>0.41</v>
      </c>
      <c r="K153" t="s">
        <v>150</v>
      </c>
      <c r="L153">
        <v>667</v>
      </c>
      <c r="M153" s="6"/>
    </row>
    <row r="154" spans="1:13" x14ac:dyDescent="0.2">
      <c r="A154" t="str">
        <f t="shared" si="11"/>
        <v>Kuldeep Singh|U Mumba|Season5</v>
      </c>
      <c r="B154" s="2" t="s">
        <v>6</v>
      </c>
      <c r="C154" t="s">
        <v>155</v>
      </c>
      <c r="D154">
        <v>252</v>
      </c>
      <c r="E154" s="2">
        <f t="shared" si="13"/>
        <v>252</v>
      </c>
      <c r="F154" t="s">
        <v>23</v>
      </c>
      <c r="G154">
        <v>73</v>
      </c>
      <c r="H154">
        <v>25</v>
      </c>
      <c r="I154" s="1">
        <v>0.34</v>
      </c>
      <c r="K154" t="s">
        <v>151</v>
      </c>
      <c r="L154">
        <v>3090</v>
      </c>
    </row>
    <row r="155" spans="1:13" x14ac:dyDescent="0.2">
      <c r="A155" t="str">
        <f t="shared" si="11"/>
        <v>Anup Kumar|U Mumba|Season5</v>
      </c>
      <c r="B155" s="2" t="s">
        <v>6</v>
      </c>
      <c r="C155" t="s">
        <v>155</v>
      </c>
      <c r="D155">
        <v>29</v>
      </c>
      <c r="E155" s="2">
        <f t="shared" si="13"/>
        <v>29</v>
      </c>
      <c r="F155" t="s">
        <v>108</v>
      </c>
      <c r="G155">
        <v>58</v>
      </c>
      <c r="H155">
        <v>20</v>
      </c>
      <c r="I155" s="1">
        <v>0.34</v>
      </c>
      <c r="K155" t="s">
        <v>152</v>
      </c>
      <c r="L155">
        <v>172</v>
      </c>
    </row>
    <row r="156" spans="1:13" x14ac:dyDescent="0.2">
      <c r="A156" t="str">
        <f t="shared" si="11"/>
        <v>Hadi Oshtorak|U Mumba|Season5</v>
      </c>
      <c r="B156" s="2" t="s">
        <v>6</v>
      </c>
      <c r="C156" t="s">
        <v>155</v>
      </c>
      <c r="D156">
        <v>249</v>
      </c>
      <c r="E156" s="2">
        <f t="shared" si="13"/>
        <v>249</v>
      </c>
      <c r="F156" t="s">
        <v>157</v>
      </c>
      <c r="G156">
        <v>55</v>
      </c>
      <c r="H156">
        <v>17</v>
      </c>
      <c r="I156" s="1">
        <v>0.31</v>
      </c>
      <c r="K156" t="s">
        <v>488</v>
      </c>
      <c r="L156">
        <v>746</v>
      </c>
    </row>
    <row r="157" spans="1:13" x14ac:dyDescent="0.2">
      <c r="A157" t="str">
        <f t="shared" si="11"/>
        <v>Joginder Narwal|U Mumba|Season5</v>
      </c>
      <c r="B157" s="2" t="s">
        <v>6</v>
      </c>
      <c r="C157" t="s">
        <v>155</v>
      </c>
      <c r="D157">
        <v>194</v>
      </c>
      <c r="E157" s="2">
        <f t="shared" si="13"/>
        <v>194</v>
      </c>
      <c r="F157" t="s">
        <v>158</v>
      </c>
      <c r="G157">
        <v>26</v>
      </c>
      <c r="H157">
        <v>9</v>
      </c>
      <c r="I157" s="1">
        <v>0.35</v>
      </c>
      <c r="K157" t="s">
        <v>10</v>
      </c>
      <c r="L157">
        <v>215</v>
      </c>
    </row>
    <row r="158" spans="1:13" x14ac:dyDescent="0.2">
      <c r="A158" t="str">
        <f t="shared" si="11"/>
        <v>N. Renjith|U Mumba|Season5</v>
      </c>
      <c r="B158" s="2" t="s">
        <v>6</v>
      </c>
      <c r="C158" t="s">
        <v>155</v>
      </c>
      <c r="D158">
        <v>710</v>
      </c>
      <c r="E158" s="2">
        <f t="shared" si="13"/>
        <v>710</v>
      </c>
      <c r="F158" t="s">
        <v>159</v>
      </c>
      <c r="G158">
        <v>25</v>
      </c>
      <c r="H158">
        <v>11</v>
      </c>
      <c r="I158" s="1">
        <v>0.44</v>
      </c>
      <c r="K158" t="s">
        <v>489</v>
      </c>
      <c r="L158">
        <v>774</v>
      </c>
    </row>
    <row r="159" spans="1:13" x14ac:dyDescent="0.2">
      <c r="A159" t="str">
        <f t="shared" si="11"/>
        <v>Shrikant Jadhav|U Mumba|Season5</v>
      </c>
      <c r="B159" s="2" t="s">
        <v>6</v>
      </c>
      <c r="C159" t="s">
        <v>155</v>
      </c>
      <c r="D159">
        <v>106</v>
      </c>
      <c r="E159" s="2">
        <f t="shared" si="13"/>
        <v>106</v>
      </c>
      <c r="F159" t="s">
        <v>160</v>
      </c>
      <c r="G159">
        <v>21</v>
      </c>
      <c r="H159">
        <v>10</v>
      </c>
      <c r="I159" s="1">
        <v>0.48</v>
      </c>
    </row>
    <row r="160" spans="1:13" x14ac:dyDescent="0.2">
      <c r="A160" t="str">
        <f t="shared" si="11"/>
        <v>Darshan Kadian|U Mumba|Season5</v>
      </c>
      <c r="B160" s="2" t="s">
        <v>6</v>
      </c>
      <c r="C160" t="s">
        <v>155</v>
      </c>
      <c r="D160">
        <v>324</v>
      </c>
      <c r="E160" s="2">
        <f t="shared" si="13"/>
        <v>324</v>
      </c>
      <c r="F160" t="s">
        <v>161</v>
      </c>
      <c r="G160">
        <v>19</v>
      </c>
      <c r="H160">
        <v>4</v>
      </c>
      <c r="I160" s="1">
        <v>0.21</v>
      </c>
      <c r="K160" t="s">
        <v>108</v>
      </c>
      <c r="L160">
        <v>29</v>
      </c>
    </row>
    <row r="161" spans="1:13" x14ac:dyDescent="0.2">
      <c r="A161" t="str">
        <f t="shared" si="11"/>
        <v>Kashiling Adake|U Mumba|Season5</v>
      </c>
      <c r="B161" s="2" t="s">
        <v>6</v>
      </c>
      <c r="C161" t="s">
        <v>155</v>
      </c>
      <c r="D161">
        <v>58</v>
      </c>
      <c r="E161" s="2">
        <f t="shared" si="13"/>
        <v>58</v>
      </c>
      <c r="F161" t="s">
        <v>162</v>
      </c>
      <c r="G161">
        <v>15</v>
      </c>
      <c r="H161">
        <v>7</v>
      </c>
      <c r="I161" s="1">
        <v>0.47</v>
      </c>
      <c r="K161" t="s">
        <v>162</v>
      </c>
      <c r="L161">
        <v>58</v>
      </c>
    </row>
    <row r="162" spans="1:13" x14ac:dyDescent="0.2">
      <c r="A162" t="str">
        <f t="shared" si="11"/>
        <v>D. Suresh Kumar|U Mumba|Season5</v>
      </c>
      <c r="B162" s="2" t="s">
        <v>6</v>
      </c>
      <c r="C162" t="s">
        <v>155</v>
      </c>
      <c r="D162">
        <v>162</v>
      </c>
      <c r="E162" s="2">
        <f t="shared" si="13"/>
        <v>162</v>
      </c>
      <c r="F162" t="s">
        <v>163</v>
      </c>
      <c r="G162">
        <v>14</v>
      </c>
      <c r="H162">
        <v>6</v>
      </c>
      <c r="I162" s="1">
        <v>0.43</v>
      </c>
      <c r="K162" t="s">
        <v>160</v>
      </c>
      <c r="L162">
        <v>106</v>
      </c>
    </row>
    <row r="163" spans="1:13" x14ac:dyDescent="0.2">
      <c r="A163" t="str">
        <f t="shared" si="11"/>
        <v>Deepak Yadav|U Mumba|Season5</v>
      </c>
      <c r="B163" s="2" t="s">
        <v>6</v>
      </c>
      <c r="C163" t="s">
        <v>155</v>
      </c>
      <c r="D163">
        <v>694</v>
      </c>
      <c r="E163" s="2">
        <f t="shared" si="13"/>
        <v>694</v>
      </c>
      <c r="F163" t="s">
        <v>164</v>
      </c>
      <c r="G163">
        <v>12</v>
      </c>
      <c r="H163">
        <v>7</v>
      </c>
      <c r="I163" s="1">
        <v>0.57999999999999996</v>
      </c>
      <c r="K163" t="s">
        <v>156</v>
      </c>
      <c r="L163">
        <v>3086</v>
      </c>
    </row>
    <row r="164" spans="1:13" x14ac:dyDescent="0.2">
      <c r="A164" t="str">
        <f t="shared" si="11"/>
        <v>Shabeer Bappu|U Mumba|Season5</v>
      </c>
      <c r="B164" s="2" t="s">
        <v>6</v>
      </c>
      <c r="C164" t="s">
        <v>155</v>
      </c>
      <c r="D164">
        <v>105</v>
      </c>
      <c r="E164" s="2">
        <f t="shared" si="13"/>
        <v>105</v>
      </c>
      <c r="F164" t="s">
        <v>165</v>
      </c>
      <c r="G164">
        <v>8</v>
      </c>
      <c r="H164">
        <v>2</v>
      </c>
      <c r="I164" s="1">
        <v>0.25</v>
      </c>
      <c r="K164" t="s">
        <v>23</v>
      </c>
      <c r="L164">
        <v>252</v>
      </c>
    </row>
    <row r="165" spans="1:13" x14ac:dyDescent="0.2">
      <c r="A165" t="str">
        <f t="shared" si="11"/>
        <v>Subash E|U Mumba|Season5</v>
      </c>
      <c r="B165" s="2" t="s">
        <v>6</v>
      </c>
      <c r="C165" t="s">
        <v>155</v>
      </c>
      <c r="D165">
        <v>3087</v>
      </c>
      <c r="E165" s="2">
        <f t="shared" si="13"/>
        <v>3087</v>
      </c>
      <c r="F165" t="s">
        <v>492</v>
      </c>
      <c r="G165">
        <v>6</v>
      </c>
      <c r="H165">
        <v>2</v>
      </c>
      <c r="I165" s="1">
        <v>0.33</v>
      </c>
      <c r="K165" t="s">
        <v>161</v>
      </c>
      <c r="L165">
        <v>324</v>
      </c>
    </row>
    <row r="166" spans="1:13" x14ac:dyDescent="0.2">
      <c r="A166" t="str">
        <f t="shared" si="11"/>
        <v>Nitin Madane|U Mumba|Season5</v>
      </c>
      <c r="B166" s="2" t="s">
        <v>6</v>
      </c>
      <c r="C166" t="s">
        <v>155</v>
      </c>
      <c r="D166">
        <v>75</v>
      </c>
      <c r="E166" s="2">
        <f t="shared" si="13"/>
        <v>75</v>
      </c>
      <c r="F166" t="s">
        <v>167</v>
      </c>
      <c r="G166">
        <v>5</v>
      </c>
      <c r="H166">
        <v>0</v>
      </c>
      <c r="I166" s="1">
        <v>0</v>
      </c>
      <c r="K166" t="s">
        <v>165</v>
      </c>
      <c r="L166">
        <v>105</v>
      </c>
      <c r="M166" s="6" t="s">
        <v>543</v>
      </c>
    </row>
    <row r="167" spans="1:13" x14ac:dyDescent="0.2">
      <c r="A167" t="str">
        <f t="shared" si="11"/>
        <v>Shiv Om|U Mumba|Season5</v>
      </c>
      <c r="B167" s="2" t="s">
        <v>6</v>
      </c>
      <c r="C167" t="s">
        <v>155</v>
      </c>
      <c r="D167" t="e">
        <v>#N/A</v>
      </c>
      <c r="E167" s="2" t="e">
        <f t="shared" si="13"/>
        <v>#N/A</v>
      </c>
      <c r="F167" t="s">
        <v>168</v>
      </c>
      <c r="G167">
        <v>3</v>
      </c>
      <c r="H167">
        <v>0</v>
      </c>
      <c r="I167" s="1">
        <v>0</v>
      </c>
      <c r="K167" t="s">
        <v>157</v>
      </c>
      <c r="L167">
        <v>249</v>
      </c>
      <c r="M167" s="6"/>
    </row>
    <row r="168" spans="1:13" x14ac:dyDescent="0.2">
      <c r="A168" t="str">
        <f t="shared" si="11"/>
        <v>Dong Ju Hong|U Mumba|Season5</v>
      </c>
      <c r="B168" s="2" t="s">
        <v>6</v>
      </c>
      <c r="C168" t="s">
        <v>155</v>
      </c>
      <c r="D168">
        <v>11</v>
      </c>
      <c r="E168" s="2">
        <f t="shared" si="13"/>
        <v>11</v>
      </c>
      <c r="F168" t="s">
        <v>169</v>
      </c>
      <c r="G168">
        <v>2</v>
      </c>
      <c r="H168">
        <v>0</v>
      </c>
      <c r="I168" s="1">
        <v>0</v>
      </c>
      <c r="K168" t="s">
        <v>167</v>
      </c>
      <c r="L168">
        <v>75</v>
      </c>
      <c r="M168" s="6"/>
    </row>
    <row r="169" spans="1:13" x14ac:dyDescent="0.2">
      <c r="A169" t="str">
        <f t="shared" si="11"/>
        <v>Yong Joo Ok|U Mumba|Season5</v>
      </c>
      <c r="B169" s="2" t="s">
        <v>6</v>
      </c>
      <c r="C169" t="s">
        <v>155</v>
      </c>
      <c r="D169">
        <v>513</v>
      </c>
      <c r="E169" s="2">
        <f t="shared" si="13"/>
        <v>513</v>
      </c>
      <c r="F169" t="s">
        <v>170</v>
      </c>
      <c r="G169">
        <v>1</v>
      </c>
      <c r="H169">
        <v>0</v>
      </c>
      <c r="I169" s="1">
        <v>0</v>
      </c>
      <c r="K169" t="s">
        <v>159</v>
      </c>
      <c r="L169">
        <v>710</v>
      </c>
      <c r="M169" s="6"/>
    </row>
    <row r="170" spans="1:13" x14ac:dyDescent="0.2">
      <c r="A170" t="str">
        <f t="shared" si="11"/>
        <v>Jeeva Kumar|U.P. Yoddha|Season5</v>
      </c>
      <c r="B170" s="2" t="s">
        <v>6</v>
      </c>
      <c r="C170" s="2" t="s">
        <v>550</v>
      </c>
      <c r="D170" s="2">
        <v>54</v>
      </c>
      <c r="E170" s="2">
        <f t="shared" ref="E170:E185" si="14">VLOOKUP(F170,s5_up,2,FALSE)</f>
        <v>54</v>
      </c>
      <c r="F170" t="s">
        <v>171</v>
      </c>
      <c r="G170">
        <v>99</v>
      </c>
      <c r="H170">
        <v>38</v>
      </c>
      <c r="I170" s="1">
        <v>0.38</v>
      </c>
      <c r="K170" t="s">
        <v>158</v>
      </c>
      <c r="L170">
        <v>194</v>
      </c>
    </row>
    <row r="171" spans="1:13" x14ac:dyDescent="0.2">
      <c r="A171" t="str">
        <f t="shared" si="11"/>
        <v>Nitesh Kumar|U.P. Yoddha|Season5</v>
      </c>
      <c r="B171" s="2" t="s">
        <v>6</v>
      </c>
      <c r="C171" s="2" t="s">
        <v>550</v>
      </c>
      <c r="D171" s="2">
        <v>3088</v>
      </c>
      <c r="E171" s="2">
        <f t="shared" si="14"/>
        <v>3088</v>
      </c>
      <c r="F171" t="s">
        <v>172</v>
      </c>
      <c r="G171">
        <v>83</v>
      </c>
      <c r="H171">
        <v>47</v>
      </c>
      <c r="I171" s="1">
        <v>0.56999999999999995</v>
      </c>
      <c r="K171" t="s">
        <v>490</v>
      </c>
      <c r="L171">
        <v>162</v>
      </c>
    </row>
    <row r="172" spans="1:13" x14ac:dyDescent="0.2">
      <c r="A172" t="str">
        <f t="shared" si="11"/>
        <v>Sagar Krishna|U.P. Yoddha|Season5</v>
      </c>
      <c r="B172" s="2" t="s">
        <v>6</v>
      </c>
      <c r="C172" s="2" t="s">
        <v>550</v>
      </c>
      <c r="D172" s="2">
        <v>347</v>
      </c>
      <c r="E172" s="2">
        <f t="shared" si="14"/>
        <v>347</v>
      </c>
      <c r="F172" t="s">
        <v>173</v>
      </c>
      <c r="G172">
        <v>63</v>
      </c>
      <c r="H172">
        <v>29</v>
      </c>
      <c r="I172" s="1">
        <v>0.46</v>
      </c>
      <c r="K172" t="s">
        <v>491</v>
      </c>
      <c r="L172">
        <v>689</v>
      </c>
    </row>
    <row r="173" spans="1:13" x14ac:dyDescent="0.2">
      <c r="A173" t="str">
        <f t="shared" si="11"/>
        <v>Rajesh Narwal|U.P. Yoddha|Season5</v>
      </c>
      <c r="B173" s="2" t="s">
        <v>6</v>
      </c>
      <c r="C173" s="2" t="s">
        <v>550</v>
      </c>
      <c r="D173" s="2">
        <v>86</v>
      </c>
      <c r="E173" s="2">
        <f t="shared" si="14"/>
        <v>86</v>
      </c>
      <c r="F173" t="s">
        <v>174</v>
      </c>
      <c r="G173">
        <v>53</v>
      </c>
      <c r="H173">
        <v>15</v>
      </c>
      <c r="I173" s="1">
        <v>0.28000000000000003</v>
      </c>
      <c r="K173" t="s">
        <v>164</v>
      </c>
      <c r="L173">
        <v>694</v>
      </c>
    </row>
    <row r="174" spans="1:13" x14ac:dyDescent="0.2">
      <c r="A174" t="str">
        <f t="shared" si="11"/>
        <v>Pankaj|U.P. Yoddha|Season5</v>
      </c>
      <c r="B174" s="2" t="s">
        <v>6</v>
      </c>
      <c r="C174" s="2" t="s">
        <v>550</v>
      </c>
      <c r="D174" s="2">
        <v>3089</v>
      </c>
      <c r="E174" s="2">
        <f t="shared" si="14"/>
        <v>3089</v>
      </c>
      <c r="F174" t="s">
        <v>175</v>
      </c>
      <c r="G174">
        <v>49</v>
      </c>
      <c r="H174">
        <v>17</v>
      </c>
      <c r="I174" s="1">
        <v>0.35</v>
      </c>
      <c r="K174" t="s">
        <v>492</v>
      </c>
      <c r="L174">
        <v>3087</v>
      </c>
    </row>
    <row r="175" spans="1:13" x14ac:dyDescent="0.2">
      <c r="A175" t="str">
        <f t="shared" si="11"/>
        <v>Nitin Tomar|U.P. Yoddha|Season5</v>
      </c>
      <c r="B175" s="2" t="s">
        <v>6</v>
      </c>
      <c r="C175" s="2" t="s">
        <v>550</v>
      </c>
      <c r="D175" s="2">
        <v>320</v>
      </c>
      <c r="E175" s="2">
        <f t="shared" si="14"/>
        <v>320</v>
      </c>
      <c r="F175" t="s">
        <v>176</v>
      </c>
      <c r="G175">
        <v>26</v>
      </c>
      <c r="H175">
        <v>10</v>
      </c>
      <c r="I175" s="1">
        <v>0.38</v>
      </c>
      <c r="K175" t="s">
        <v>169</v>
      </c>
      <c r="L175">
        <v>11</v>
      </c>
    </row>
    <row r="176" spans="1:13" x14ac:dyDescent="0.2">
      <c r="A176" t="str">
        <f t="shared" si="11"/>
        <v>Mahesh Goud|U.P. Yoddha|Season5</v>
      </c>
      <c r="B176" s="2" t="s">
        <v>6</v>
      </c>
      <c r="C176" s="2" t="s">
        <v>550</v>
      </c>
      <c r="D176" s="2">
        <v>66</v>
      </c>
      <c r="E176" s="2">
        <f t="shared" si="14"/>
        <v>66</v>
      </c>
      <c r="F176" t="s">
        <v>177</v>
      </c>
      <c r="G176">
        <v>22</v>
      </c>
      <c r="H176">
        <v>4</v>
      </c>
      <c r="I176" s="1">
        <v>0.18</v>
      </c>
      <c r="K176" t="s">
        <v>170</v>
      </c>
      <c r="L176">
        <v>513</v>
      </c>
    </row>
    <row r="177" spans="1:13" x14ac:dyDescent="0.2">
      <c r="A177" t="str">
        <f t="shared" si="11"/>
        <v>Santosh B.S. |U.P. Yoddha|Season5</v>
      </c>
      <c r="B177" s="2" t="s">
        <v>6</v>
      </c>
      <c r="C177" s="2" t="s">
        <v>550</v>
      </c>
      <c r="D177" s="2">
        <v>101</v>
      </c>
      <c r="E177" s="2">
        <f t="shared" si="14"/>
        <v>101</v>
      </c>
      <c r="F177" t="s">
        <v>493</v>
      </c>
      <c r="G177">
        <v>21</v>
      </c>
      <c r="H177">
        <v>8</v>
      </c>
      <c r="I177" s="1">
        <v>0.38</v>
      </c>
    </row>
    <row r="178" spans="1:13" x14ac:dyDescent="0.2">
      <c r="A178" t="str">
        <f t="shared" si="11"/>
        <v>Hadi Tajik|U.P. Yoddha|Season5</v>
      </c>
      <c r="B178" s="2" t="s">
        <v>6</v>
      </c>
      <c r="C178" s="2" t="s">
        <v>550</v>
      </c>
      <c r="D178" s="2">
        <v>301</v>
      </c>
      <c r="E178" s="2">
        <f t="shared" si="14"/>
        <v>301</v>
      </c>
      <c r="F178" t="s">
        <v>178</v>
      </c>
      <c r="G178">
        <v>21</v>
      </c>
      <c r="H178">
        <v>6</v>
      </c>
      <c r="I178" s="1">
        <v>0.28999999999999998</v>
      </c>
      <c r="K178" t="s">
        <v>176</v>
      </c>
      <c r="L178">
        <v>320</v>
      </c>
    </row>
    <row r="179" spans="1:13" x14ac:dyDescent="0.2">
      <c r="A179" t="str">
        <f t="shared" si="11"/>
        <v>Surender Singh|U.P. Yoddha|Season5</v>
      </c>
      <c r="B179" s="2" t="s">
        <v>6</v>
      </c>
      <c r="C179" s="2" t="s">
        <v>550</v>
      </c>
      <c r="D179" s="2">
        <v>234</v>
      </c>
      <c r="E179" s="2">
        <f t="shared" si="14"/>
        <v>234</v>
      </c>
      <c r="F179" t="s">
        <v>179</v>
      </c>
      <c r="G179">
        <v>18</v>
      </c>
      <c r="H179">
        <v>2</v>
      </c>
      <c r="I179" s="1">
        <v>0.11</v>
      </c>
      <c r="K179" t="s">
        <v>180</v>
      </c>
      <c r="L179">
        <v>94</v>
      </c>
    </row>
    <row r="180" spans="1:13" x14ac:dyDescent="0.2">
      <c r="A180" t="str">
        <f t="shared" si="11"/>
        <v>Rohit Kumar|U.P. Yoddha|Season5</v>
      </c>
      <c r="B180" s="2" t="s">
        <v>6</v>
      </c>
      <c r="C180" s="2" t="s">
        <v>550</v>
      </c>
      <c r="D180" s="2">
        <v>712</v>
      </c>
      <c r="E180" s="2">
        <f t="shared" si="14"/>
        <v>712</v>
      </c>
      <c r="F180" t="s">
        <v>26</v>
      </c>
      <c r="G180">
        <v>16</v>
      </c>
      <c r="H180">
        <v>1</v>
      </c>
      <c r="I180" s="1">
        <v>0.06</v>
      </c>
      <c r="K180" t="s">
        <v>179</v>
      </c>
      <c r="L180">
        <v>234</v>
      </c>
    </row>
    <row r="181" spans="1:13" x14ac:dyDescent="0.2">
      <c r="A181" t="str">
        <f t="shared" si="11"/>
        <v>Rishank Devadiga|U.P. Yoddha|Season5</v>
      </c>
      <c r="B181" s="2" t="s">
        <v>6</v>
      </c>
      <c r="C181" s="2" t="s">
        <v>550</v>
      </c>
      <c r="D181" s="2">
        <v>94</v>
      </c>
      <c r="E181" s="2">
        <f t="shared" si="14"/>
        <v>94</v>
      </c>
      <c r="F181" t="s">
        <v>180</v>
      </c>
      <c r="G181">
        <v>15</v>
      </c>
      <c r="H181">
        <v>3</v>
      </c>
      <c r="I181" s="1">
        <v>0.2</v>
      </c>
      <c r="K181" t="s">
        <v>172</v>
      </c>
      <c r="L181">
        <v>3088</v>
      </c>
    </row>
    <row r="182" spans="1:13" x14ac:dyDescent="0.2">
      <c r="A182" t="str">
        <f t="shared" si="11"/>
        <v>Gurvinder Singh|U.P. Yoddha|Season5</v>
      </c>
      <c r="B182" s="2" t="s">
        <v>6</v>
      </c>
      <c r="C182" s="2" t="s">
        <v>550</v>
      </c>
      <c r="D182" s="2">
        <v>751</v>
      </c>
      <c r="E182" s="2">
        <f t="shared" si="14"/>
        <v>751</v>
      </c>
      <c r="F182" t="s">
        <v>28</v>
      </c>
      <c r="G182">
        <v>12</v>
      </c>
      <c r="H182">
        <v>5</v>
      </c>
      <c r="I182" s="1">
        <v>0.42</v>
      </c>
      <c r="K182" t="s">
        <v>171</v>
      </c>
      <c r="L182">
        <v>54</v>
      </c>
    </row>
    <row r="183" spans="1:13" x14ac:dyDescent="0.2">
      <c r="A183" t="str">
        <f t="shared" si="11"/>
        <v>Sanoj Kumar|U.P. Yoddha|Season5</v>
      </c>
      <c r="B183" s="2" t="s">
        <v>6</v>
      </c>
      <c r="C183" s="2" t="s">
        <v>550</v>
      </c>
      <c r="D183" s="2">
        <v>640</v>
      </c>
      <c r="E183" s="2">
        <f t="shared" si="14"/>
        <v>640</v>
      </c>
      <c r="F183" t="s">
        <v>181</v>
      </c>
      <c r="G183">
        <v>7</v>
      </c>
      <c r="H183">
        <v>1</v>
      </c>
      <c r="I183" s="1">
        <v>0.14000000000000001</v>
      </c>
      <c r="K183" t="s">
        <v>177</v>
      </c>
      <c r="L183">
        <v>66</v>
      </c>
    </row>
    <row r="184" spans="1:13" x14ac:dyDescent="0.2">
      <c r="A184" t="str">
        <f t="shared" si="11"/>
        <v>Ajvender Singh|U.P. Yoddha|Season5</v>
      </c>
      <c r="B184" s="2" t="s">
        <v>6</v>
      </c>
      <c r="C184" s="2" t="s">
        <v>550</v>
      </c>
      <c r="D184" s="2">
        <v>705</v>
      </c>
      <c r="E184" s="2">
        <f t="shared" si="14"/>
        <v>705</v>
      </c>
      <c r="F184" t="s">
        <v>182</v>
      </c>
      <c r="G184">
        <v>2</v>
      </c>
      <c r="H184">
        <v>1</v>
      </c>
      <c r="I184" s="1">
        <v>0.5</v>
      </c>
      <c r="K184" t="s">
        <v>173</v>
      </c>
      <c r="L184">
        <v>347</v>
      </c>
      <c r="M184" s="6" t="s">
        <v>544</v>
      </c>
    </row>
    <row r="185" spans="1:13" x14ac:dyDescent="0.2">
      <c r="A185" t="str">
        <f t="shared" si="11"/>
        <v>Sunil|U.P. Yoddha|Season5</v>
      </c>
      <c r="B185" s="2" t="s">
        <v>6</v>
      </c>
      <c r="C185" s="2" t="s">
        <v>550</v>
      </c>
      <c r="D185" s="2" t="e">
        <v>#N/A</v>
      </c>
      <c r="E185" s="2" t="e">
        <f t="shared" si="14"/>
        <v>#N/A</v>
      </c>
      <c r="F185" t="s">
        <v>35</v>
      </c>
      <c r="G185">
        <v>1</v>
      </c>
      <c r="H185">
        <v>0</v>
      </c>
      <c r="I185" s="1">
        <v>0</v>
      </c>
      <c r="K185" t="s">
        <v>174</v>
      </c>
      <c r="L185">
        <v>86</v>
      </c>
      <c r="M185" s="6"/>
    </row>
    <row r="186" spans="1:13" x14ac:dyDescent="0.2">
      <c r="A186" t="str">
        <f t="shared" si="11"/>
        <v>Surjeet Singh|Bengal Warriors|Season6</v>
      </c>
      <c r="B186" s="2" t="s">
        <v>183</v>
      </c>
      <c r="C186" s="2" t="s">
        <v>20</v>
      </c>
      <c r="D186" s="2">
        <v>322</v>
      </c>
      <c r="E186" s="2">
        <f t="shared" ref="E186:E201" si="15">VLOOKUP(F186,s6_bengal,2,FALSE)</f>
        <v>322</v>
      </c>
      <c r="F186" t="s">
        <v>7</v>
      </c>
      <c r="G186">
        <v>123</v>
      </c>
      <c r="H186">
        <v>52</v>
      </c>
      <c r="I186" s="1">
        <v>0.42</v>
      </c>
      <c r="K186" t="s">
        <v>175</v>
      </c>
      <c r="L186">
        <v>3089</v>
      </c>
      <c r="M186" s="6"/>
    </row>
    <row r="187" spans="1:13" x14ac:dyDescent="0.2">
      <c r="A187" t="str">
        <f t="shared" si="11"/>
        <v>Ran Singh|Bengal Warriors|Season6</v>
      </c>
      <c r="B187" s="2" t="s">
        <v>183</v>
      </c>
      <c r="C187" s="2" t="s">
        <v>20</v>
      </c>
      <c r="D187" s="2">
        <v>160</v>
      </c>
      <c r="E187" s="2">
        <f t="shared" si="15"/>
        <v>160</v>
      </c>
      <c r="F187" t="s">
        <v>8</v>
      </c>
      <c r="G187">
        <v>92</v>
      </c>
      <c r="H187">
        <v>42</v>
      </c>
      <c r="I187" s="1">
        <v>0.46</v>
      </c>
      <c r="K187" t="s">
        <v>493</v>
      </c>
      <c r="L187">
        <v>101</v>
      </c>
      <c r="M187" s="6"/>
    </row>
    <row r="188" spans="1:13" x14ac:dyDescent="0.2">
      <c r="A188" t="str">
        <f t="shared" si="11"/>
        <v>Baldev Singh|Bengal Warriors|Season6</v>
      </c>
      <c r="B188" s="2" t="s">
        <v>183</v>
      </c>
      <c r="C188" s="2" t="s">
        <v>20</v>
      </c>
      <c r="D188" s="2">
        <v>621</v>
      </c>
      <c r="E188" s="2">
        <f t="shared" si="15"/>
        <v>621</v>
      </c>
      <c r="F188" t="s">
        <v>187</v>
      </c>
      <c r="G188">
        <v>63</v>
      </c>
      <c r="H188">
        <v>24</v>
      </c>
      <c r="I188" s="1">
        <v>0.38</v>
      </c>
      <c r="K188" t="s">
        <v>178</v>
      </c>
      <c r="L188">
        <v>301</v>
      </c>
    </row>
    <row r="189" spans="1:13" x14ac:dyDescent="0.2">
      <c r="A189" t="str">
        <f t="shared" si="11"/>
        <v>Ziaur Rahman|Bengal Warriors|Season6</v>
      </c>
      <c r="B189" s="2" t="s">
        <v>183</v>
      </c>
      <c r="C189" s="2" t="s">
        <v>20</v>
      </c>
      <c r="D189" s="2">
        <v>536</v>
      </c>
      <c r="E189" s="2">
        <f t="shared" si="15"/>
        <v>536</v>
      </c>
      <c r="F189" t="s">
        <v>116</v>
      </c>
      <c r="G189">
        <v>42</v>
      </c>
      <c r="H189">
        <v>12</v>
      </c>
      <c r="I189" s="1">
        <v>0.28999999999999998</v>
      </c>
      <c r="K189" t="s">
        <v>28</v>
      </c>
      <c r="L189">
        <v>751</v>
      </c>
    </row>
    <row r="190" spans="1:13" x14ac:dyDescent="0.2">
      <c r="A190" t="str">
        <f t="shared" si="11"/>
        <v>Shrikant Tewthia|Bengal Warriors|Season6</v>
      </c>
      <c r="B190" s="2" t="s">
        <v>183</v>
      </c>
      <c r="C190" s="2" t="s">
        <v>20</v>
      </c>
      <c r="D190" s="2">
        <v>107</v>
      </c>
      <c r="E190" s="2">
        <f t="shared" si="15"/>
        <v>107</v>
      </c>
      <c r="F190" t="s">
        <v>9</v>
      </c>
      <c r="G190">
        <v>24</v>
      </c>
      <c r="H190">
        <v>10</v>
      </c>
      <c r="I190" s="1">
        <v>0.42</v>
      </c>
      <c r="K190" t="s">
        <v>466</v>
      </c>
      <c r="L190">
        <v>647</v>
      </c>
    </row>
    <row r="191" spans="1:13" x14ac:dyDescent="0.2">
      <c r="A191" t="str">
        <f t="shared" si="11"/>
        <v>Vijin Thangadurai|Bengal Warriors|Season6</v>
      </c>
      <c r="B191" s="2" t="s">
        <v>183</v>
      </c>
      <c r="C191" s="2" t="s">
        <v>20</v>
      </c>
      <c r="D191" s="2">
        <v>185</v>
      </c>
      <c r="E191" s="2">
        <f t="shared" si="15"/>
        <v>185</v>
      </c>
      <c r="F191" t="s">
        <v>129</v>
      </c>
      <c r="G191">
        <v>21</v>
      </c>
      <c r="H191">
        <v>8</v>
      </c>
      <c r="I191" s="1">
        <v>0.38</v>
      </c>
      <c r="K191" t="s">
        <v>26</v>
      </c>
      <c r="L191">
        <v>712</v>
      </c>
    </row>
    <row r="192" spans="1:13" x14ac:dyDescent="0.2">
      <c r="A192" t="str">
        <f t="shared" si="11"/>
        <v>Adarsh T|Bengal Warriors|Season6</v>
      </c>
      <c r="B192" s="2" t="s">
        <v>183</v>
      </c>
      <c r="C192" s="2" t="s">
        <v>20</v>
      </c>
      <c r="D192" s="2">
        <v>3095</v>
      </c>
      <c r="E192" s="2">
        <f t="shared" si="15"/>
        <v>3095</v>
      </c>
      <c r="F192" t="s">
        <v>188</v>
      </c>
      <c r="G192">
        <v>21</v>
      </c>
      <c r="H192">
        <v>9</v>
      </c>
      <c r="I192" s="1">
        <v>0.43</v>
      </c>
      <c r="K192" t="s">
        <v>181</v>
      </c>
      <c r="L192">
        <v>640</v>
      </c>
    </row>
    <row r="193" spans="1:13" x14ac:dyDescent="0.2">
      <c r="A193" t="str">
        <f t="shared" si="11"/>
        <v>Mahesh Goud|Bengal Warriors|Season6</v>
      </c>
      <c r="B193" s="2" t="s">
        <v>183</v>
      </c>
      <c r="C193" s="2" t="s">
        <v>20</v>
      </c>
      <c r="D193" s="2">
        <v>66</v>
      </c>
      <c r="E193" s="2">
        <f t="shared" si="15"/>
        <v>66</v>
      </c>
      <c r="F193" t="s">
        <v>177</v>
      </c>
      <c r="G193">
        <v>17</v>
      </c>
      <c r="H193">
        <v>8</v>
      </c>
      <c r="I193" s="1">
        <v>0.47</v>
      </c>
      <c r="K193" t="s">
        <v>182</v>
      </c>
      <c r="L193">
        <v>705</v>
      </c>
    </row>
    <row r="194" spans="1:13" x14ac:dyDescent="0.2">
      <c r="A194" t="str">
        <f t="shared" si="11"/>
        <v>Ravindra Kumavat|Bengal Warriors|Season6</v>
      </c>
      <c r="B194" s="2" t="s">
        <v>183</v>
      </c>
      <c r="C194" s="2" t="s">
        <v>20</v>
      </c>
      <c r="D194" s="2">
        <v>3094</v>
      </c>
      <c r="E194" s="2">
        <f t="shared" si="15"/>
        <v>3094</v>
      </c>
      <c r="F194" t="s">
        <v>468</v>
      </c>
      <c r="G194">
        <v>16</v>
      </c>
      <c r="H194">
        <v>6</v>
      </c>
      <c r="I194" s="1">
        <v>0.38</v>
      </c>
    </row>
    <row r="195" spans="1:13" x14ac:dyDescent="0.2">
      <c r="A195" t="str">
        <f t="shared" ref="A195:A258" si="16">CONCATENATE(F195,"|",C195,"|",B195)</f>
        <v>Manoj Dhull|Bengal Warriors|Season6</v>
      </c>
      <c r="B195" s="2" t="s">
        <v>183</v>
      </c>
      <c r="C195" s="2" t="s">
        <v>20</v>
      </c>
      <c r="D195" s="2">
        <v>233</v>
      </c>
      <c r="E195" s="2">
        <f t="shared" si="15"/>
        <v>233</v>
      </c>
      <c r="F195" t="s">
        <v>88</v>
      </c>
      <c r="G195">
        <v>16</v>
      </c>
      <c r="H195">
        <v>3</v>
      </c>
      <c r="I195" s="1">
        <v>0.19</v>
      </c>
      <c r="K195" t="s">
        <v>15</v>
      </c>
      <c r="L195">
        <v>143</v>
      </c>
    </row>
    <row r="196" spans="1:13" x14ac:dyDescent="0.2">
      <c r="A196" t="str">
        <f t="shared" si="16"/>
        <v>Amit Nagar|Bengal Warriors|Season6</v>
      </c>
      <c r="B196" s="2" t="s">
        <v>183</v>
      </c>
      <c r="C196" s="2" t="s">
        <v>20</v>
      </c>
      <c r="D196" s="2">
        <v>371</v>
      </c>
      <c r="E196" s="2">
        <f t="shared" si="15"/>
        <v>371</v>
      </c>
      <c r="F196" t="s">
        <v>190</v>
      </c>
      <c r="G196">
        <v>15</v>
      </c>
      <c r="H196">
        <v>6</v>
      </c>
      <c r="I196" s="1">
        <v>0.4</v>
      </c>
      <c r="K196" t="s">
        <v>494</v>
      </c>
      <c r="L196">
        <v>12</v>
      </c>
    </row>
    <row r="197" spans="1:13" x14ac:dyDescent="0.2">
      <c r="A197" t="str">
        <f t="shared" si="16"/>
        <v>Jang Lee|Bengal Warriors|Season6</v>
      </c>
      <c r="B197" s="2" t="s">
        <v>183</v>
      </c>
      <c r="C197" s="2" t="s">
        <v>20</v>
      </c>
      <c r="D197" s="2">
        <v>12</v>
      </c>
      <c r="E197" s="2">
        <f t="shared" si="15"/>
        <v>12</v>
      </c>
      <c r="F197" t="s">
        <v>494</v>
      </c>
      <c r="G197">
        <v>11</v>
      </c>
      <c r="H197">
        <v>2</v>
      </c>
      <c r="I197" s="1">
        <v>0.18</v>
      </c>
      <c r="K197" t="s">
        <v>8</v>
      </c>
      <c r="L197">
        <v>160</v>
      </c>
    </row>
    <row r="198" spans="1:13" x14ac:dyDescent="0.2">
      <c r="A198" t="str">
        <f t="shared" si="16"/>
        <v>Amit Kumar|Bengal Warriors|Season6</v>
      </c>
      <c r="B198" s="2" t="s">
        <v>183</v>
      </c>
      <c r="C198" s="2" t="s">
        <v>20</v>
      </c>
      <c r="D198" s="2">
        <v>267</v>
      </c>
      <c r="E198" s="2">
        <f t="shared" si="15"/>
        <v>267</v>
      </c>
      <c r="F198" t="s">
        <v>191</v>
      </c>
      <c r="G198">
        <v>8</v>
      </c>
      <c r="H198">
        <v>3</v>
      </c>
      <c r="I198" s="1">
        <v>0.38</v>
      </c>
      <c r="K198" t="s">
        <v>7</v>
      </c>
      <c r="L198">
        <v>322</v>
      </c>
    </row>
    <row r="199" spans="1:13" x14ac:dyDescent="0.2">
      <c r="A199" t="str">
        <f t="shared" si="16"/>
        <v>Maninder Singh|Bengal Warriors|Season6</v>
      </c>
      <c r="B199" s="2" t="s">
        <v>183</v>
      </c>
      <c r="C199" s="2" t="s">
        <v>20</v>
      </c>
      <c r="D199" s="2">
        <v>143</v>
      </c>
      <c r="E199" s="2">
        <f t="shared" si="15"/>
        <v>143</v>
      </c>
      <c r="F199" t="s">
        <v>15</v>
      </c>
      <c r="G199">
        <v>6</v>
      </c>
      <c r="H199">
        <v>0</v>
      </c>
      <c r="I199" s="1">
        <v>0</v>
      </c>
      <c r="K199" t="s">
        <v>177</v>
      </c>
      <c r="L199">
        <v>66</v>
      </c>
    </row>
    <row r="200" spans="1:13" x14ac:dyDescent="0.2">
      <c r="A200" t="str">
        <f t="shared" si="16"/>
        <v>Bhupender Singh|Bengal Warriors|Season6</v>
      </c>
      <c r="B200" s="2" t="s">
        <v>183</v>
      </c>
      <c r="C200" s="2" t="s">
        <v>20</v>
      </c>
      <c r="D200" s="2">
        <v>34</v>
      </c>
      <c r="E200" s="2">
        <f t="shared" si="15"/>
        <v>34</v>
      </c>
      <c r="F200" t="s">
        <v>18</v>
      </c>
      <c r="G200">
        <v>4</v>
      </c>
      <c r="H200">
        <v>2</v>
      </c>
      <c r="I200" s="1">
        <v>0.5</v>
      </c>
      <c r="K200" t="s">
        <v>468</v>
      </c>
      <c r="L200">
        <v>3094</v>
      </c>
      <c r="M200" s="6" t="s">
        <v>545</v>
      </c>
    </row>
    <row r="201" spans="1:13" x14ac:dyDescent="0.2">
      <c r="A201" t="str">
        <f t="shared" si="16"/>
        <v>Rakesh Narwal|Bengal Warriors|Season6</v>
      </c>
      <c r="B201" s="2" t="s">
        <v>183</v>
      </c>
      <c r="C201" s="2" t="s">
        <v>20</v>
      </c>
      <c r="D201" s="2">
        <v>204</v>
      </c>
      <c r="E201" s="2">
        <f t="shared" si="15"/>
        <v>204</v>
      </c>
      <c r="F201" t="s">
        <v>62</v>
      </c>
      <c r="G201">
        <v>2</v>
      </c>
      <c r="H201">
        <v>1</v>
      </c>
      <c r="I201" s="1">
        <v>0.5</v>
      </c>
      <c r="K201" t="s">
        <v>187</v>
      </c>
      <c r="L201">
        <v>621</v>
      </c>
      <c r="M201" s="6"/>
    </row>
    <row r="202" spans="1:13" x14ac:dyDescent="0.2">
      <c r="A202" t="str">
        <f t="shared" si="16"/>
        <v>Amaresh Mondal|Bengal Warriors|Season6</v>
      </c>
      <c r="B202" s="2" t="s">
        <v>183</v>
      </c>
      <c r="C202" s="2" t="s">
        <v>20</v>
      </c>
      <c r="D202" s="2" t="e">
        <v>#N/A</v>
      </c>
      <c r="E202" s="2" t="e">
        <f>VLOOKUP(F202,s6_bengak,2,FALSE)</f>
        <v>#N/A</v>
      </c>
      <c r="F202" t="s">
        <v>192</v>
      </c>
      <c r="G202">
        <v>2</v>
      </c>
      <c r="H202">
        <v>0</v>
      </c>
      <c r="I202" s="1">
        <v>0</v>
      </c>
      <c r="K202" t="s">
        <v>190</v>
      </c>
      <c r="L202">
        <v>371</v>
      </c>
      <c r="M202" s="6"/>
    </row>
    <row r="203" spans="1:13" x14ac:dyDescent="0.2">
      <c r="A203" t="str">
        <f t="shared" si="16"/>
        <v>Mahender Singh|Bengaluru Bulls|Season6</v>
      </c>
      <c r="B203" s="2" t="s">
        <v>183</v>
      </c>
      <c r="C203" t="s">
        <v>34</v>
      </c>
      <c r="D203">
        <v>769</v>
      </c>
      <c r="E203" s="2">
        <f>VLOOKUP(F203,[1]!s6_bulls, 2,FALSE)</f>
        <v>769</v>
      </c>
      <c r="F203" t="s">
        <v>21</v>
      </c>
      <c r="G203">
        <v>118</v>
      </c>
      <c r="H203">
        <v>63</v>
      </c>
      <c r="I203" s="1">
        <v>0.53</v>
      </c>
      <c r="K203" t="s">
        <v>188</v>
      </c>
      <c r="L203">
        <v>3095</v>
      </c>
      <c r="M203" s="6"/>
    </row>
    <row r="204" spans="1:13" x14ac:dyDescent="0.2">
      <c r="A204" t="str">
        <f t="shared" si="16"/>
        <v>Ashish Kumar|Bengaluru Bulls|Season6</v>
      </c>
      <c r="B204" s="2" t="s">
        <v>183</v>
      </c>
      <c r="C204" t="s">
        <v>34</v>
      </c>
      <c r="D204">
        <v>202</v>
      </c>
      <c r="E204" s="2">
        <f>VLOOKUP(F204,[1]!s6_bulls, 2,FALSE)</f>
        <v>202</v>
      </c>
      <c r="F204" t="s">
        <v>24</v>
      </c>
      <c r="G204">
        <v>82</v>
      </c>
      <c r="H204">
        <v>37</v>
      </c>
      <c r="I204" s="1">
        <v>0.45</v>
      </c>
      <c r="K204" t="s">
        <v>9</v>
      </c>
      <c r="L204">
        <v>107</v>
      </c>
    </row>
    <row r="205" spans="1:13" x14ac:dyDescent="0.2">
      <c r="A205" t="str">
        <f t="shared" si="16"/>
        <v>Amit Sheoran|Bengaluru Bulls|Season6</v>
      </c>
      <c r="B205" s="2" t="s">
        <v>183</v>
      </c>
      <c r="C205" t="s">
        <v>34</v>
      </c>
      <c r="D205">
        <v>3115</v>
      </c>
      <c r="E205" s="2">
        <f>VLOOKUP(F205,[1]!s6_bulls, 2,FALSE)</f>
        <v>3115</v>
      </c>
      <c r="F205" t="s">
        <v>31</v>
      </c>
      <c r="G205">
        <v>69</v>
      </c>
      <c r="H205">
        <v>36</v>
      </c>
      <c r="I205" s="1">
        <v>0.52</v>
      </c>
      <c r="K205" t="s">
        <v>18</v>
      </c>
      <c r="L205">
        <v>34</v>
      </c>
    </row>
    <row r="206" spans="1:13" x14ac:dyDescent="0.2">
      <c r="A206" t="str">
        <f t="shared" si="16"/>
        <v>Raju Choudhary|Bengaluru Bulls|Season6</v>
      </c>
      <c r="B206" s="2" t="s">
        <v>183</v>
      </c>
      <c r="C206" t="s">
        <v>34</v>
      </c>
      <c r="D206">
        <v>87</v>
      </c>
      <c r="E206" s="2">
        <f>VLOOKUP(F206,[1]!s6_bulls, 2,FALSE)</f>
        <v>87</v>
      </c>
      <c r="F206" t="s">
        <v>500</v>
      </c>
      <c r="G206">
        <v>49</v>
      </c>
      <c r="H206">
        <v>19</v>
      </c>
      <c r="I206" s="1">
        <v>0.39</v>
      </c>
      <c r="K206" t="s">
        <v>116</v>
      </c>
      <c r="L206">
        <v>536</v>
      </c>
    </row>
    <row r="207" spans="1:13" x14ac:dyDescent="0.2">
      <c r="A207" t="str">
        <f t="shared" si="16"/>
        <v>Kashiling Adake|Bengaluru Bulls|Season6</v>
      </c>
      <c r="B207" s="2" t="s">
        <v>183</v>
      </c>
      <c r="C207" t="s">
        <v>34</v>
      </c>
      <c r="D207">
        <v>58</v>
      </c>
      <c r="E207" s="2">
        <f>VLOOKUP(F207,[1]!s6_bulls, 2,FALSE)</f>
        <v>58</v>
      </c>
      <c r="F207" t="s">
        <v>162</v>
      </c>
      <c r="G207">
        <v>45</v>
      </c>
      <c r="H207">
        <v>15</v>
      </c>
      <c r="I207" s="1">
        <v>0.33</v>
      </c>
      <c r="K207" t="s">
        <v>62</v>
      </c>
      <c r="L207">
        <v>204</v>
      </c>
    </row>
    <row r="208" spans="1:13" x14ac:dyDescent="0.2">
      <c r="A208" t="str">
        <f t="shared" si="16"/>
        <v>Pawan Sehrawat|Bengaluru Bulls|Season6</v>
      </c>
      <c r="B208" s="2" t="s">
        <v>183</v>
      </c>
      <c r="C208" t="s">
        <v>34</v>
      </c>
      <c r="D208">
        <v>318</v>
      </c>
      <c r="E208" s="2">
        <f>VLOOKUP(F208,[1]!s6_bulls, 2,FALSE)</f>
        <v>318</v>
      </c>
      <c r="F208" t="s">
        <v>64</v>
      </c>
      <c r="G208">
        <v>35</v>
      </c>
      <c r="H208">
        <v>11</v>
      </c>
      <c r="I208" s="1">
        <v>0.31</v>
      </c>
      <c r="K208" t="s">
        <v>129</v>
      </c>
      <c r="L208">
        <v>185</v>
      </c>
    </row>
    <row r="209" spans="1:12" x14ac:dyDescent="0.2">
      <c r="A209" t="str">
        <f t="shared" si="16"/>
        <v>Sandeep |Bengaluru Bulls|Season6</v>
      </c>
      <c r="B209" s="2" t="s">
        <v>183</v>
      </c>
      <c r="C209" t="s">
        <v>34</v>
      </c>
      <c r="D209">
        <v>299</v>
      </c>
      <c r="E209" s="2">
        <f>VLOOKUP(F209,[1]!s6_bulls, 2,FALSE)</f>
        <v>299</v>
      </c>
      <c r="F209" t="s">
        <v>499</v>
      </c>
      <c r="G209">
        <v>34</v>
      </c>
      <c r="H209">
        <v>13</v>
      </c>
      <c r="I209" s="1">
        <v>0.38</v>
      </c>
      <c r="K209" t="s">
        <v>88</v>
      </c>
      <c r="L209">
        <v>233</v>
      </c>
    </row>
    <row r="210" spans="1:12" x14ac:dyDescent="0.2">
      <c r="A210" t="str">
        <f t="shared" si="16"/>
        <v>Rohit Kumar|Bengaluru Bulls|Season6</v>
      </c>
      <c r="B210" s="2" t="s">
        <v>183</v>
      </c>
      <c r="C210" t="s">
        <v>34</v>
      </c>
      <c r="D210">
        <v>326</v>
      </c>
      <c r="E210" s="2">
        <f>VLOOKUP(F210,[1]!s6_bulls, 2,FALSE)</f>
        <v>326</v>
      </c>
      <c r="F210" t="s">
        <v>26</v>
      </c>
      <c r="G210">
        <v>27</v>
      </c>
      <c r="H210">
        <v>9</v>
      </c>
      <c r="I210" s="1">
        <v>0.33</v>
      </c>
      <c r="K210" t="s">
        <v>191</v>
      </c>
      <c r="L210">
        <v>267</v>
      </c>
    </row>
    <row r="211" spans="1:12" x14ac:dyDescent="0.2">
      <c r="A211" t="str">
        <f t="shared" si="16"/>
        <v>Jasmer Gulia|Bengaluru Bulls|Season6</v>
      </c>
      <c r="B211" s="2" t="s">
        <v>183</v>
      </c>
      <c r="C211" t="s">
        <v>34</v>
      </c>
      <c r="D211">
        <v>51</v>
      </c>
      <c r="E211" s="2">
        <f>VLOOKUP(F211,[1]!s6_bulls, 2,FALSE)</f>
        <v>51</v>
      </c>
      <c r="F211" t="s">
        <v>496</v>
      </c>
      <c r="G211">
        <v>21</v>
      </c>
      <c r="H211">
        <v>4</v>
      </c>
      <c r="I211" s="1">
        <v>0.19</v>
      </c>
      <c r="K211" t="s">
        <v>495</v>
      </c>
      <c r="L211">
        <v>2302</v>
      </c>
    </row>
    <row r="212" spans="1:12" x14ac:dyDescent="0.2">
      <c r="A212" t="str">
        <f t="shared" si="16"/>
        <v>Ankit |Bengaluru Bulls|Season6</v>
      </c>
      <c r="B212" s="2" t="s">
        <v>183</v>
      </c>
      <c r="C212" t="s">
        <v>34</v>
      </c>
      <c r="D212">
        <v>3099</v>
      </c>
      <c r="E212" s="2">
        <f>VLOOKUP(F212,[1]!s6_bulls, 2,FALSE)</f>
        <v>3099</v>
      </c>
      <c r="F212" t="s">
        <v>497</v>
      </c>
      <c r="G212">
        <v>12</v>
      </c>
      <c r="H212">
        <v>3</v>
      </c>
      <c r="I212" s="1">
        <v>0.25</v>
      </c>
    </row>
    <row r="213" spans="1:12" x14ac:dyDescent="0.2">
      <c r="A213" t="str">
        <f t="shared" si="16"/>
        <v>Ajay |Bengaluru Bulls|Season6</v>
      </c>
      <c r="B213" s="2" t="s">
        <v>183</v>
      </c>
      <c r="C213" t="s">
        <v>34</v>
      </c>
      <c r="D213">
        <v>3096</v>
      </c>
      <c r="E213" s="2">
        <f>VLOOKUP(F213,[1]!s6_bulls, 2,FALSE)</f>
        <v>3096</v>
      </c>
      <c r="F213" t="s">
        <v>498</v>
      </c>
      <c r="G213">
        <v>11</v>
      </c>
      <c r="H213">
        <v>4</v>
      </c>
      <c r="I213" s="1">
        <v>0.36</v>
      </c>
    </row>
    <row r="214" spans="1:12" x14ac:dyDescent="0.2">
      <c r="A214" t="str">
        <f t="shared" si="16"/>
        <v>Sumit Singh|Bengaluru Bulls|Season6</v>
      </c>
      <c r="B214" s="2" t="s">
        <v>183</v>
      </c>
      <c r="C214" t="s">
        <v>34</v>
      </c>
      <c r="D214">
        <v>3104</v>
      </c>
      <c r="E214" s="2">
        <f>VLOOKUP(F214,[1]!s6_bulls, 2,FALSE)</f>
        <v>3104</v>
      </c>
      <c r="F214" t="s">
        <v>197</v>
      </c>
      <c r="G214">
        <v>10</v>
      </c>
      <c r="H214">
        <v>4</v>
      </c>
      <c r="I214" s="1">
        <v>0.4</v>
      </c>
    </row>
    <row r="215" spans="1:12" x14ac:dyDescent="0.2">
      <c r="A215" t="str">
        <f t="shared" si="16"/>
        <v>Nithesh B R|Bengaluru Bulls|Season6</v>
      </c>
      <c r="B215" s="2" t="s">
        <v>183</v>
      </c>
      <c r="C215" t="s">
        <v>34</v>
      </c>
      <c r="D215">
        <v>74</v>
      </c>
      <c r="E215" s="2">
        <f>VLOOKUP(F215,[1]!s6_bulls, 2,FALSE)</f>
        <v>74</v>
      </c>
      <c r="F215" t="s">
        <v>198</v>
      </c>
      <c r="G215">
        <v>3</v>
      </c>
      <c r="H215">
        <v>1</v>
      </c>
      <c r="I215" s="1">
        <v>0.33</v>
      </c>
    </row>
    <row r="216" spans="1:12" x14ac:dyDescent="0.2">
      <c r="A216" t="str">
        <f t="shared" si="16"/>
        <v>Jawahar Vivek|Bengaluru Bulls|Season6</v>
      </c>
      <c r="B216" s="2" t="s">
        <v>183</v>
      </c>
      <c r="C216" t="s">
        <v>34</v>
      </c>
      <c r="D216" t="e">
        <v>#N/A</v>
      </c>
      <c r="E216" s="2" t="e">
        <f>VLOOKUP(F216,[1]!s6_bulls, 2,FALSE)</f>
        <v>#N/A</v>
      </c>
      <c r="F216" t="s">
        <v>199</v>
      </c>
      <c r="G216">
        <v>3</v>
      </c>
      <c r="H216">
        <v>0</v>
      </c>
      <c r="I216" s="1">
        <v>0</v>
      </c>
    </row>
    <row r="217" spans="1:12" x14ac:dyDescent="0.2">
      <c r="A217" t="str">
        <f t="shared" si="16"/>
        <v>Anand V|Bengaluru Bulls|Season6</v>
      </c>
      <c r="B217" s="2" t="s">
        <v>183</v>
      </c>
      <c r="C217" t="s">
        <v>34</v>
      </c>
      <c r="D217">
        <v>2021</v>
      </c>
      <c r="E217" s="2">
        <f>VLOOKUP(F217,[1]!s6_bulls, 2,FALSE)</f>
        <v>2021</v>
      </c>
      <c r="F217" t="s">
        <v>200</v>
      </c>
      <c r="G217">
        <v>1</v>
      </c>
      <c r="H217">
        <v>0</v>
      </c>
      <c r="I217" s="1">
        <v>0</v>
      </c>
    </row>
    <row r="218" spans="1:12" x14ac:dyDescent="0.2">
      <c r="A218" t="str">
        <f t="shared" si="16"/>
        <v>Ravinder Pahal|Dabang Delhi|Season6</v>
      </c>
      <c r="B218" s="2" t="s">
        <v>183</v>
      </c>
      <c r="C218" t="s">
        <v>50</v>
      </c>
      <c r="D218">
        <v>157</v>
      </c>
      <c r="E218" s="2">
        <f>VLOOKUP(F218,[1]!s6_delhi, 2,FALSE)</f>
        <v>157</v>
      </c>
      <c r="F218" t="s">
        <v>22</v>
      </c>
      <c r="G218">
        <v>118</v>
      </c>
      <c r="H218">
        <v>55</v>
      </c>
      <c r="I218" s="1">
        <v>0.47</v>
      </c>
    </row>
    <row r="219" spans="1:12" x14ac:dyDescent="0.2">
      <c r="A219" t="str">
        <f t="shared" si="16"/>
        <v>Joginder Narwal|Dabang Delhi|Season6</v>
      </c>
      <c r="B219" s="2" t="s">
        <v>183</v>
      </c>
      <c r="C219" t="s">
        <v>50</v>
      </c>
      <c r="D219">
        <v>194</v>
      </c>
      <c r="E219" s="2">
        <f>VLOOKUP(F219,[1]!s6_delhi, 2,FALSE)</f>
        <v>194</v>
      </c>
      <c r="F219" t="s">
        <v>158</v>
      </c>
      <c r="G219">
        <v>109</v>
      </c>
      <c r="H219">
        <v>47</v>
      </c>
      <c r="I219" s="1">
        <v>0.43</v>
      </c>
    </row>
    <row r="220" spans="1:12" x14ac:dyDescent="0.2">
      <c r="A220" t="str">
        <f t="shared" si="16"/>
        <v>Vishal Mane|Dabang Delhi|Season6</v>
      </c>
      <c r="B220" s="2" t="s">
        <v>183</v>
      </c>
      <c r="C220" t="s">
        <v>50</v>
      </c>
      <c r="D220">
        <v>123</v>
      </c>
      <c r="E220" s="2">
        <f>VLOOKUP(F220,[1]!s6_delhi, 2,FALSE)</f>
        <v>123</v>
      </c>
      <c r="F220" t="s">
        <v>97</v>
      </c>
      <c r="G220">
        <v>81</v>
      </c>
      <c r="H220">
        <v>37</v>
      </c>
      <c r="I220" s="1">
        <v>0.46</v>
      </c>
    </row>
    <row r="221" spans="1:12" x14ac:dyDescent="0.2">
      <c r="A221" t="str">
        <f t="shared" si="16"/>
        <v>Rajesh Narwal|Dabang Delhi|Season6</v>
      </c>
      <c r="B221" s="2" t="s">
        <v>183</v>
      </c>
      <c r="C221" t="s">
        <v>50</v>
      </c>
      <c r="D221">
        <v>86</v>
      </c>
      <c r="E221" s="2">
        <f>VLOOKUP(F221,[1]!s6_delhi, 2,FALSE)</f>
        <v>86</v>
      </c>
      <c r="F221" t="s">
        <v>174</v>
      </c>
      <c r="G221">
        <v>41</v>
      </c>
      <c r="H221">
        <v>13</v>
      </c>
      <c r="I221" s="1">
        <v>0.32</v>
      </c>
    </row>
    <row r="222" spans="1:12" x14ac:dyDescent="0.2">
      <c r="A222" t="str">
        <f t="shared" si="16"/>
        <v>Satpal |Dabang Delhi|Season6</v>
      </c>
      <c r="B222" s="2" t="s">
        <v>183</v>
      </c>
      <c r="C222" t="s">
        <v>50</v>
      </c>
      <c r="D222">
        <v>773</v>
      </c>
      <c r="E222" s="2">
        <f>VLOOKUP(F222,[1]!s6_delhi, 2,FALSE)</f>
        <v>773</v>
      </c>
      <c r="F222" t="s">
        <v>501</v>
      </c>
      <c r="G222">
        <v>24</v>
      </c>
      <c r="H222">
        <v>10</v>
      </c>
      <c r="I222" s="1">
        <v>0.42</v>
      </c>
    </row>
    <row r="223" spans="1:12" x14ac:dyDescent="0.2">
      <c r="A223" t="str">
        <f t="shared" si="16"/>
        <v>Viraj Vishnu Landge|Dabang Delhi|Season6</v>
      </c>
      <c r="B223" s="2" t="s">
        <v>183</v>
      </c>
      <c r="C223" t="s">
        <v>50</v>
      </c>
      <c r="D223">
        <v>784</v>
      </c>
      <c r="E223" s="2">
        <f>VLOOKUP(F223,[1]!s6_delhi, 2,FALSE)</f>
        <v>784</v>
      </c>
      <c r="F223" t="s">
        <v>37</v>
      </c>
      <c r="G223">
        <v>23</v>
      </c>
      <c r="H223">
        <v>7</v>
      </c>
      <c r="I223" s="1">
        <v>0.3</v>
      </c>
    </row>
    <row r="224" spans="1:12" x14ac:dyDescent="0.2">
      <c r="A224" t="str">
        <f t="shared" si="16"/>
        <v>Vishal |Dabang Delhi|Season6</v>
      </c>
      <c r="B224" s="2" t="s">
        <v>183</v>
      </c>
      <c r="C224" t="s">
        <v>50</v>
      </c>
      <c r="D224">
        <v>3159</v>
      </c>
      <c r="E224" s="2">
        <f>VLOOKUP(F224,[1]!s6_delhi, 2,FALSE)</f>
        <v>3159</v>
      </c>
      <c r="F224" t="s">
        <v>502</v>
      </c>
      <c r="G224">
        <v>22</v>
      </c>
      <c r="H224">
        <v>7</v>
      </c>
      <c r="I224" s="1">
        <v>0.32</v>
      </c>
    </row>
    <row r="225" spans="1:9" x14ac:dyDescent="0.2">
      <c r="A225" t="str">
        <f t="shared" si="16"/>
        <v>Anil Kumar|Dabang Delhi|Season6</v>
      </c>
      <c r="B225" s="2" t="s">
        <v>183</v>
      </c>
      <c r="C225" t="s">
        <v>50</v>
      </c>
      <c r="D225">
        <v>386</v>
      </c>
      <c r="E225" s="2">
        <f>VLOOKUP(F225,[1]!s6_delhi, 2,FALSE)</f>
        <v>386</v>
      </c>
      <c r="F225" t="s">
        <v>130</v>
      </c>
      <c r="G225">
        <v>16</v>
      </c>
      <c r="H225">
        <v>6</v>
      </c>
      <c r="I225" s="1">
        <v>0.38</v>
      </c>
    </row>
    <row r="226" spans="1:9" x14ac:dyDescent="0.2">
      <c r="A226" t="str">
        <f t="shared" si="16"/>
        <v>Chandran Ranjit|Dabang Delhi|Season6</v>
      </c>
      <c r="B226" s="2" t="s">
        <v>183</v>
      </c>
      <c r="C226" t="s">
        <v>50</v>
      </c>
      <c r="D226">
        <v>36</v>
      </c>
      <c r="E226" s="2">
        <f>VLOOKUP(F226,[1]!s6_delhi, 2,FALSE)</f>
        <v>36</v>
      </c>
      <c r="F226" t="s">
        <v>59</v>
      </c>
      <c r="G226">
        <v>15</v>
      </c>
      <c r="H226">
        <v>4</v>
      </c>
      <c r="I226" s="1">
        <v>0.27</v>
      </c>
    </row>
    <row r="227" spans="1:9" x14ac:dyDescent="0.2">
      <c r="A227" t="str">
        <f t="shared" si="16"/>
        <v>Yogesh Hooda|Dabang Delhi|Season6</v>
      </c>
      <c r="B227" s="2" t="s">
        <v>183</v>
      </c>
      <c r="C227" t="s">
        <v>50</v>
      </c>
      <c r="D227">
        <v>245</v>
      </c>
      <c r="E227" s="2">
        <f>VLOOKUP(F227,[1]!s6_delhi, 2,FALSE)</f>
        <v>245</v>
      </c>
      <c r="F227" t="s">
        <v>201</v>
      </c>
      <c r="G227">
        <v>13</v>
      </c>
      <c r="H227">
        <v>5</v>
      </c>
      <c r="I227" s="1">
        <v>0.38</v>
      </c>
    </row>
    <row r="228" spans="1:9" x14ac:dyDescent="0.2">
      <c r="A228" t="str">
        <f t="shared" si="16"/>
        <v>Meraj Sheykh|Dabang Delhi|Season6</v>
      </c>
      <c r="B228" s="2" t="s">
        <v>183</v>
      </c>
      <c r="C228" t="s">
        <v>50</v>
      </c>
      <c r="D228">
        <v>251</v>
      </c>
      <c r="E228" s="2">
        <f>VLOOKUP(F228,[1]!s6_delhi, 2,FALSE)</f>
        <v>251</v>
      </c>
      <c r="F228" t="s">
        <v>41</v>
      </c>
      <c r="G228">
        <v>13</v>
      </c>
      <c r="H228">
        <v>3</v>
      </c>
      <c r="I228" s="1">
        <v>0.23</v>
      </c>
    </row>
    <row r="229" spans="1:9" x14ac:dyDescent="0.2">
      <c r="A229" t="str">
        <f t="shared" si="16"/>
        <v>Naveen Kumar|Dabang Delhi|Season6</v>
      </c>
      <c r="B229" s="2" t="s">
        <v>183</v>
      </c>
      <c r="C229" t="s">
        <v>50</v>
      </c>
      <c r="D229">
        <v>2296</v>
      </c>
      <c r="E229" s="2">
        <f>VLOOKUP(F229,[1]!s6_delhi, 2,FALSE)</f>
        <v>2296</v>
      </c>
      <c r="F229" t="s">
        <v>202</v>
      </c>
      <c r="G229">
        <v>12</v>
      </c>
      <c r="H229">
        <v>4</v>
      </c>
      <c r="I229" s="1">
        <v>0.33</v>
      </c>
    </row>
    <row r="230" spans="1:9" x14ac:dyDescent="0.2">
      <c r="A230" t="str">
        <f t="shared" si="16"/>
        <v>Pawan Kumar|Dabang Delhi|Season6</v>
      </c>
      <c r="B230" s="2" t="s">
        <v>183</v>
      </c>
      <c r="C230" t="s">
        <v>50</v>
      </c>
      <c r="D230">
        <v>156</v>
      </c>
      <c r="E230" s="2">
        <f>VLOOKUP(F230,[1]!s6_delhi, 2,FALSE)</f>
        <v>156</v>
      </c>
      <c r="F230" t="s">
        <v>91</v>
      </c>
      <c r="G230">
        <v>5</v>
      </c>
      <c r="H230">
        <v>0</v>
      </c>
      <c r="I230" s="1">
        <v>0</v>
      </c>
    </row>
    <row r="231" spans="1:9" x14ac:dyDescent="0.2">
      <c r="A231" t="str">
        <f t="shared" si="16"/>
        <v>Tushar Bhoir|Dabang Delhi|Season6</v>
      </c>
      <c r="B231" s="2" t="s">
        <v>183</v>
      </c>
      <c r="C231" t="s">
        <v>50</v>
      </c>
      <c r="D231" t="e">
        <v>#N/A</v>
      </c>
      <c r="E231" s="2" t="e">
        <f>VLOOKUP(F231,[1]!s6_delhi, 2,FALSE)</f>
        <v>#N/A</v>
      </c>
      <c r="F231" t="s">
        <v>45</v>
      </c>
      <c r="G231">
        <v>4</v>
      </c>
      <c r="H231">
        <v>0</v>
      </c>
      <c r="I231" s="1">
        <v>0</v>
      </c>
    </row>
    <row r="232" spans="1:9" x14ac:dyDescent="0.2">
      <c r="A232" t="str">
        <f t="shared" si="16"/>
        <v>Tapas Pal|Dabang Delhi|Season6</v>
      </c>
      <c r="B232" s="2" t="s">
        <v>183</v>
      </c>
      <c r="C232" t="s">
        <v>50</v>
      </c>
      <c r="D232">
        <v>3148</v>
      </c>
      <c r="E232" s="2">
        <f>VLOOKUP(F232,[1]!s6_delhi, 2,FALSE)</f>
        <v>3148</v>
      </c>
      <c r="F232" t="s">
        <v>44</v>
      </c>
      <c r="G232">
        <v>3</v>
      </c>
      <c r="H232">
        <v>1</v>
      </c>
      <c r="I232" s="1">
        <v>0.33</v>
      </c>
    </row>
    <row r="233" spans="1:9" x14ac:dyDescent="0.2">
      <c r="A233" t="str">
        <f t="shared" si="16"/>
        <v>Shabeer Bappu|Dabang Delhi|Season6</v>
      </c>
      <c r="B233" s="2" t="s">
        <v>183</v>
      </c>
      <c r="C233" t="s">
        <v>50</v>
      </c>
      <c r="D233">
        <v>105</v>
      </c>
      <c r="E233" s="2">
        <f>VLOOKUP(F233,[1]!s6_delhi, 2,FALSE)</f>
        <v>105</v>
      </c>
      <c r="F233" t="s">
        <v>165</v>
      </c>
      <c r="G233">
        <v>3</v>
      </c>
      <c r="H233">
        <v>0</v>
      </c>
      <c r="I233" s="1">
        <v>0</v>
      </c>
    </row>
    <row r="234" spans="1:9" x14ac:dyDescent="0.2">
      <c r="A234" t="str">
        <f t="shared" si="16"/>
        <v>Sumit Kumar|Dabang Delhi|Season6</v>
      </c>
      <c r="B234" s="2" t="s">
        <v>183</v>
      </c>
      <c r="C234" t="s">
        <v>50</v>
      </c>
      <c r="D234" t="e">
        <v>#N/A</v>
      </c>
      <c r="E234" s="2" t="e">
        <f>VLOOKUP(F234,[1]!s6_delhi, 2,FALSE)</f>
        <v>#N/A</v>
      </c>
      <c r="F234" t="s">
        <v>203</v>
      </c>
      <c r="G234">
        <v>1</v>
      </c>
      <c r="H234">
        <v>0</v>
      </c>
      <c r="I234" s="1">
        <v>0</v>
      </c>
    </row>
    <row r="235" spans="1:9" x14ac:dyDescent="0.2">
      <c r="A235" t="str">
        <f t="shared" si="16"/>
        <v>Sunil Kumar|Gujarat Giants|Season6</v>
      </c>
      <c r="B235" s="2" t="s">
        <v>183</v>
      </c>
      <c r="C235" s="2" t="s">
        <v>549</v>
      </c>
      <c r="D235" s="2">
        <v>368</v>
      </c>
      <c r="E235" s="2">
        <f>VLOOKUP(F235,[1]!s6_gujarat,2,FALSE)</f>
        <v>368</v>
      </c>
      <c r="F235" t="s">
        <v>53</v>
      </c>
      <c r="G235">
        <v>134</v>
      </c>
      <c r="H235">
        <v>72</v>
      </c>
      <c r="I235" s="1">
        <v>0.54</v>
      </c>
    </row>
    <row r="236" spans="1:9" x14ac:dyDescent="0.2">
      <c r="A236" t="str">
        <f t="shared" si="16"/>
        <v>Parvesh Bhainswal|Gujarat Giants|Season6</v>
      </c>
      <c r="B236" s="2" t="s">
        <v>183</v>
      </c>
      <c r="C236" s="2" t="s">
        <v>549</v>
      </c>
      <c r="D236" s="2">
        <v>357</v>
      </c>
      <c r="E236" s="2">
        <f>VLOOKUP(F236,[1]!s6_gujarat,2,FALSE)</f>
        <v>357</v>
      </c>
      <c r="F236" t="s">
        <v>54</v>
      </c>
      <c r="G236">
        <v>132</v>
      </c>
      <c r="H236">
        <v>82</v>
      </c>
      <c r="I236" s="1">
        <v>0.62</v>
      </c>
    </row>
    <row r="237" spans="1:9" x14ac:dyDescent="0.2">
      <c r="A237" t="str">
        <f t="shared" si="16"/>
        <v>Ruturaj Koravi|Gujarat Giants|Season6</v>
      </c>
      <c r="B237" s="2" t="s">
        <v>183</v>
      </c>
      <c r="C237" s="2" t="s">
        <v>549</v>
      </c>
      <c r="D237" s="2">
        <v>2023</v>
      </c>
      <c r="E237" s="2">
        <f>VLOOKUP(F237,[1]!s6_gujarat,2,FALSE)</f>
        <v>2023</v>
      </c>
      <c r="F237" t="s">
        <v>366</v>
      </c>
      <c r="G237">
        <v>119</v>
      </c>
      <c r="H237">
        <v>46</v>
      </c>
      <c r="I237" s="1">
        <v>0.39</v>
      </c>
    </row>
    <row r="238" spans="1:9" x14ac:dyDescent="0.2">
      <c r="A238" t="str">
        <f t="shared" si="16"/>
        <v>Sachin Vittala|Gujarat Giants|Season6</v>
      </c>
      <c r="B238" s="2" t="s">
        <v>183</v>
      </c>
      <c r="C238" s="2" t="s">
        <v>549</v>
      </c>
      <c r="D238" s="2">
        <v>232</v>
      </c>
      <c r="E238" s="2">
        <f>VLOOKUP(F238,[1]!s6_gujarat,2,FALSE)</f>
        <v>232</v>
      </c>
      <c r="F238" t="s">
        <v>308</v>
      </c>
      <c r="G238">
        <v>58</v>
      </c>
      <c r="H238">
        <v>26</v>
      </c>
      <c r="I238" s="1">
        <v>0.45</v>
      </c>
    </row>
    <row r="239" spans="1:9" x14ac:dyDescent="0.2">
      <c r="A239" t="str">
        <f t="shared" si="16"/>
        <v>Hadi Oshtorak|Gujarat Giants|Season6</v>
      </c>
      <c r="B239" s="2" t="s">
        <v>183</v>
      </c>
      <c r="C239" s="2" t="s">
        <v>549</v>
      </c>
      <c r="D239" s="2">
        <v>249</v>
      </c>
      <c r="E239" s="2">
        <f>VLOOKUP(F239,[1]!s6_gujarat,2,FALSE)</f>
        <v>249</v>
      </c>
      <c r="F239" t="s">
        <v>157</v>
      </c>
      <c r="G239">
        <v>29</v>
      </c>
      <c r="H239">
        <v>12</v>
      </c>
      <c r="I239" s="1">
        <v>0.41</v>
      </c>
    </row>
    <row r="240" spans="1:9" x14ac:dyDescent="0.2">
      <c r="A240" t="str">
        <f t="shared" si="16"/>
        <v>Sachin |Gujarat Giants|Season6</v>
      </c>
      <c r="B240" s="2" t="s">
        <v>183</v>
      </c>
      <c r="C240" s="2" t="s">
        <v>549</v>
      </c>
      <c r="D240" s="2">
        <v>757</v>
      </c>
      <c r="E240" s="2">
        <f>VLOOKUP(F240,[1]!s6_gujarat,2,FALSE)</f>
        <v>757</v>
      </c>
      <c r="F240" t="s">
        <v>504</v>
      </c>
      <c r="G240">
        <v>19</v>
      </c>
      <c r="H240">
        <v>12</v>
      </c>
      <c r="I240" s="1">
        <v>0.63</v>
      </c>
    </row>
    <row r="241" spans="1:9" x14ac:dyDescent="0.2">
      <c r="A241" t="str">
        <f t="shared" si="16"/>
        <v>Rohit Gulia|Gujarat Giants|Season6</v>
      </c>
      <c r="B241" s="2" t="s">
        <v>183</v>
      </c>
      <c r="C241" s="2" t="s">
        <v>549</v>
      </c>
      <c r="D241" s="2">
        <v>3023</v>
      </c>
      <c r="E241" s="2">
        <f>VLOOKUP(F241,[1]!s6_gujarat,2,FALSE)</f>
        <v>3023</v>
      </c>
      <c r="F241" t="s">
        <v>56</v>
      </c>
      <c r="G241">
        <v>12</v>
      </c>
      <c r="H241">
        <v>3</v>
      </c>
      <c r="I241" s="1">
        <v>0.25</v>
      </c>
    </row>
    <row r="242" spans="1:9" x14ac:dyDescent="0.2">
      <c r="A242" t="str">
        <f t="shared" si="16"/>
        <v>Vikram Kandola|Gujarat Giants|Season6</v>
      </c>
      <c r="B242" s="2" t="s">
        <v>183</v>
      </c>
      <c r="C242" s="2" t="s">
        <v>549</v>
      </c>
      <c r="D242" s="2">
        <v>2351</v>
      </c>
      <c r="E242" s="2">
        <f>VLOOKUP(F242,[1]!s6_gujarat,2,FALSE)</f>
        <v>2351</v>
      </c>
      <c r="F242" t="s">
        <v>205</v>
      </c>
      <c r="G242">
        <v>8</v>
      </c>
      <c r="H242">
        <v>2</v>
      </c>
      <c r="I242" s="1">
        <v>0.25</v>
      </c>
    </row>
    <row r="243" spans="1:9" x14ac:dyDescent="0.2">
      <c r="A243" t="str">
        <f t="shared" si="16"/>
        <v>Mahendra Rajput|Gujarat Giants|Season6</v>
      </c>
      <c r="B243" s="2" t="s">
        <v>183</v>
      </c>
      <c r="C243" s="2" t="s">
        <v>549</v>
      </c>
      <c r="D243" s="2">
        <v>163</v>
      </c>
      <c r="E243" s="2">
        <f>VLOOKUP(F243,[1]!s6_gujarat,2,FALSE)</f>
        <v>163</v>
      </c>
      <c r="F243" t="s">
        <v>57</v>
      </c>
      <c r="G243">
        <v>8</v>
      </c>
      <c r="H243">
        <v>1</v>
      </c>
      <c r="I243" s="1">
        <v>0.13</v>
      </c>
    </row>
    <row r="244" spans="1:9" x14ac:dyDescent="0.2">
      <c r="A244" t="str">
        <f t="shared" si="16"/>
        <v>K.Prapanjan |Gujarat Giants|Season6</v>
      </c>
      <c r="B244" s="2" t="s">
        <v>183</v>
      </c>
      <c r="C244" s="2" t="s">
        <v>549</v>
      </c>
      <c r="D244" s="2">
        <v>219</v>
      </c>
      <c r="E244" s="2">
        <f>VLOOKUP(F244,[1]!s6_gujarat,2,FALSE)</f>
        <v>219</v>
      </c>
      <c r="F244" t="s">
        <v>505</v>
      </c>
      <c r="G244">
        <v>8</v>
      </c>
      <c r="H244">
        <v>1</v>
      </c>
      <c r="I244" s="1">
        <v>0.13</v>
      </c>
    </row>
    <row r="245" spans="1:9" x14ac:dyDescent="0.2">
      <c r="A245" t="str">
        <f t="shared" si="16"/>
        <v>C Kalai Arasan|Gujarat Giants|Season6</v>
      </c>
      <c r="B245" s="2" t="s">
        <v>183</v>
      </c>
      <c r="C245" s="2" t="s">
        <v>549</v>
      </c>
      <c r="D245" s="2" t="e">
        <v>#N/A</v>
      </c>
      <c r="E245" s="2" t="e">
        <f>VLOOKUP(F245,[1]!s6_gujarat,2,FALSE)</f>
        <v>#N/A</v>
      </c>
      <c r="F245" t="s">
        <v>65</v>
      </c>
      <c r="G245">
        <v>7</v>
      </c>
      <c r="H245">
        <v>0</v>
      </c>
      <c r="I245" s="1">
        <v>0</v>
      </c>
    </row>
    <row r="246" spans="1:9" x14ac:dyDescent="0.2">
      <c r="A246" t="str">
        <f t="shared" si="16"/>
        <v>Amit |Gujarat Giants|Season6</v>
      </c>
      <c r="B246" s="2" t="s">
        <v>183</v>
      </c>
      <c r="C246" s="2" t="s">
        <v>549</v>
      </c>
      <c r="D246" s="2">
        <v>3001</v>
      </c>
      <c r="E246" s="2">
        <f>VLOOKUP(F246,[1]!s6_gujarat,2,FALSE)</f>
        <v>3001</v>
      </c>
      <c r="F246" t="s">
        <v>503</v>
      </c>
      <c r="G246">
        <v>6</v>
      </c>
      <c r="H246">
        <v>1</v>
      </c>
      <c r="I246" s="1">
        <v>0.17</v>
      </c>
    </row>
    <row r="247" spans="1:9" x14ac:dyDescent="0.2">
      <c r="A247" t="str">
        <f t="shared" si="16"/>
        <v>Ajay Kumar|Gujarat Giants|Season6</v>
      </c>
      <c r="B247" s="2" t="s">
        <v>183</v>
      </c>
      <c r="C247" s="2" t="s">
        <v>549</v>
      </c>
      <c r="D247" s="2">
        <v>389</v>
      </c>
      <c r="E247" s="2">
        <f>VLOOKUP(F247,[1]!s6_gujarat,2,FALSE)</f>
        <v>389</v>
      </c>
      <c r="F247" t="s">
        <v>33</v>
      </c>
      <c r="G247">
        <v>5</v>
      </c>
      <c r="H247">
        <v>1</v>
      </c>
      <c r="I247" s="1">
        <v>0.2</v>
      </c>
    </row>
    <row r="248" spans="1:9" x14ac:dyDescent="0.2">
      <c r="A248" t="str">
        <f t="shared" si="16"/>
        <v>Lalit Chaudhary|Gujarat Giants|Season6</v>
      </c>
      <c r="B248" s="2" t="s">
        <v>183</v>
      </c>
      <c r="C248" s="2" t="s">
        <v>549</v>
      </c>
      <c r="D248" s="2">
        <v>2306</v>
      </c>
      <c r="E248" s="2">
        <f>VLOOKUP(F248,[1]!s6_gujarat,2,FALSE)</f>
        <v>2306</v>
      </c>
      <c r="F248" t="s">
        <v>207</v>
      </c>
      <c r="G248">
        <v>4</v>
      </c>
      <c r="H248">
        <v>3</v>
      </c>
      <c r="I248" s="1">
        <v>0.75</v>
      </c>
    </row>
    <row r="249" spans="1:9" x14ac:dyDescent="0.2">
      <c r="A249" t="str">
        <f t="shared" si="16"/>
        <v>Anil|Gujarat Giants|Season6</v>
      </c>
      <c r="B249" s="2" t="s">
        <v>183</v>
      </c>
      <c r="C249" s="2" t="s">
        <v>549</v>
      </c>
      <c r="D249" s="2" t="e">
        <v>#N/A</v>
      </c>
      <c r="E249" s="2" t="e">
        <f>VLOOKUP(F249,[1]!s6_gujarat,2,FALSE)</f>
        <v>#N/A</v>
      </c>
      <c r="F249" t="s">
        <v>208</v>
      </c>
      <c r="G249">
        <v>2</v>
      </c>
      <c r="H249">
        <v>0</v>
      </c>
      <c r="I249" s="1">
        <v>0</v>
      </c>
    </row>
    <row r="250" spans="1:9" x14ac:dyDescent="0.2">
      <c r="A250" t="str">
        <f t="shared" si="16"/>
        <v>Dong Geon Lee|Gujarat Giants|Season6</v>
      </c>
      <c r="B250" s="2" t="s">
        <v>183</v>
      </c>
      <c r="C250" s="2" t="s">
        <v>549</v>
      </c>
      <c r="D250" s="2">
        <v>522</v>
      </c>
      <c r="E250" s="2">
        <f>VLOOKUP(F250,[1]!s6_gujarat,2,FALSE)</f>
        <v>522</v>
      </c>
      <c r="F250" t="s">
        <v>136</v>
      </c>
      <c r="G250">
        <v>1</v>
      </c>
      <c r="H250">
        <v>0</v>
      </c>
      <c r="I250" s="1">
        <v>0</v>
      </c>
    </row>
    <row r="251" spans="1:9" x14ac:dyDescent="0.2">
      <c r="A251" t="str">
        <f t="shared" si="16"/>
        <v>Sunil |Haryana Steelers|Season6</v>
      </c>
      <c r="B251" s="2" t="s">
        <v>183</v>
      </c>
      <c r="C251" t="s">
        <v>82</v>
      </c>
      <c r="D251">
        <v>3106</v>
      </c>
      <c r="E251" s="2">
        <f>VLOOKUP(F251,[1]!s6_harayana,2,FALSE)</f>
        <v>3106</v>
      </c>
      <c r="F251" t="s">
        <v>510</v>
      </c>
      <c r="G251">
        <v>116</v>
      </c>
      <c r="H251">
        <v>41</v>
      </c>
      <c r="I251" s="1">
        <v>0.35</v>
      </c>
    </row>
    <row r="252" spans="1:9" x14ac:dyDescent="0.2">
      <c r="A252" t="str">
        <f t="shared" si="16"/>
        <v>Kuldeep Singh|Haryana Steelers|Season6</v>
      </c>
      <c r="B252" s="2" t="s">
        <v>183</v>
      </c>
      <c r="C252" t="s">
        <v>82</v>
      </c>
      <c r="D252">
        <v>732</v>
      </c>
      <c r="E252" s="2">
        <f>VLOOKUP(F252,[1]!s6_harayana,2,FALSE)</f>
        <v>732</v>
      </c>
      <c r="F252" t="s">
        <v>23</v>
      </c>
      <c r="G252">
        <v>100</v>
      </c>
      <c r="H252">
        <v>46</v>
      </c>
      <c r="I252" s="1">
        <v>0.46</v>
      </c>
    </row>
    <row r="253" spans="1:9" x14ac:dyDescent="0.2">
      <c r="A253" t="str">
        <f t="shared" si="16"/>
        <v>Sachin Shingade|Haryana Steelers|Season6</v>
      </c>
      <c r="B253" s="2" t="s">
        <v>183</v>
      </c>
      <c r="C253" t="s">
        <v>82</v>
      </c>
      <c r="D253">
        <v>165</v>
      </c>
      <c r="E253" s="2">
        <f>VLOOKUP(F253,[1]!s6_harayana,2,FALSE)</f>
        <v>165</v>
      </c>
      <c r="F253" t="s">
        <v>100</v>
      </c>
      <c r="G253">
        <v>64</v>
      </c>
      <c r="H253">
        <v>22</v>
      </c>
      <c r="I253" s="1">
        <v>0.34</v>
      </c>
    </row>
    <row r="254" spans="1:9" x14ac:dyDescent="0.2">
      <c r="A254" t="str">
        <f t="shared" si="16"/>
        <v>Mayur Shivtarkar|Haryana Steelers|Season6</v>
      </c>
      <c r="B254" s="2" t="s">
        <v>183</v>
      </c>
      <c r="C254" t="s">
        <v>82</v>
      </c>
      <c r="D254">
        <v>3045</v>
      </c>
      <c r="E254" s="2">
        <f>VLOOKUP(F254,[1]!s6_harayana,2,FALSE)</f>
        <v>3045</v>
      </c>
      <c r="F254" t="s">
        <v>80</v>
      </c>
      <c r="G254">
        <v>58</v>
      </c>
      <c r="H254">
        <v>19</v>
      </c>
      <c r="I254" s="1">
        <v>0.33</v>
      </c>
    </row>
    <row r="255" spans="1:9" x14ac:dyDescent="0.2">
      <c r="A255" t="str">
        <f t="shared" si="16"/>
        <v>Parveen |Haryana Steelers|Season6</v>
      </c>
      <c r="B255" s="2" t="s">
        <v>183</v>
      </c>
      <c r="C255" t="s">
        <v>82</v>
      </c>
      <c r="D255">
        <v>3100</v>
      </c>
      <c r="E255" s="2">
        <f>VLOOKUP(F255,[1]!s6_harayana,2,FALSE)</f>
        <v>3100</v>
      </c>
      <c r="F255" t="s">
        <v>509</v>
      </c>
      <c r="G255">
        <v>53</v>
      </c>
      <c r="H255">
        <v>19</v>
      </c>
      <c r="I255" s="1">
        <v>0.36</v>
      </c>
    </row>
    <row r="256" spans="1:9" x14ac:dyDescent="0.2">
      <c r="A256" t="str">
        <f t="shared" si="16"/>
        <v>Naveen |Haryana Steelers|Season6</v>
      </c>
      <c r="B256" s="2" t="s">
        <v>183</v>
      </c>
      <c r="C256" t="s">
        <v>82</v>
      </c>
      <c r="D256">
        <v>2357</v>
      </c>
      <c r="E256" s="2">
        <f>VLOOKUP(F256,[1]!s6_harayana,2,FALSE)</f>
        <v>2357</v>
      </c>
      <c r="F256" t="s">
        <v>511</v>
      </c>
      <c r="G256">
        <v>32</v>
      </c>
      <c r="H256">
        <v>12</v>
      </c>
      <c r="I256" s="1">
        <v>0.38</v>
      </c>
    </row>
    <row r="257" spans="1:9" x14ac:dyDescent="0.2">
      <c r="A257" t="str">
        <f t="shared" si="16"/>
        <v>Sudhanshu Tyagi|Haryana Steelers|Season6</v>
      </c>
      <c r="B257" s="2" t="s">
        <v>183</v>
      </c>
      <c r="C257" t="s">
        <v>82</v>
      </c>
      <c r="D257">
        <v>2328</v>
      </c>
      <c r="E257" s="2">
        <f>VLOOKUP(F257,[1]!s6_harayana,2,FALSE)</f>
        <v>2328</v>
      </c>
      <c r="F257" t="s">
        <v>211</v>
      </c>
      <c r="G257">
        <v>25</v>
      </c>
      <c r="H257">
        <v>4</v>
      </c>
      <c r="I257" s="1">
        <v>0.16</v>
      </c>
    </row>
    <row r="258" spans="1:9" x14ac:dyDescent="0.2">
      <c r="A258" t="str">
        <f t="shared" si="16"/>
        <v>Monu Goyat|Haryana Steelers|Season6</v>
      </c>
      <c r="B258" s="2" t="s">
        <v>183</v>
      </c>
      <c r="C258" t="s">
        <v>82</v>
      </c>
      <c r="D258">
        <v>388</v>
      </c>
      <c r="E258" s="2">
        <f>VLOOKUP(F258,[1]!s6_harayana,2,FALSE)</f>
        <v>388</v>
      </c>
      <c r="F258" t="s">
        <v>102</v>
      </c>
      <c r="G258">
        <v>22</v>
      </c>
      <c r="H258">
        <v>4</v>
      </c>
      <c r="I258" s="1">
        <v>0.18</v>
      </c>
    </row>
    <row r="259" spans="1:9" x14ac:dyDescent="0.2">
      <c r="A259" t="str">
        <f t="shared" ref="A259:A322" si="17">CONCATENATE(F259,"|",C259,"|",B259)</f>
        <v>Vikash Khandola|Haryana Steelers|Season6</v>
      </c>
      <c r="B259" s="2" t="s">
        <v>183</v>
      </c>
      <c r="C259" t="s">
        <v>82</v>
      </c>
      <c r="D259">
        <v>366</v>
      </c>
      <c r="E259" s="2">
        <f>VLOOKUP(F259,[1]!s6_harayana,2,FALSE)</f>
        <v>366</v>
      </c>
      <c r="F259" t="s">
        <v>79</v>
      </c>
      <c r="G259">
        <v>14</v>
      </c>
      <c r="H259">
        <v>6</v>
      </c>
      <c r="I259" s="1">
        <v>0.43</v>
      </c>
    </row>
    <row r="260" spans="1:9" x14ac:dyDescent="0.2">
      <c r="A260" t="str">
        <f t="shared" si="17"/>
        <v>Surender Nada|Haryana Steelers|Season6</v>
      </c>
      <c r="B260" s="2" t="s">
        <v>183</v>
      </c>
      <c r="C260" t="s">
        <v>82</v>
      </c>
      <c r="D260">
        <v>146</v>
      </c>
      <c r="E260" s="2">
        <f>VLOOKUP(F260,[1]!s6_harayana,2,FALSE)</f>
        <v>146</v>
      </c>
      <c r="F260" t="s">
        <v>66</v>
      </c>
      <c r="G260">
        <v>6</v>
      </c>
      <c r="H260">
        <v>4</v>
      </c>
      <c r="I260" s="1">
        <v>0.67</v>
      </c>
    </row>
    <row r="261" spans="1:9" x14ac:dyDescent="0.2">
      <c r="A261" t="str">
        <f t="shared" si="17"/>
        <v>Prateek |Haryana Steelers|Season6</v>
      </c>
      <c r="B261" s="2" t="s">
        <v>183</v>
      </c>
      <c r="C261" t="s">
        <v>82</v>
      </c>
      <c r="D261">
        <v>608</v>
      </c>
      <c r="E261" s="2">
        <f>VLOOKUP(F261,[1]!s6_harayana,2,FALSE)</f>
        <v>608</v>
      </c>
      <c r="F261" t="s">
        <v>506</v>
      </c>
      <c r="G261">
        <v>5</v>
      </c>
      <c r="H261">
        <v>2</v>
      </c>
      <c r="I261" s="1">
        <v>0.4</v>
      </c>
    </row>
    <row r="262" spans="1:9" x14ac:dyDescent="0.2">
      <c r="A262" t="str">
        <f t="shared" si="17"/>
        <v>Anand Tomar|Haryana Steelers|Season6</v>
      </c>
      <c r="B262" s="2" t="s">
        <v>183</v>
      </c>
      <c r="C262" t="s">
        <v>82</v>
      </c>
      <c r="D262">
        <v>644</v>
      </c>
      <c r="E262" s="2">
        <f>VLOOKUP(F262,[1]!s6_harayana,2,FALSE)</f>
        <v>644</v>
      </c>
      <c r="F262" t="s">
        <v>507</v>
      </c>
      <c r="G262">
        <v>4</v>
      </c>
      <c r="H262">
        <v>1</v>
      </c>
      <c r="I262" s="1">
        <v>0.25</v>
      </c>
    </row>
    <row r="263" spans="1:9" x14ac:dyDescent="0.2">
      <c r="A263" t="str">
        <f t="shared" si="17"/>
        <v>Wazir Singh|Haryana Steelers|Season6</v>
      </c>
      <c r="B263" s="2" t="s">
        <v>183</v>
      </c>
      <c r="C263" t="s">
        <v>82</v>
      </c>
      <c r="D263">
        <v>124</v>
      </c>
      <c r="E263" s="2">
        <f>VLOOKUP(F263,[1]!s6_harayana,2,FALSE)</f>
        <v>124</v>
      </c>
      <c r="F263" t="s">
        <v>71</v>
      </c>
      <c r="G263">
        <v>2</v>
      </c>
      <c r="H263">
        <v>0</v>
      </c>
      <c r="I263" s="1">
        <v>0</v>
      </c>
    </row>
    <row r="264" spans="1:9" x14ac:dyDescent="0.2">
      <c r="A264" t="str">
        <f t="shared" si="17"/>
        <v>Arun Kumar|Haryana Steelers|Season6</v>
      </c>
      <c r="B264" s="2" t="s">
        <v>183</v>
      </c>
      <c r="C264" t="s">
        <v>82</v>
      </c>
      <c r="D264">
        <v>2318</v>
      </c>
      <c r="E264" s="2">
        <f>VLOOKUP(F264,[1]!s6_harayana,2,FALSE)</f>
        <v>2318</v>
      </c>
      <c r="F264" t="s">
        <v>508</v>
      </c>
      <c r="G264">
        <v>1</v>
      </c>
      <c r="H264">
        <v>0</v>
      </c>
      <c r="I264" s="1">
        <v>0</v>
      </c>
    </row>
    <row r="265" spans="1:9" x14ac:dyDescent="0.2">
      <c r="A265" t="str">
        <f t="shared" si="17"/>
        <v>Sandeep Dhull|Jaipur Pink Panthers|Season6</v>
      </c>
      <c r="B265" s="2" t="s">
        <v>183</v>
      </c>
      <c r="C265" t="s">
        <v>95</v>
      </c>
      <c r="D265">
        <v>290</v>
      </c>
      <c r="E265" s="2">
        <f>VLOOKUP(F265,[1]!s6_jaipur,2,FALSE)</f>
        <v>290</v>
      </c>
      <c r="F265" t="s">
        <v>213</v>
      </c>
      <c r="G265">
        <v>124</v>
      </c>
      <c r="H265">
        <v>63</v>
      </c>
      <c r="I265" s="1">
        <v>0.51</v>
      </c>
    </row>
    <row r="266" spans="1:9" x14ac:dyDescent="0.2">
      <c r="A266" t="str">
        <f t="shared" si="17"/>
        <v>Sunil Siddhgavali|Jaipur Pink Panthers|Season6</v>
      </c>
      <c r="B266" s="2" t="s">
        <v>183</v>
      </c>
      <c r="C266" t="s">
        <v>95</v>
      </c>
      <c r="D266">
        <v>613</v>
      </c>
      <c r="E266" s="2">
        <f>VLOOKUP(F266,[1]!s6_jaipur,2,FALSE)</f>
        <v>613</v>
      </c>
      <c r="F266" t="s">
        <v>86</v>
      </c>
      <c r="G266">
        <v>71</v>
      </c>
      <c r="H266">
        <v>30</v>
      </c>
      <c r="I266" s="1">
        <v>0.42</v>
      </c>
    </row>
    <row r="267" spans="1:9" x14ac:dyDescent="0.2">
      <c r="A267" t="str">
        <f t="shared" si="17"/>
        <v>Mohit Chhillar|Jaipur Pink Panthers|Season6</v>
      </c>
      <c r="B267" s="2" t="s">
        <v>183</v>
      </c>
      <c r="C267" t="s">
        <v>95</v>
      </c>
      <c r="D267">
        <v>71</v>
      </c>
      <c r="E267" s="2">
        <f>VLOOKUP(F267,[1]!s6_jaipur,2,FALSE)</f>
        <v>71</v>
      </c>
      <c r="F267" t="s">
        <v>68</v>
      </c>
      <c r="G267">
        <v>67</v>
      </c>
      <c r="H267">
        <v>29</v>
      </c>
      <c r="I267" s="1">
        <v>0.43</v>
      </c>
    </row>
    <row r="268" spans="1:9" x14ac:dyDescent="0.2">
      <c r="A268" t="str">
        <f t="shared" si="17"/>
        <v>Amit Kumar|Jaipur Pink Panthers|Season6</v>
      </c>
      <c r="B268" s="2" t="s">
        <v>183</v>
      </c>
      <c r="C268" t="s">
        <v>95</v>
      </c>
      <c r="D268">
        <v>3133</v>
      </c>
      <c r="E268" s="2">
        <f>VLOOKUP(F268,[1]!s6_jaipur,2,FALSE)</f>
        <v>3133</v>
      </c>
      <c r="F268" t="s">
        <v>191</v>
      </c>
      <c r="G268">
        <v>58</v>
      </c>
      <c r="H268">
        <v>20</v>
      </c>
      <c r="I268" s="1">
        <v>0.34</v>
      </c>
    </row>
    <row r="269" spans="1:9" x14ac:dyDescent="0.2">
      <c r="A269" t="str">
        <f t="shared" si="17"/>
        <v>Santhapanaselvam |Jaipur Pink Panthers|Season6</v>
      </c>
      <c r="B269" s="2" t="s">
        <v>183</v>
      </c>
      <c r="C269" t="s">
        <v>95</v>
      </c>
      <c r="D269">
        <v>3076</v>
      </c>
      <c r="E269" s="2">
        <f>VLOOKUP(F269,[1]!s6_jaipur,2,FALSE)</f>
        <v>3076</v>
      </c>
      <c r="F269" t="s">
        <v>513</v>
      </c>
      <c r="G269">
        <v>40</v>
      </c>
      <c r="H269">
        <v>12</v>
      </c>
      <c r="I269" s="1">
        <v>0.3</v>
      </c>
    </row>
    <row r="270" spans="1:9" x14ac:dyDescent="0.2">
      <c r="A270" t="str">
        <f t="shared" si="17"/>
        <v>Deepak Hooda|Jaipur Pink Panthers|Season6</v>
      </c>
      <c r="B270" s="2" t="s">
        <v>183</v>
      </c>
      <c r="C270" t="s">
        <v>95</v>
      </c>
      <c r="D270">
        <v>41</v>
      </c>
      <c r="E270" s="2">
        <f>VLOOKUP(F270,[1]!s6_jaipur,2,FALSE)</f>
        <v>41</v>
      </c>
      <c r="F270" t="s">
        <v>117</v>
      </c>
      <c r="G270">
        <v>32</v>
      </c>
      <c r="H270">
        <v>11</v>
      </c>
      <c r="I270" s="1">
        <v>0.34</v>
      </c>
    </row>
    <row r="271" spans="1:9" x14ac:dyDescent="0.2">
      <c r="A271" t="str">
        <f t="shared" si="17"/>
        <v>Anup Kumar|Jaipur Pink Panthers|Season6</v>
      </c>
      <c r="B271" s="2" t="s">
        <v>183</v>
      </c>
      <c r="C271" t="s">
        <v>95</v>
      </c>
      <c r="D271">
        <v>29</v>
      </c>
      <c r="E271" s="2">
        <f>VLOOKUP(F271,[1]!s6_jaipur,2,FALSE)</f>
        <v>29</v>
      </c>
      <c r="F271" t="s">
        <v>108</v>
      </c>
      <c r="G271">
        <v>28</v>
      </c>
      <c r="H271">
        <v>12</v>
      </c>
      <c r="I271" s="1">
        <v>0.43</v>
      </c>
    </row>
    <row r="272" spans="1:9" x14ac:dyDescent="0.2">
      <c r="A272" t="str">
        <f t="shared" si="17"/>
        <v>Young Chang Ko|Jaipur Pink Panthers|Season6</v>
      </c>
      <c r="B272" s="2" t="s">
        <v>183</v>
      </c>
      <c r="C272" t="s">
        <v>95</v>
      </c>
      <c r="D272">
        <v>519</v>
      </c>
      <c r="E272" s="2">
        <f>VLOOKUP(F272,[1]!s6_jaipur,2,FALSE)</f>
        <v>519</v>
      </c>
      <c r="F272" t="s">
        <v>12</v>
      </c>
      <c r="G272">
        <v>27</v>
      </c>
      <c r="H272">
        <v>11</v>
      </c>
      <c r="I272" s="1">
        <v>0.41</v>
      </c>
    </row>
    <row r="273" spans="1:9" x14ac:dyDescent="0.2">
      <c r="A273" t="str">
        <f t="shared" si="17"/>
        <v>Bajirao Hodage|Jaipur Pink Panthers|Season6</v>
      </c>
      <c r="B273" s="2" t="s">
        <v>183</v>
      </c>
      <c r="C273" t="s">
        <v>95</v>
      </c>
      <c r="D273">
        <v>164</v>
      </c>
      <c r="E273" s="2">
        <f>VLOOKUP(F273,[1]!s6_jaipur,2,FALSE)</f>
        <v>164</v>
      </c>
      <c r="F273" t="s">
        <v>39</v>
      </c>
      <c r="G273">
        <v>11</v>
      </c>
      <c r="H273">
        <v>1</v>
      </c>
      <c r="I273" s="1">
        <v>0.09</v>
      </c>
    </row>
    <row r="274" spans="1:9" x14ac:dyDescent="0.2">
      <c r="A274" t="str">
        <f t="shared" si="17"/>
        <v>Nitin Rawal|Jaipur Pink Panthers|Season6</v>
      </c>
      <c r="B274" s="2" t="s">
        <v>183</v>
      </c>
      <c r="C274" t="s">
        <v>95</v>
      </c>
      <c r="D274">
        <v>3065</v>
      </c>
      <c r="E274" s="2">
        <f>VLOOKUP(F274,[1]!s6_jaipur,2,FALSE)</f>
        <v>3065</v>
      </c>
      <c r="F274" t="s">
        <v>85</v>
      </c>
      <c r="G274">
        <v>10</v>
      </c>
      <c r="H274">
        <v>5</v>
      </c>
      <c r="I274" s="1">
        <v>0.5</v>
      </c>
    </row>
    <row r="275" spans="1:9" x14ac:dyDescent="0.2">
      <c r="A275" t="str">
        <f t="shared" si="17"/>
        <v>Ajinkya Ashok Pawar|Jaipur Pink Panthers|Season6</v>
      </c>
      <c r="B275" s="2" t="s">
        <v>183</v>
      </c>
      <c r="C275" t="s">
        <v>95</v>
      </c>
      <c r="D275">
        <v>3097</v>
      </c>
      <c r="E275" s="2">
        <f>VLOOKUP(F275,[1]!s6_jaipur,2,FALSE)</f>
        <v>3097</v>
      </c>
      <c r="F275" t="s">
        <v>214</v>
      </c>
      <c r="G275">
        <v>10</v>
      </c>
      <c r="H275">
        <v>3</v>
      </c>
      <c r="I275" s="1">
        <v>0.3</v>
      </c>
    </row>
    <row r="276" spans="1:9" x14ac:dyDescent="0.2">
      <c r="A276" t="str">
        <f t="shared" si="17"/>
        <v>Selvamani K |Jaipur Pink Panthers|Season6</v>
      </c>
      <c r="B276" s="2" t="s">
        <v>183</v>
      </c>
      <c r="C276" t="s">
        <v>95</v>
      </c>
      <c r="D276">
        <v>264</v>
      </c>
      <c r="E276" s="2">
        <f>VLOOKUP(F276,[1]!s6_jaipur,2,FALSE)</f>
        <v>264</v>
      </c>
      <c r="F276" t="s">
        <v>512</v>
      </c>
      <c r="G276">
        <v>7</v>
      </c>
      <c r="H276">
        <v>3</v>
      </c>
      <c r="I276" s="1">
        <v>0.43</v>
      </c>
    </row>
    <row r="277" spans="1:9" x14ac:dyDescent="0.2">
      <c r="A277" t="str">
        <f t="shared" si="17"/>
        <v>Gangadhari Mallesh|Jaipur Pink Panthers|Season6</v>
      </c>
      <c r="B277" s="2" t="s">
        <v>183</v>
      </c>
      <c r="C277" t="s">
        <v>95</v>
      </c>
      <c r="D277">
        <v>44</v>
      </c>
      <c r="E277" s="2">
        <f>VLOOKUP(F277,[1]!s6_jaipur,2,FALSE)</f>
        <v>44</v>
      </c>
      <c r="F277" t="s">
        <v>216</v>
      </c>
      <c r="G277">
        <v>5</v>
      </c>
      <c r="H277">
        <v>1</v>
      </c>
      <c r="I277" s="1">
        <v>0.2</v>
      </c>
    </row>
    <row r="278" spans="1:9" x14ac:dyDescent="0.2">
      <c r="A278" t="str">
        <f t="shared" si="17"/>
        <v>Lokesh Kaushik|Jaipur Pink Panthers|Season6</v>
      </c>
      <c r="B278" s="2" t="s">
        <v>183</v>
      </c>
      <c r="C278" t="s">
        <v>95</v>
      </c>
      <c r="D278">
        <v>599</v>
      </c>
      <c r="E278" s="2">
        <f>VLOOKUP(F278,[1]!s6_jaipur,2,FALSE)</f>
        <v>599</v>
      </c>
      <c r="F278" t="s">
        <v>217</v>
      </c>
      <c r="G278">
        <v>3</v>
      </c>
      <c r="H278">
        <v>2</v>
      </c>
      <c r="I278" s="1">
        <v>0.67</v>
      </c>
    </row>
    <row r="279" spans="1:9" x14ac:dyDescent="0.2">
      <c r="A279" t="str">
        <f t="shared" si="17"/>
        <v>Ajit Singh|Jaipur Pink Panthers|Season6</v>
      </c>
      <c r="B279" s="2" t="s">
        <v>183</v>
      </c>
      <c r="C279" t="s">
        <v>95</v>
      </c>
      <c r="D279">
        <v>3056</v>
      </c>
      <c r="E279" s="2">
        <f>VLOOKUP(F279,[1]!s6_jaipur,2,FALSE)</f>
        <v>3056</v>
      </c>
      <c r="F279" t="s">
        <v>218</v>
      </c>
      <c r="G279">
        <v>2</v>
      </c>
      <c r="H279">
        <v>0</v>
      </c>
      <c r="I279" s="1">
        <v>0</v>
      </c>
    </row>
    <row r="280" spans="1:9" x14ac:dyDescent="0.2">
      <c r="A280" t="str">
        <f t="shared" si="17"/>
        <v>N. Shiva Ramakrishna|Jaipur Pink Panthers|Season6</v>
      </c>
      <c r="B280" s="2" t="s">
        <v>183</v>
      </c>
      <c r="C280" t="s">
        <v>95</v>
      </c>
      <c r="D280">
        <v>708</v>
      </c>
      <c r="E280" s="2">
        <f>VLOOKUP(F280,[1]!s6_jaipur,2,FALSE)</f>
        <v>708</v>
      </c>
      <c r="F280" t="s">
        <v>219</v>
      </c>
      <c r="G280">
        <v>1</v>
      </c>
      <c r="H280">
        <v>1</v>
      </c>
      <c r="I280" s="1">
        <v>1</v>
      </c>
    </row>
    <row r="281" spans="1:9" x14ac:dyDescent="0.2">
      <c r="A281" t="str">
        <f t="shared" si="17"/>
        <v>David Mosambayi|Jaipur Pink Panthers|Season6</v>
      </c>
      <c r="B281" s="2" t="s">
        <v>183</v>
      </c>
      <c r="C281" t="s">
        <v>95</v>
      </c>
      <c r="D281">
        <v>266</v>
      </c>
      <c r="E281" s="2">
        <f>VLOOKUP(F281,[1]!s6_jaipur,2,FALSE)</f>
        <v>266</v>
      </c>
      <c r="F281" t="s">
        <v>220</v>
      </c>
      <c r="G281">
        <v>1</v>
      </c>
      <c r="H281">
        <v>0</v>
      </c>
      <c r="I281" s="1">
        <v>0</v>
      </c>
    </row>
    <row r="282" spans="1:9" x14ac:dyDescent="0.2">
      <c r="A282" t="str">
        <f t="shared" si="17"/>
        <v>Anand Patil|Jaipur Pink Panthers|Season6</v>
      </c>
      <c r="B282" s="2" t="s">
        <v>183</v>
      </c>
      <c r="C282" t="s">
        <v>95</v>
      </c>
      <c r="D282">
        <v>576</v>
      </c>
      <c r="E282" s="2">
        <f>VLOOKUP(F282,[1]!s6_jaipur,2,FALSE)</f>
        <v>576</v>
      </c>
      <c r="F282" t="s">
        <v>48</v>
      </c>
      <c r="G282">
        <v>1</v>
      </c>
      <c r="H282">
        <v>0</v>
      </c>
      <c r="I282" s="1">
        <v>0</v>
      </c>
    </row>
    <row r="283" spans="1:9" x14ac:dyDescent="0.2">
      <c r="A283" t="str">
        <f t="shared" si="17"/>
        <v>Jaideep |Patna Pirates|Season6</v>
      </c>
      <c r="B283" s="2" t="s">
        <v>183</v>
      </c>
      <c r="C283" t="s">
        <v>109</v>
      </c>
      <c r="D283">
        <v>579</v>
      </c>
      <c r="E283" s="2">
        <f>VLOOKUP(F283,[1]!s6_patna,2,FALSE)</f>
        <v>579</v>
      </c>
      <c r="F283" t="s">
        <v>518</v>
      </c>
      <c r="G283">
        <v>129</v>
      </c>
      <c r="H283">
        <v>55</v>
      </c>
      <c r="I283" s="1">
        <v>0.43</v>
      </c>
    </row>
    <row r="284" spans="1:9" x14ac:dyDescent="0.2">
      <c r="A284" t="str">
        <f t="shared" si="17"/>
        <v>Vikas Kale|Patna Pirates|Season6</v>
      </c>
      <c r="B284" s="2" t="s">
        <v>183</v>
      </c>
      <c r="C284" t="s">
        <v>109</v>
      </c>
      <c r="D284">
        <v>179</v>
      </c>
      <c r="E284" s="2">
        <f>VLOOKUP(F284,[1]!s6_patna,2,FALSE)</f>
        <v>179</v>
      </c>
      <c r="F284" t="s">
        <v>63</v>
      </c>
      <c r="G284">
        <v>105</v>
      </c>
      <c r="H284">
        <v>36</v>
      </c>
      <c r="I284" s="1">
        <v>0.34</v>
      </c>
    </row>
    <row r="285" spans="1:9" x14ac:dyDescent="0.2">
      <c r="A285" t="str">
        <f t="shared" si="17"/>
        <v>Jawahar Dagar|Patna Pirates|Season6</v>
      </c>
      <c r="B285" s="2" t="s">
        <v>183</v>
      </c>
      <c r="C285" t="s">
        <v>109</v>
      </c>
      <c r="D285">
        <v>390</v>
      </c>
      <c r="E285" s="2">
        <f>VLOOKUP(F285,[1]!s6_patna,2,FALSE)</f>
        <v>390</v>
      </c>
      <c r="F285" t="s">
        <v>99</v>
      </c>
      <c r="G285">
        <v>53</v>
      </c>
      <c r="H285">
        <v>17</v>
      </c>
      <c r="I285" s="1">
        <v>0.32</v>
      </c>
    </row>
    <row r="286" spans="1:9" x14ac:dyDescent="0.2">
      <c r="A286" t="str">
        <f t="shared" si="17"/>
        <v>Vijay |Patna Pirates|Season6</v>
      </c>
      <c r="B286" s="2" t="s">
        <v>183</v>
      </c>
      <c r="C286" t="s">
        <v>109</v>
      </c>
      <c r="D286">
        <v>3081</v>
      </c>
      <c r="E286" s="2">
        <f>VLOOKUP(F286,[1]!s6_patna,2,FALSE)</f>
        <v>3081</v>
      </c>
      <c r="F286" t="s">
        <v>517</v>
      </c>
      <c r="G286">
        <v>41</v>
      </c>
      <c r="H286">
        <v>12</v>
      </c>
      <c r="I286" s="1">
        <v>0.28999999999999998</v>
      </c>
    </row>
    <row r="287" spans="1:9" x14ac:dyDescent="0.2">
      <c r="A287" t="str">
        <f t="shared" si="17"/>
        <v>Vikash Jaglan|Patna Pirates|Season6</v>
      </c>
      <c r="B287" s="2" t="s">
        <v>183</v>
      </c>
      <c r="C287" t="s">
        <v>109</v>
      </c>
      <c r="D287">
        <v>121</v>
      </c>
      <c r="E287" s="2">
        <f>VLOOKUP(F287,[1]!s6_patna,2,FALSE)</f>
        <v>121</v>
      </c>
      <c r="F287" t="s">
        <v>482</v>
      </c>
      <c r="G287">
        <v>36</v>
      </c>
      <c r="H287">
        <v>17</v>
      </c>
      <c r="I287" s="1">
        <v>0.47</v>
      </c>
    </row>
    <row r="288" spans="1:9" x14ac:dyDescent="0.2">
      <c r="A288" t="str">
        <f t="shared" si="17"/>
        <v>Manjeet |Patna Pirates|Season6</v>
      </c>
      <c r="B288" s="2" t="s">
        <v>183</v>
      </c>
      <c r="C288" t="s">
        <v>109</v>
      </c>
      <c r="D288">
        <v>763</v>
      </c>
      <c r="E288" s="2">
        <f>VLOOKUP(F288,[1]!s6_patna,2,FALSE)</f>
        <v>763</v>
      </c>
      <c r="F288" t="s">
        <v>516</v>
      </c>
      <c r="G288">
        <v>32</v>
      </c>
      <c r="H288">
        <v>14</v>
      </c>
      <c r="I288" s="1">
        <v>0.44</v>
      </c>
    </row>
    <row r="289" spans="1:9" x14ac:dyDescent="0.2">
      <c r="A289" t="str">
        <f t="shared" si="17"/>
        <v>Kuldeep Singh|Patna Pirates|Season6</v>
      </c>
      <c r="B289" s="2" t="s">
        <v>183</v>
      </c>
      <c r="C289" t="s">
        <v>109</v>
      </c>
      <c r="D289">
        <v>252</v>
      </c>
      <c r="E289" s="2">
        <f>VLOOKUP(F289,[1]!s6_patna,2,FALSE)</f>
        <v>252</v>
      </c>
      <c r="F289" t="s">
        <v>23</v>
      </c>
      <c r="G289">
        <v>24</v>
      </c>
      <c r="H289">
        <v>8</v>
      </c>
      <c r="I289" s="1">
        <v>0.33</v>
      </c>
    </row>
    <row r="290" spans="1:9" x14ac:dyDescent="0.2">
      <c r="A290" t="str">
        <f t="shared" si="17"/>
        <v>Ravinder Kumar|Patna Pirates|Season6</v>
      </c>
      <c r="B290" s="2" t="s">
        <v>183</v>
      </c>
      <c r="C290" t="s">
        <v>109</v>
      </c>
      <c r="D290">
        <v>292</v>
      </c>
      <c r="E290" s="2">
        <f>VLOOKUP(F290,[1]!s6_patna,2,FALSE)</f>
        <v>292</v>
      </c>
      <c r="F290" t="s">
        <v>93</v>
      </c>
      <c r="G290">
        <v>23</v>
      </c>
      <c r="H290">
        <v>8</v>
      </c>
      <c r="I290" s="1">
        <v>0.35</v>
      </c>
    </row>
    <row r="291" spans="1:9" x14ac:dyDescent="0.2">
      <c r="A291" t="str">
        <f t="shared" si="17"/>
        <v>Manish |Patna Pirates|Season6</v>
      </c>
      <c r="B291" s="2" t="s">
        <v>183</v>
      </c>
      <c r="C291" t="s">
        <v>109</v>
      </c>
      <c r="D291">
        <v>728</v>
      </c>
      <c r="E291" s="2">
        <f>VLOOKUP(F291,[1]!s6_patna,2,FALSE)</f>
        <v>728</v>
      </c>
      <c r="F291" t="s">
        <v>515</v>
      </c>
      <c r="G291">
        <v>22</v>
      </c>
      <c r="H291">
        <v>13</v>
      </c>
      <c r="I291" s="1">
        <v>0.59</v>
      </c>
    </row>
    <row r="292" spans="1:9" x14ac:dyDescent="0.2">
      <c r="A292" t="str">
        <f t="shared" si="17"/>
        <v>Taedeok Eom|Patna Pirates|Season6</v>
      </c>
      <c r="B292" s="2" t="s">
        <v>183</v>
      </c>
      <c r="C292" t="s">
        <v>109</v>
      </c>
      <c r="D292">
        <v>14</v>
      </c>
      <c r="E292" s="2">
        <f>VLOOKUP(F292,[1]!s6_patna,2,FALSE)</f>
        <v>14</v>
      </c>
      <c r="F292" t="s">
        <v>514</v>
      </c>
      <c r="G292">
        <v>12</v>
      </c>
      <c r="H292">
        <v>1</v>
      </c>
      <c r="I292" s="1">
        <v>0.08</v>
      </c>
    </row>
    <row r="293" spans="1:9" x14ac:dyDescent="0.2">
      <c r="A293" t="str">
        <f t="shared" si="17"/>
        <v>Vijay Kumar|Patna Pirates|Season6</v>
      </c>
      <c r="B293" s="2" t="s">
        <v>183</v>
      </c>
      <c r="C293" t="s">
        <v>109</v>
      </c>
      <c r="D293">
        <v>768</v>
      </c>
      <c r="E293" s="2">
        <f>VLOOKUP(F293,[1]!s6_patna,2,FALSE)</f>
        <v>768</v>
      </c>
      <c r="F293" t="s">
        <v>131</v>
      </c>
      <c r="G293">
        <v>10</v>
      </c>
      <c r="H293">
        <v>1</v>
      </c>
      <c r="I293" s="1">
        <v>0.1</v>
      </c>
    </row>
    <row r="294" spans="1:9" x14ac:dyDescent="0.2">
      <c r="A294" t="str">
        <f t="shared" si="17"/>
        <v>Deepak Narwal|Patna Pirates|Season6</v>
      </c>
      <c r="B294" s="2" t="s">
        <v>183</v>
      </c>
      <c r="C294" t="s">
        <v>109</v>
      </c>
      <c r="D294">
        <v>211</v>
      </c>
      <c r="E294" s="2">
        <f>VLOOKUP(F294,[1]!s6_patna,2,FALSE)</f>
        <v>211</v>
      </c>
      <c r="F294" t="s">
        <v>16</v>
      </c>
      <c r="G294">
        <v>8</v>
      </c>
      <c r="H294">
        <v>5</v>
      </c>
      <c r="I294" s="1">
        <v>0.63</v>
      </c>
    </row>
    <row r="295" spans="1:9" x14ac:dyDescent="0.2">
      <c r="A295" t="str">
        <f t="shared" si="17"/>
        <v>Tushar Patil|Patna Pirates|Season6</v>
      </c>
      <c r="B295" s="2" t="s">
        <v>183</v>
      </c>
      <c r="C295" t="s">
        <v>109</v>
      </c>
      <c r="D295">
        <v>242</v>
      </c>
      <c r="E295" s="2">
        <f>VLOOKUP(F295,[1]!s6_patna,2,FALSE)</f>
        <v>242</v>
      </c>
      <c r="F295" t="s">
        <v>90</v>
      </c>
      <c r="G295">
        <v>3</v>
      </c>
      <c r="H295">
        <v>0</v>
      </c>
      <c r="I295" s="1">
        <v>0</v>
      </c>
    </row>
    <row r="296" spans="1:9" x14ac:dyDescent="0.2">
      <c r="A296" t="str">
        <f t="shared" si="17"/>
        <v>Girish Maruti Ernak|Puneri Paltan|Season6</v>
      </c>
      <c r="B296" s="2" t="s">
        <v>183</v>
      </c>
      <c r="C296" t="s">
        <v>110</v>
      </c>
      <c r="E296" s="2"/>
      <c r="F296" t="s">
        <v>111</v>
      </c>
      <c r="G296">
        <v>107</v>
      </c>
      <c r="H296">
        <v>51</v>
      </c>
      <c r="I296" s="1">
        <v>0.48</v>
      </c>
    </row>
    <row r="297" spans="1:9" x14ac:dyDescent="0.2">
      <c r="A297" t="str">
        <f t="shared" si="17"/>
        <v>Ravi Kumar|Puneri Paltan|Season6</v>
      </c>
      <c r="B297" s="2" t="s">
        <v>183</v>
      </c>
      <c r="C297" t="s">
        <v>110</v>
      </c>
      <c r="E297" s="2"/>
      <c r="F297" t="s">
        <v>113</v>
      </c>
      <c r="G297">
        <v>89</v>
      </c>
      <c r="H297">
        <v>33</v>
      </c>
      <c r="I297" s="1">
        <v>0.37</v>
      </c>
    </row>
    <row r="298" spans="1:9" x14ac:dyDescent="0.2">
      <c r="A298" t="str">
        <f t="shared" si="17"/>
        <v>Sandeep Narwal|Puneri Paltan|Season6</v>
      </c>
      <c r="B298" s="2" t="s">
        <v>183</v>
      </c>
      <c r="C298" t="s">
        <v>110</v>
      </c>
      <c r="E298" s="2"/>
      <c r="F298" t="s">
        <v>112</v>
      </c>
      <c r="G298">
        <v>73</v>
      </c>
      <c r="H298">
        <v>34</v>
      </c>
      <c r="I298" s="1">
        <v>0.47</v>
      </c>
    </row>
    <row r="299" spans="1:9" x14ac:dyDescent="0.2">
      <c r="A299" t="str">
        <f t="shared" si="17"/>
        <v>Rinku Narwal|Puneri Paltan|Season6</v>
      </c>
      <c r="B299" s="2" t="s">
        <v>183</v>
      </c>
      <c r="C299" t="s">
        <v>110</v>
      </c>
      <c r="E299" s="2"/>
      <c r="F299" t="s">
        <v>118</v>
      </c>
      <c r="G299">
        <v>46</v>
      </c>
      <c r="H299">
        <v>21</v>
      </c>
      <c r="I299" s="1">
        <v>0.46</v>
      </c>
    </row>
    <row r="300" spans="1:9" x14ac:dyDescent="0.2">
      <c r="A300" t="str">
        <f t="shared" si="17"/>
        <v>Shubham Shinde|Puneri Paltan|Season6</v>
      </c>
      <c r="B300" s="2" t="s">
        <v>183</v>
      </c>
      <c r="C300" t="s">
        <v>110</v>
      </c>
      <c r="E300" s="2"/>
      <c r="F300" t="s">
        <v>222</v>
      </c>
      <c r="G300">
        <v>30</v>
      </c>
      <c r="H300">
        <v>10</v>
      </c>
      <c r="I300" s="1">
        <v>0.33</v>
      </c>
    </row>
    <row r="301" spans="1:9" x14ac:dyDescent="0.2">
      <c r="A301" t="str">
        <f t="shared" si="17"/>
        <v>Akshay Jadhav|Puneri Paltan|Season6</v>
      </c>
      <c r="B301" s="2" t="s">
        <v>183</v>
      </c>
      <c r="C301" t="s">
        <v>110</v>
      </c>
      <c r="E301" s="2"/>
      <c r="F301" t="s">
        <v>119</v>
      </c>
      <c r="G301">
        <v>27</v>
      </c>
      <c r="H301">
        <v>12</v>
      </c>
      <c r="I301" s="1">
        <v>0.44</v>
      </c>
    </row>
    <row r="302" spans="1:9" x14ac:dyDescent="0.2">
      <c r="A302" t="str">
        <f t="shared" si="17"/>
        <v>Monu|Puneri Paltan|Season6</v>
      </c>
      <c r="B302" s="2" t="s">
        <v>183</v>
      </c>
      <c r="C302" t="s">
        <v>110</v>
      </c>
      <c r="E302" s="2"/>
      <c r="F302" t="s">
        <v>115</v>
      </c>
      <c r="G302">
        <v>22</v>
      </c>
      <c r="H302">
        <v>10</v>
      </c>
      <c r="I302" s="1">
        <v>0.45</v>
      </c>
    </row>
    <row r="303" spans="1:9" x14ac:dyDescent="0.2">
      <c r="A303" t="str">
        <f t="shared" si="17"/>
        <v>More G B|Puneri Paltan|Season6</v>
      </c>
      <c r="B303" s="2" t="s">
        <v>183</v>
      </c>
      <c r="C303" t="s">
        <v>110</v>
      </c>
      <c r="E303" s="2"/>
      <c r="F303" t="s">
        <v>122</v>
      </c>
      <c r="G303">
        <v>21</v>
      </c>
      <c r="H303">
        <v>10</v>
      </c>
      <c r="I303" s="1">
        <v>0.48</v>
      </c>
    </row>
    <row r="304" spans="1:9" x14ac:dyDescent="0.2">
      <c r="A304" t="str">
        <f t="shared" si="17"/>
        <v>Sandeep|Puneri Paltan|Season6</v>
      </c>
      <c r="B304" s="2" t="s">
        <v>183</v>
      </c>
      <c r="C304" t="s">
        <v>110</v>
      </c>
      <c r="E304" s="2"/>
      <c r="F304" t="s">
        <v>194</v>
      </c>
      <c r="G304">
        <v>10</v>
      </c>
      <c r="H304">
        <v>2</v>
      </c>
      <c r="I304" s="1">
        <v>0.2</v>
      </c>
    </row>
    <row r="305" spans="1:9" x14ac:dyDescent="0.2">
      <c r="A305" t="str">
        <f t="shared" si="17"/>
        <v>Parvesh|Puneri Paltan|Season6</v>
      </c>
      <c r="B305" s="2" t="s">
        <v>183</v>
      </c>
      <c r="C305" t="s">
        <v>110</v>
      </c>
      <c r="E305" s="2"/>
      <c r="F305" t="s">
        <v>223</v>
      </c>
      <c r="G305">
        <v>10</v>
      </c>
      <c r="H305">
        <v>4</v>
      </c>
      <c r="I305" s="1">
        <v>0.4</v>
      </c>
    </row>
    <row r="306" spans="1:9" x14ac:dyDescent="0.2">
      <c r="A306" t="str">
        <f t="shared" si="17"/>
        <v>Nitin Tomar|Puneri Paltan|Season6</v>
      </c>
      <c r="B306" s="2" t="s">
        <v>183</v>
      </c>
      <c r="C306" t="s">
        <v>110</v>
      </c>
      <c r="E306" s="2"/>
      <c r="F306" t="s">
        <v>176</v>
      </c>
      <c r="G306">
        <v>9</v>
      </c>
      <c r="H306">
        <v>2</v>
      </c>
      <c r="I306" s="1">
        <v>0.22</v>
      </c>
    </row>
    <row r="307" spans="1:9" x14ac:dyDescent="0.2">
      <c r="A307" t="str">
        <f t="shared" si="17"/>
        <v>Vinod Kumar|Puneri Paltan|Season6</v>
      </c>
      <c r="B307" s="2" t="s">
        <v>183</v>
      </c>
      <c r="C307" t="s">
        <v>110</v>
      </c>
      <c r="E307" s="2"/>
      <c r="F307" t="s">
        <v>10</v>
      </c>
      <c r="G307">
        <v>6</v>
      </c>
      <c r="H307">
        <v>0</v>
      </c>
      <c r="I307" s="1">
        <v>0</v>
      </c>
    </row>
    <row r="308" spans="1:9" x14ac:dyDescent="0.2">
      <c r="A308" t="str">
        <f t="shared" si="17"/>
        <v>Deepak Kumar Dahiya|Puneri Paltan|Season6</v>
      </c>
      <c r="B308" s="2" t="s">
        <v>183</v>
      </c>
      <c r="C308" t="s">
        <v>110</v>
      </c>
      <c r="E308" s="2"/>
      <c r="F308" t="s">
        <v>75</v>
      </c>
      <c r="G308">
        <v>6</v>
      </c>
      <c r="H308">
        <v>2</v>
      </c>
      <c r="I308" s="1">
        <v>0.33</v>
      </c>
    </row>
    <row r="309" spans="1:9" x14ac:dyDescent="0.2">
      <c r="A309" t="str">
        <f t="shared" si="17"/>
        <v>Rajesh Mondal|Puneri Paltan|Season6</v>
      </c>
      <c r="B309" s="2" t="s">
        <v>183</v>
      </c>
      <c r="C309" t="s">
        <v>110</v>
      </c>
      <c r="E309" s="2"/>
      <c r="F309" t="s">
        <v>120</v>
      </c>
      <c r="G309">
        <v>2</v>
      </c>
      <c r="H309">
        <v>0</v>
      </c>
      <c r="I309" s="1">
        <v>0</v>
      </c>
    </row>
    <row r="310" spans="1:9" x14ac:dyDescent="0.2">
      <c r="A310" t="str">
        <f t="shared" si="17"/>
        <v>Amit Kumar|Puneri Paltan|Season6</v>
      </c>
      <c r="B310" s="2" t="s">
        <v>183</v>
      </c>
      <c r="C310" t="s">
        <v>110</v>
      </c>
      <c r="E310" s="2"/>
      <c r="F310" t="s">
        <v>191</v>
      </c>
      <c r="G310">
        <v>2</v>
      </c>
      <c r="H310">
        <v>0</v>
      </c>
      <c r="I310" s="1">
        <v>0</v>
      </c>
    </row>
    <row r="311" spans="1:9" x14ac:dyDescent="0.2">
      <c r="A311" t="str">
        <f t="shared" si="17"/>
        <v>Manjeet Chhillar|Tamil Thalaivas|Season6</v>
      </c>
      <c r="B311" s="2" t="s">
        <v>183</v>
      </c>
      <c r="C311" s="2" t="s">
        <v>548</v>
      </c>
      <c r="D311" s="2">
        <v>69</v>
      </c>
      <c r="E311" s="2">
        <f>VLOOKUP(F311,[1]!s6_tamil,2,FALSE)</f>
        <v>69</v>
      </c>
      <c r="F311" t="s">
        <v>84</v>
      </c>
      <c r="G311">
        <v>121</v>
      </c>
      <c r="H311">
        <v>54</v>
      </c>
      <c r="I311" s="1">
        <v>0.45</v>
      </c>
    </row>
    <row r="312" spans="1:9" x14ac:dyDescent="0.2">
      <c r="A312" t="str">
        <f t="shared" si="17"/>
        <v>Amit Hooda|Tamil Thalaivas|Season6</v>
      </c>
      <c r="B312" s="2" t="s">
        <v>183</v>
      </c>
      <c r="C312" s="2" t="s">
        <v>548</v>
      </c>
      <c r="D312" s="2">
        <v>212</v>
      </c>
      <c r="E312" s="2">
        <f>VLOOKUP(F312,[1]!s6_tamil,2,FALSE)</f>
        <v>212</v>
      </c>
      <c r="F312" t="s">
        <v>123</v>
      </c>
      <c r="G312">
        <v>84</v>
      </c>
      <c r="H312">
        <v>46</v>
      </c>
      <c r="I312" s="1">
        <v>0.55000000000000004</v>
      </c>
    </row>
    <row r="313" spans="1:9" x14ac:dyDescent="0.2">
      <c r="A313" t="str">
        <f t="shared" si="17"/>
        <v>Ponparthiban Subramanian|Tamil Thalaivas|Season6</v>
      </c>
      <c r="B313" s="2" t="s">
        <v>183</v>
      </c>
      <c r="C313" s="2" t="s">
        <v>548</v>
      </c>
      <c r="D313" s="2">
        <v>3101</v>
      </c>
      <c r="E313" s="2">
        <f>VLOOKUP(F313,[1]!s6_tamil,2,FALSE)</f>
        <v>3101</v>
      </c>
      <c r="F313" t="s">
        <v>521</v>
      </c>
      <c r="G313">
        <v>50</v>
      </c>
      <c r="H313">
        <v>16</v>
      </c>
      <c r="I313" s="1">
        <v>0.32</v>
      </c>
    </row>
    <row r="314" spans="1:9" x14ac:dyDescent="0.2">
      <c r="A314" t="str">
        <f t="shared" si="17"/>
        <v>Darshan J.|Tamil Thalaivas|Season6</v>
      </c>
      <c r="B314" s="2" t="s">
        <v>183</v>
      </c>
      <c r="C314" s="2" t="s">
        <v>548</v>
      </c>
      <c r="D314" s="2">
        <v>724</v>
      </c>
      <c r="E314" s="2">
        <f>VLOOKUP(F314,[1]!s6_tamil,2,FALSE)</f>
        <v>724</v>
      </c>
      <c r="F314" t="s">
        <v>124</v>
      </c>
      <c r="G314">
        <v>34</v>
      </c>
      <c r="H314">
        <v>6</v>
      </c>
      <c r="I314" s="1">
        <v>0.18</v>
      </c>
    </row>
    <row r="315" spans="1:9" x14ac:dyDescent="0.2">
      <c r="A315" t="str">
        <f t="shared" si="17"/>
        <v>C.Arun |Tamil Thalaivas|Season6</v>
      </c>
      <c r="B315" s="2" t="s">
        <v>183</v>
      </c>
      <c r="C315" s="2" t="s">
        <v>548</v>
      </c>
      <c r="D315" s="2">
        <v>191</v>
      </c>
      <c r="E315" s="2">
        <f>VLOOKUP(F315,[1]!s6_tamil,2,FALSE)</f>
        <v>191</v>
      </c>
      <c r="F315" t="s">
        <v>522</v>
      </c>
      <c r="G315">
        <v>30</v>
      </c>
      <c r="H315">
        <v>8</v>
      </c>
      <c r="I315" s="1">
        <v>0.27</v>
      </c>
    </row>
    <row r="316" spans="1:9" x14ac:dyDescent="0.2">
      <c r="A316" t="str">
        <f t="shared" si="17"/>
        <v>Sunil |Tamil Thalaivas|Season6</v>
      </c>
      <c r="B316" s="2" t="s">
        <v>183</v>
      </c>
      <c r="C316" s="2" t="s">
        <v>548</v>
      </c>
      <c r="D316" s="2">
        <v>207</v>
      </c>
      <c r="E316" s="2">
        <f>VLOOKUP(F316,[1]!s6_tamil,2,FALSE)</f>
        <v>207</v>
      </c>
      <c r="F316" t="s">
        <v>510</v>
      </c>
      <c r="G316">
        <v>29</v>
      </c>
      <c r="H316">
        <v>13</v>
      </c>
      <c r="I316" s="1">
        <v>0.45</v>
      </c>
    </row>
    <row r="317" spans="1:9" x14ac:dyDescent="0.2">
      <c r="A317" t="str">
        <f t="shared" si="17"/>
        <v>D. Pradap|Tamil Thalaivas|Season6</v>
      </c>
      <c r="B317" s="2" t="s">
        <v>183</v>
      </c>
      <c r="C317" s="2" t="s">
        <v>548</v>
      </c>
      <c r="D317" s="2" t="e">
        <v>#N/A</v>
      </c>
      <c r="E317" s="2" t="e">
        <f>VLOOKUP(F317,[1]!s6_tamil,2,FALSE)</f>
        <v>#N/A</v>
      </c>
      <c r="F317" t="s">
        <v>126</v>
      </c>
      <c r="G317">
        <v>29</v>
      </c>
      <c r="H317">
        <v>12</v>
      </c>
      <c r="I317" s="1">
        <v>0.41</v>
      </c>
    </row>
    <row r="318" spans="1:9" x14ac:dyDescent="0.2">
      <c r="A318" t="str">
        <f t="shared" si="17"/>
        <v>Anil Kumar|Tamil Thalaivas|Season6</v>
      </c>
      <c r="B318" s="2" t="s">
        <v>183</v>
      </c>
      <c r="C318" s="2" t="s">
        <v>548</v>
      </c>
      <c r="D318" s="2">
        <v>765</v>
      </c>
      <c r="E318" s="2">
        <f>VLOOKUP(F318,[1]!s6_tamil,2,FALSE)</f>
        <v>765</v>
      </c>
      <c r="F318" t="s">
        <v>130</v>
      </c>
      <c r="G318">
        <v>18</v>
      </c>
      <c r="H318">
        <v>8</v>
      </c>
      <c r="I318" s="1">
        <v>0.44</v>
      </c>
    </row>
    <row r="319" spans="1:9" x14ac:dyDescent="0.2">
      <c r="A319" t="str">
        <f t="shared" si="17"/>
        <v>Jasvir Singh|Tamil Thalaivas|Season6</v>
      </c>
      <c r="B319" s="2" t="s">
        <v>183</v>
      </c>
      <c r="C319" s="2" t="s">
        <v>548</v>
      </c>
      <c r="D319" s="2">
        <v>52</v>
      </c>
      <c r="E319" s="2">
        <f>VLOOKUP(F319,[1]!s6_tamil,2,FALSE)</f>
        <v>52</v>
      </c>
      <c r="F319" t="s">
        <v>89</v>
      </c>
      <c r="G319">
        <v>16</v>
      </c>
      <c r="H319">
        <v>5</v>
      </c>
      <c r="I319" s="1">
        <v>0.31</v>
      </c>
    </row>
    <row r="320" spans="1:9" x14ac:dyDescent="0.2">
      <c r="A320" t="str">
        <f t="shared" si="17"/>
        <v>Gopu D|Tamil Thalaivas|Season6</v>
      </c>
      <c r="B320" s="2" t="s">
        <v>183</v>
      </c>
      <c r="C320" s="2" t="s">
        <v>548</v>
      </c>
      <c r="D320" s="2">
        <v>152</v>
      </c>
      <c r="E320" s="2">
        <f>VLOOKUP(F320,[1]!s6_tamil,2,FALSE)</f>
        <v>152</v>
      </c>
      <c r="F320" t="s">
        <v>520</v>
      </c>
      <c r="G320">
        <v>13</v>
      </c>
      <c r="H320">
        <v>5</v>
      </c>
      <c r="I320" s="1">
        <v>0.38</v>
      </c>
    </row>
    <row r="321" spans="1:9" x14ac:dyDescent="0.2">
      <c r="A321" t="str">
        <f t="shared" si="17"/>
        <v>Sukesh Hegde|Tamil Thalaivas|Season6</v>
      </c>
      <c r="B321" s="2" t="s">
        <v>183</v>
      </c>
      <c r="C321" s="2" t="s">
        <v>548</v>
      </c>
      <c r="D321" s="2">
        <v>111</v>
      </c>
      <c r="E321" s="2">
        <f>VLOOKUP(F321,[1]!s6_tamil,2,FALSE)</f>
        <v>111</v>
      </c>
      <c r="F321" t="s">
        <v>58</v>
      </c>
      <c r="G321">
        <v>10</v>
      </c>
      <c r="H321">
        <v>2</v>
      </c>
      <c r="I321" s="1">
        <v>0.2</v>
      </c>
    </row>
    <row r="322" spans="1:9" x14ac:dyDescent="0.2">
      <c r="A322" t="str">
        <f t="shared" si="17"/>
        <v>Athul M S|Tamil Thalaivas|Season6</v>
      </c>
      <c r="B322" s="2" t="s">
        <v>183</v>
      </c>
      <c r="C322" s="2" t="s">
        <v>548</v>
      </c>
      <c r="D322" s="2">
        <v>376</v>
      </c>
      <c r="E322" s="2">
        <f>VLOOKUP(F322,[1]!s6_tamil,2,FALSE)</f>
        <v>376</v>
      </c>
      <c r="F322" t="s">
        <v>519</v>
      </c>
      <c r="G322">
        <v>10</v>
      </c>
      <c r="H322">
        <v>1</v>
      </c>
      <c r="I322" s="1">
        <v>0.1</v>
      </c>
    </row>
    <row r="323" spans="1:9" x14ac:dyDescent="0.2">
      <c r="A323" t="str">
        <f t="shared" ref="A323:A386" si="18">CONCATENATE(F323,"|",C323,"|",B323)</f>
        <v>Ajay Thakur|Tamil Thalaivas|Season6</v>
      </c>
      <c r="B323" s="2" t="s">
        <v>183</v>
      </c>
      <c r="C323" s="2" t="s">
        <v>548</v>
      </c>
      <c r="D323" s="2">
        <v>26</v>
      </c>
      <c r="E323" s="2">
        <f>VLOOKUP(F323,[1]!s6_tamil,2,FALSE)</f>
        <v>26</v>
      </c>
      <c r="F323" t="s">
        <v>128</v>
      </c>
      <c r="G323">
        <v>9</v>
      </c>
      <c r="H323">
        <v>1</v>
      </c>
      <c r="I323" s="1">
        <v>0.11</v>
      </c>
    </row>
    <row r="324" spans="1:9" x14ac:dyDescent="0.2">
      <c r="A324" t="str">
        <f t="shared" si="18"/>
        <v>Vimal Raj V|Tamil Thalaivas|Season6</v>
      </c>
      <c r="B324" s="2" t="s">
        <v>183</v>
      </c>
      <c r="C324" s="2" t="s">
        <v>548</v>
      </c>
      <c r="D324" s="2">
        <v>2335</v>
      </c>
      <c r="E324" s="2">
        <f>VLOOKUP(F324,[1]!s6_tamil,2,FALSE)</f>
        <v>2335</v>
      </c>
      <c r="F324" t="s">
        <v>226</v>
      </c>
      <c r="G324">
        <v>3</v>
      </c>
      <c r="H324">
        <v>0</v>
      </c>
      <c r="I324" s="1">
        <v>0</v>
      </c>
    </row>
    <row r="325" spans="1:9" x14ac:dyDescent="0.2">
      <c r="A325" t="str">
        <f t="shared" si="18"/>
        <v>Surjeet Singh|Tamil Thalaivas|Season6</v>
      </c>
      <c r="B325" s="2" t="s">
        <v>183</v>
      </c>
      <c r="C325" s="2" t="s">
        <v>548</v>
      </c>
      <c r="D325" s="2">
        <v>119</v>
      </c>
      <c r="E325" s="2">
        <f>VLOOKUP(F325,[1]!s6_tamil,2,FALSE)</f>
        <v>119</v>
      </c>
      <c r="F325" t="s">
        <v>7</v>
      </c>
      <c r="G325">
        <v>3</v>
      </c>
      <c r="H325">
        <v>0</v>
      </c>
      <c r="I325" s="1">
        <v>0</v>
      </c>
    </row>
    <row r="326" spans="1:9" x14ac:dyDescent="0.2">
      <c r="A326" t="str">
        <f t="shared" si="18"/>
        <v>Narender|Tamil Thalaivas|Season6</v>
      </c>
      <c r="B326" s="2" t="s">
        <v>183</v>
      </c>
      <c r="C326" s="2" t="s">
        <v>548</v>
      </c>
      <c r="D326" s="2" t="e">
        <v>#N/A</v>
      </c>
      <c r="E326" s="2" t="e">
        <f>VLOOKUP(F326,[1]!s6_tamil,2,FALSE)</f>
        <v>#N/A</v>
      </c>
      <c r="F326" t="s">
        <v>227</v>
      </c>
      <c r="G326">
        <v>1</v>
      </c>
      <c r="H326">
        <v>1</v>
      </c>
      <c r="I326" s="1">
        <v>1</v>
      </c>
    </row>
    <row r="327" spans="1:9" x14ac:dyDescent="0.2">
      <c r="A327" t="str">
        <f t="shared" si="18"/>
        <v>Abozar Mighani|Telugu Titans|Season6</v>
      </c>
      <c r="B327" s="2" t="s">
        <v>183</v>
      </c>
      <c r="C327" t="s">
        <v>154</v>
      </c>
      <c r="D327">
        <v>489</v>
      </c>
      <c r="E327" s="2">
        <f>VLOOKUP(F327,[1]!s6_telugu,2,FALSE)</f>
        <v>489</v>
      </c>
      <c r="F327" t="s">
        <v>51</v>
      </c>
      <c r="G327">
        <v>95</v>
      </c>
      <c r="H327">
        <v>47</v>
      </c>
      <c r="I327" s="1">
        <v>0.49</v>
      </c>
    </row>
    <row r="328" spans="1:9" x14ac:dyDescent="0.2">
      <c r="A328" t="str">
        <f t="shared" si="18"/>
        <v>Vishal Bharadwaj|Telugu Titans|Season6</v>
      </c>
      <c r="B328" s="2" t="s">
        <v>183</v>
      </c>
      <c r="C328" t="s">
        <v>154</v>
      </c>
      <c r="D328">
        <v>3083</v>
      </c>
      <c r="E328" s="2">
        <f>VLOOKUP(F328,[1]!s6_telugu,2,FALSE)</f>
        <v>3083</v>
      </c>
      <c r="F328" t="s">
        <v>525</v>
      </c>
      <c r="G328">
        <v>92</v>
      </c>
      <c r="H328">
        <v>53</v>
      </c>
      <c r="I328" s="1">
        <v>0.57999999999999996</v>
      </c>
    </row>
    <row r="329" spans="1:9" x14ac:dyDescent="0.2">
      <c r="A329" t="str">
        <f t="shared" si="18"/>
        <v>Farhad Milaghardan|Telugu Titans|Season6</v>
      </c>
      <c r="B329" s="2" t="s">
        <v>183</v>
      </c>
      <c r="C329" t="s">
        <v>154</v>
      </c>
      <c r="D329">
        <v>482</v>
      </c>
      <c r="E329" s="2">
        <f>VLOOKUP(F329,[1]!s6_telugu,2,FALSE)</f>
        <v>482</v>
      </c>
      <c r="F329" t="s">
        <v>145</v>
      </c>
      <c r="G329">
        <v>67</v>
      </c>
      <c r="H329">
        <v>21</v>
      </c>
      <c r="I329" s="1">
        <v>0.31</v>
      </c>
    </row>
    <row r="330" spans="1:9" x14ac:dyDescent="0.2">
      <c r="A330" t="str">
        <f t="shared" si="18"/>
        <v>Anil Kumar|Telugu Titans|Season6</v>
      </c>
      <c r="B330" s="2" t="s">
        <v>183</v>
      </c>
      <c r="C330" t="s">
        <v>154</v>
      </c>
      <c r="D330">
        <v>311</v>
      </c>
      <c r="E330" s="2">
        <f>VLOOKUP(F330,[1]!s6_telugu,2,FALSE)</f>
        <v>311</v>
      </c>
      <c r="F330" t="s">
        <v>130</v>
      </c>
      <c r="G330">
        <v>52</v>
      </c>
      <c r="H330">
        <v>24</v>
      </c>
      <c r="I330" s="1">
        <v>0.46</v>
      </c>
    </row>
    <row r="331" spans="1:9" x14ac:dyDescent="0.2">
      <c r="A331" t="str">
        <f t="shared" si="18"/>
        <v>Mohsen Maghsoudlou|Telugu Titans|Season6</v>
      </c>
      <c r="B331" s="2" t="s">
        <v>183</v>
      </c>
      <c r="C331" t="s">
        <v>154</v>
      </c>
      <c r="D331">
        <v>567</v>
      </c>
      <c r="E331" s="2">
        <f>VLOOKUP(F331,[1]!s6_telugu,2,FALSE)</f>
        <v>567</v>
      </c>
      <c r="F331" t="s">
        <v>149</v>
      </c>
      <c r="G331">
        <v>51</v>
      </c>
      <c r="H331">
        <v>25</v>
      </c>
      <c r="I331" s="1">
        <v>0.49</v>
      </c>
    </row>
    <row r="332" spans="1:9" x14ac:dyDescent="0.2">
      <c r="A332" t="str">
        <f t="shared" si="18"/>
        <v>Krushna Madane|Telugu Titans|Season6</v>
      </c>
      <c r="B332" s="2" t="s">
        <v>183</v>
      </c>
      <c r="C332" t="s">
        <v>154</v>
      </c>
      <c r="D332">
        <v>274</v>
      </c>
      <c r="E332" s="2">
        <f>VLOOKUP(F332,[1]!s6_telugu,2,FALSE)</f>
        <v>274</v>
      </c>
      <c r="F332" t="s">
        <v>228</v>
      </c>
      <c r="G332">
        <v>20</v>
      </c>
      <c r="H332">
        <v>11</v>
      </c>
      <c r="I332" s="1">
        <v>0.55000000000000004</v>
      </c>
    </row>
    <row r="333" spans="1:9" x14ac:dyDescent="0.2">
      <c r="A333" t="str">
        <f t="shared" si="18"/>
        <v>Rahul Chaudhari|Telugu Titans|Season6</v>
      </c>
      <c r="B333" s="2" t="s">
        <v>183</v>
      </c>
      <c r="C333" t="s">
        <v>154</v>
      </c>
      <c r="D333">
        <v>81</v>
      </c>
      <c r="E333" s="2">
        <f>VLOOKUP(F333,[1]!s6_telugu,2,FALSE)</f>
        <v>81</v>
      </c>
      <c r="F333" t="s">
        <v>147</v>
      </c>
      <c r="G333">
        <v>18</v>
      </c>
      <c r="H333">
        <v>6</v>
      </c>
      <c r="I333" s="1">
        <v>0.33</v>
      </c>
    </row>
    <row r="334" spans="1:9" x14ac:dyDescent="0.2">
      <c r="A334" t="str">
        <f t="shared" si="18"/>
        <v>Nilesh Salunke|Telugu Titans|Season6</v>
      </c>
      <c r="B334" s="2" t="s">
        <v>183</v>
      </c>
      <c r="C334" t="s">
        <v>154</v>
      </c>
      <c r="D334">
        <v>293</v>
      </c>
      <c r="E334" s="2">
        <f>VLOOKUP(F334,[1]!s6_telugu,2,FALSE)</f>
        <v>293</v>
      </c>
      <c r="F334" t="s">
        <v>148</v>
      </c>
      <c r="G334">
        <v>14</v>
      </c>
      <c r="H334">
        <v>4</v>
      </c>
      <c r="I334" s="1">
        <v>0.28999999999999998</v>
      </c>
    </row>
    <row r="335" spans="1:9" x14ac:dyDescent="0.2">
      <c r="A335" t="str">
        <f t="shared" si="18"/>
        <v>C Manoj Kumar |Telugu Titans|Season6</v>
      </c>
      <c r="B335" s="2" t="s">
        <v>183</v>
      </c>
      <c r="C335" t="s">
        <v>154</v>
      </c>
      <c r="D335">
        <v>2274</v>
      </c>
      <c r="E335" s="2">
        <f>VLOOKUP(F335,[1]!s6_telugu,2,FALSE)</f>
        <v>2274</v>
      </c>
      <c r="F335" t="s">
        <v>526</v>
      </c>
      <c r="G335">
        <v>11</v>
      </c>
      <c r="H335">
        <v>4</v>
      </c>
      <c r="I335" s="1">
        <v>0.36</v>
      </c>
    </row>
    <row r="336" spans="1:9" x14ac:dyDescent="0.2">
      <c r="A336" t="str">
        <f t="shared" si="18"/>
        <v>Anuj Kumar|Telugu Titans|Season6</v>
      </c>
      <c r="B336" s="2" t="s">
        <v>183</v>
      </c>
      <c r="C336" t="s">
        <v>154</v>
      </c>
      <c r="D336">
        <v>2336</v>
      </c>
      <c r="E336" s="2">
        <f>VLOOKUP(F336,[1]!s6_telugu,2,FALSE)</f>
        <v>2336</v>
      </c>
      <c r="F336" t="s">
        <v>229</v>
      </c>
      <c r="G336">
        <v>10</v>
      </c>
      <c r="H336">
        <v>4</v>
      </c>
      <c r="I336" s="1">
        <v>0.4</v>
      </c>
    </row>
    <row r="337" spans="1:9" x14ac:dyDescent="0.2">
      <c r="A337" t="str">
        <f t="shared" si="18"/>
        <v>Sombir |Telugu Titans|Season6</v>
      </c>
      <c r="B337" s="2" t="s">
        <v>183</v>
      </c>
      <c r="C337" t="s">
        <v>154</v>
      </c>
      <c r="D337">
        <v>3000</v>
      </c>
      <c r="E337" s="2">
        <f>VLOOKUP(F337,[1]!s6_telugu,2,FALSE)</f>
        <v>3000</v>
      </c>
      <c r="F337" t="s">
        <v>523</v>
      </c>
      <c r="G337">
        <v>8</v>
      </c>
      <c r="H337">
        <v>1</v>
      </c>
      <c r="I337" s="1">
        <v>0.13</v>
      </c>
    </row>
    <row r="338" spans="1:9" x14ac:dyDescent="0.2">
      <c r="A338" t="str">
        <f t="shared" si="18"/>
        <v>Kamal Singh |Telugu Titans|Season6</v>
      </c>
      <c r="B338" s="2" t="s">
        <v>183</v>
      </c>
      <c r="C338" t="s">
        <v>154</v>
      </c>
      <c r="D338">
        <v>2307</v>
      </c>
      <c r="E338" s="2">
        <f>VLOOKUP(F338,[1]!s6_telugu,2,FALSE)</f>
        <v>2307</v>
      </c>
      <c r="F338" t="s">
        <v>524</v>
      </c>
      <c r="G338">
        <v>5</v>
      </c>
      <c r="H338">
        <v>1</v>
      </c>
      <c r="I338" s="1">
        <v>0.2</v>
      </c>
    </row>
    <row r="339" spans="1:9" x14ac:dyDescent="0.2">
      <c r="A339" t="str">
        <f t="shared" si="18"/>
        <v>Rakshith |Telugu Titans|Season6</v>
      </c>
      <c r="B339" s="2" t="s">
        <v>183</v>
      </c>
      <c r="C339" t="s">
        <v>154</v>
      </c>
      <c r="D339">
        <v>3090</v>
      </c>
      <c r="E339" s="2">
        <f>VLOOKUP(F339,[1]!s6_telugu,2,FALSE)</f>
        <v>3090</v>
      </c>
      <c r="F339" t="s">
        <v>527</v>
      </c>
      <c r="G339">
        <v>3</v>
      </c>
      <c r="H339">
        <v>0</v>
      </c>
      <c r="I339" s="1">
        <v>0</v>
      </c>
    </row>
    <row r="340" spans="1:9" x14ac:dyDescent="0.2">
      <c r="A340" t="str">
        <f t="shared" si="18"/>
        <v>Deepak|Telugu Titans|Season6</v>
      </c>
      <c r="B340" s="2" t="s">
        <v>183</v>
      </c>
      <c r="C340" t="s">
        <v>154</v>
      </c>
      <c r="D340" t="e">
        <v>#N/A</v>
      </c>
      <c r="E340" s="2" t="e">
        <f>VLOOKUP(F340,[1]!s6_telugu,2,FALSE)</f>
        <v>#N/A</v>
      </c>
      <c r="F340" t="s">
        <v>231</v>
      </c>
      <c r="G340">
        <v>1</v>
      </c>
      <c r="H340">
        <v>0</v>
      </c>
      <c r="I340" s="1">
        <v>0</v>
      </c>
    </row>
    <row r="341" spans="1:9" x14ac:dyDescent="0.2">
      <c r="A341" t="str">
        <f t="shared" si="18"/>
        <v>Armaan |Telugu Titans|Season6</v>
      </c>
      <c r="B341" s="2" t="s">
        <v>183</v>
      </c>
      <c r="C341" t="s">
        <v>154</v>
      </c>
      <c r="D341">
        <v>2298</v>
      </c>
      <c r="E341" s="2">
        <f>VLOOKUP(F341,[1]!s6_telugu,2,FALSE)</f>
        <v>2298</v>
      </c>
      <c r="F341" t="s">
        <v>528</v>
      </c>
      <c r="G341">
        <v>1</v>
      </c>
      <c r="H341">
        <v>1</v>
      </c>
      <c r="I341" s="1">
        <v>1</v>
      </c>
    </row>
    <row r="342" spans="1:9" x14ac:dyDescent="0.2">
      <c r="A342" t="str">
        <f t="shared" si="18"/>
        <v>Fazel Atrachali|U Mumba|Season6</v>
      </c>
      <c r="B342" s="2" t="s">
        <v>183</v>
      </c>
      <c r="C342" t="s">
        <v>155</v>
      </c>
      <c r="D342">
        <v>259</v>
      </c>
      <c r="E342" s="2">
        <f>VLOOKUP(F342,[1]!s6_mumba,2,FALSE)</f>
        <v>259</v>
      </c>
      <c r="F342" t="s">
        <v>52</v>
      </c>
      <c r="G342">
        <v>133</v>
      </c>
      <c r="H342">
        <v>80</v>
      </c>
      <c r="I342" s="1">
        <v>0.6</v>
      </c>
    </row>
    <row r="343" spans="1:9" x14ac:dyDescent="0.2">
      <c r="A343" t="str">
        <f t="shared" si="18"/>
        <v>Surinder Singh|U Mumba|Season6</v>
      </c>
      <c r="B343" s="2" t="s">
        <v>183</v>
      </c>
      <c r="C343" t="s">
        <v>155</v>
      </c>
      <c r="D343">
        <v>3086</v>
      </c>
      <c r="E343" s="2">
        <f>VLOOKUP(F343,[1]!s6_mumba,2,FALSE)</f>
        <v>3086</v>
      </c>
      <c r="F343" t="s">
        <v>156</v>
      </c>
      <c r="G343">
        <v>116</v>
      </c>
      <c r="H343">
        <v>61</v>
      </c>
      <c r="I343" s="1">
        <v>0.53</v>
      </c>
    </row>
    <row r="344" spans="1:9" x14ac:dyDescent="0.2">
      <c r="A344" t="str">
        <f t="shared" si="18"/>
        <v>Rohit Rana|U Mumba|Season6</v>
      </c>
      <c r="B344" s="2" t="s">
        <v>183</v>
      </c>
      <c r="C344" t="s">
        <v>155</v>
      </c>
      <c r="D344">
        <v>96</v>
      </c>
      <c r="E344" s="2">
        <f>VLOOKUP(F344,[1]!s6_mumba,2,FALSE)</f>
        <v>96</v>
      </c>
      <c r="F344" t="s">
        <v>143</v>
      </c>
      <c r="G344">
        <v>77</v>
      </c>
      <c r="H344">
        <v>37</v>
      </c>
      <c r="I344" s="1">
        <v>0.48</v>
      </c>
    </row>
    <row r="345" spans="1:9" x14ac:dyDescent="0.2">
      <c r="A345" t="str">
        <f t="shared" si="18"/>
        <v>Dharmaraj Cheralathan|U Mumba|Season6</v>
      </c>
      <c r="B345" s="2" t="s">
        <v>183</v>
      </c>
      <c r="C345" t="s">
        <v>155</v>
      </c>
      <c r="D345">
        <v>42</v>
      </c>
      <c r="E345" s="2">
        <f>VLOOKUP(F345,[1]!s6_mumba,2,FALSE)</f>
        <v>42</v>
      </c>
      <c r="F345" t="s">
        <v>114</v>
      </c>
      <c r="G345">
        <v>66</v>
      </c>
      <c r="H345">
        <v>39</v>
      </c>
      <c r="I345" s="1">
        <v>0.59</v>
      </c>
    </row>
    <row r="346" spans="1:9" x14ac:dyDescent="0.2">
      <c r="A346" t="str">
        <f t="shared" si="18"/>
        <v>Vinod Kumar|U Mumba|Season6</v>
      </c>
      <c r="B346" s="2" t="s">
        <v>183</v>
      </c>
      <c r="C346" t="s">
        <v>155</v>
      </c>
      <c r="D346">
        <v>764</v>
      </c>
      <c r="E346" s="2">
        <f>VLOOKUP(F346,[1]!s6_mumba,2,FALSE)</f>
        <v>764</v>
      </c>
      <c r="F346" t="s">
        <v>10</v>
      </c>
      <c r="G346">
        <v>40</v>
      </c>
      <c r="H346">
        <v>25</v>
      </c>
      <c r="I346" s="1">
        <v>0.63</v>
      </c>
    </row>
    <row r="347" spans="1:9" x14ac:dyDescent="0.2">
      <c r="A347" t="str">
        <f t="shared" si="18"/>
        <v>Rohit Baliyan|U Mumba|Season6</v>
      </c>
      <c r="B347" s="2" t="s">
        <v>183</v>
      </c>
      <c r="C347" t="s">
        <v>155</v>
      </c>
      <c r="D347">
        <v>261</v>
      </c>
      <c r="E347" s="2">
        <f>VLOOKUP(F347,[1]!s6_mumba,2,FALSE)</f>
        <v>261</v>
      </c>
      <c r="F347" t="s">
        <v>42</v>
      </c>
      <c r="G347">
        <v>33</v>
      </c>
      <c r="H347">
        <v>14</v>
      </c>
      <c r="I347" s="1">
        <v>0.42</v>
      </c>
    </row>
    <row r="348" spans="1:9" x14ac:dyDescent="0.2">
      <c r="A348" t="str">
        <f t="shared" si="18"/>
        <v>Rajaguru Subramanian|U Mumba|Season6</v>
      </c>
      <c r="B348" s="2" t="s">
        <v>183</v>
      </c>
      <c r="C348" t="s">
        <v>155</v>
      </c>
      <c r="D348">
        <v>84</v>
      </c>
      <c r="E348" s="2">
        <f>VLOOKUP(F348,[1]!s6_mumba,2,FALSE)</f>
        <v>84</v>
      </c>
      <c r="F348" t="s">
        <v>233</v>
      </c>
      <c r="G348">
        <v>20</v>
      </c>
      <c r="H348">
        <v>10</v>
      </c>
      <c r="I348" s="1">
        <v>0.5</v>
      </c>
    </row>
    <row r="349" spans="1:9" x14ac:dyDescent="0.2">
      <c r="A349" t="str">
        <f t="shared" si="18"/>
        <v>Abhishek Singh|U Mumba|Season6</v>
      </c>
      <c r="B349" s="2" t="s">
        <v>183</v>
      </c>
      <c r="C349" t="s">
        <v>155</v>
      </c>
      <c r="D349">
        <v>2028</v>
      </c>
      <c r="E349" s="2">
        <f>VLOOKUP(F349,[1]!s6_mumba,2,FALSE)</f>
        <v>2028</v>
      </c>
      <c r="F349" t="s">
        <v>234</v>
      </c>
      <c r="G349">
        <v>18</v>
      </c>
      <c r="H349">
        <v>6</v>
      </c>
      <c r="I349" s="1">
        <v>0.33</v>
      </c>
    </row>
    <row r="350" spans="1:9" x14ac:dyDescent="0.2">
      <c r="A350" t="str">
        <f t="shared" si="18"/>
        <v>Siddharth Desai|U Mumba|Season6</v>
      </c>
      <c r="B350" s="2" t="s">
        <v>183</v>
      </c>
      <c r="C350" t="s">
        <v>155</v>
      </c>
      <c r="D350">
        <v>2026</v>
      </c>
      <c r="E350" s="2">
        <f>VLOOKUP(F350,[1]!s6_mumba,2,FALSE)</f>
        <v>2026</v>
      </c>
      <c r="F350" t="s">
        <v>371</v>
      </c>
      <c r="G350">
        <v>10</v>
      </c>
      <c r="H350">
        <v>3</v>
      </c>
      <c r="I350" s="1">
        <v>0.3</v>
      </c>
    </row>
    <row r="351" spans="1:9" x14ac:dyDescent="0.2">
      <c r="A351" t="str">
        <f t="shared" si="18"/>
        <v>Abolfazel Maghsodlo|U Mumba|Season6</v>
      </c>
      <c r="B351" s="2" t="s">
        <v>183</v>
      </c>
      <c r="C351" t="s">
        <v>155</v>
      </c>
      <c r="D351">
        <v>300</v>
      </c>
      <c r="E351" s="2">
        <f>VLOOKUP(F351,[1]!s6_mumba,2,FALSE)</f>
        <v>300</v>
      </c>
      <c r="F351" t="s">
        <v>472</v>
      </c>
      <c r="G351">
        <v>7</v>
      </c>
      <c r="H351">
        <v>2</v>
      </c>
      <c r="I351" s="1">
        <v>0.28999999999999998</v>
      </c>
    </row>
    <row r="352" spans="1:9" x14ac:dyDescent="0.2">
      <c r="A352" t="str">
        <f t="shared" si="18"/>
        <v>Hadi Tajik|U Mumba|Season6</v>
      </c>
      <c r="B352" s="2" t="s">
        <v>183</v>
      </c>
      <c r="C352" t="s">
        <v>155</v>
      </c>
      <c r="D352" t="e">
        <v>#N/A</v>
      </c>
      <c r="E352" s="2" t="e">
        <f>VLOOKUP(F352,[1]!s6_mumba,2,FALSE)</f>
        <v>#N/A</v>
      </c>
      <c r="F352" t="s">
        <v>178</v>
      </c>
      <c r="G352">
        <v>4</v>
      </c>
      <c r="H352">
        <v>0</v>
      </c>
      <c r="I352" s="1">
        <v>0</v>
      </c>
    </row>
    <row r="353" spans="1:9" x14ac:dyDescent="0.2">
      <c r="A353" t="str">
        <f t="shared" si="18"/>
        <v>Darshan Kadian|U Mumba|Season6</v>
      </c>
      <c r="B353" s="2" t="s">
        <v>183</v>
      </c>
      <c r="C353" t="s">
        <v>155</v>
      </c>
      <c r="D353" t="e">
        <v>#N/A</v>
      </c>
      <c r="E353" s="2" t="e">
        <f>VLOOKUP(F353,[1]!s6_mumba,2,FALSE)</f>
        <v>#N/A</v>
      </c>
      <c r="F353" t="s">
        <v>161</v>
      </c>
      <c r="G353">
        <v>2</v>
      </c>
      <c r="H353">
        <v>1</v>
      </c>
      <c r="I353" s="1">
        <v>0.5</v>
      </c>
    </row>
    <row r="354" spans="1:9" x14ac:dyDescent="0.2">
      <c r="A354" t="str">
        <f t="shared" si="18"/>
        <v>E Subash|U Mumba|Season6</v>
      </c>
      <c r="B354" s="2" t="s">
        <v>183</v>
      </c>
      <c r="C354" t="s">
        <v>155</v>
      </c>
      <c r="D354" t="s">
        <v>492</v>
      </c>
      <c r="E354" t="s">
        <v>492</v>
      </c>
      <c r="F354" t="s">
        <v>166</v>
      </c>
      <c r="G354">
        <v>1</v>
      </c>
      <c r="H354">
        <v>1</v>
      </c>
      <c r="I354" s="1">
        <v>1</v>
      </c>
    </row>
    <row r="355" spans="1:9" x14ac:dyDescent="0.2">
      <c r="A355" t="str">
        <f t="shared" si="18"/>
        <v>Nitesh Kumar|U.P. Yoddha|Season6</v>
      </c>
      <c r="B355" s="2" t="s">
        <v>183</v>
      </c>
      <c r="C355" s="2" t="s">
        <v>550</v>
      </c>
      <c r="D355" s="2">
        <v>3088</v>
      </c>
      <c r="E355" s="2">
        <f>VLOOKUP(F355,[1]!s6_up,2,FALSE)</f>
        <v>3088</v>
      </c>
      <c r="F355" t="s">
        <v>172</v>
      </c>
      <c r="G355">
        <v>157</v>
      </c>
      <c r="H355">
        <v>93</v>
      </c>
      <c r="I355" s="1">
        <v>0.59</v>
      </c>
    </row>
    <row r="356" spans="1:9" x14ac:dyDescent="0.2">
      <c r="A356" t="str">
        <f t="shared" si="18"/>
        <v>Narender |U.P. Yoddha|Season6</v>
      </c>
      <c r="B356" s="2" t="s">
        <v>183</v>
      </c>
      <c r="C356" s="2" t="s">
        <v>550</v>
      </c>
      <c r="D356" s="2">
        <v>778</v>
      </c>
      <c r="E356" s="2">
        <f>VLOOKUP(F356,[1]!s6_up,2,FALSE)</f>
        <v>778</v>
      </c>
      <c r="F356" t="s">
        <v>529</v>
      </c>
      <c r="G356">
        <v>111</v>
      </c>
      <c r="H356">
        <v>36</v>
      </c>
      <c r="I356" s="1">
        <v>0.32</v>
      </c>
    </row>
    <row r="357" spans="1:9" x14ac:dyDescent="0.2">
      <c r="A357" t="str">
        <f t="shared" si="18"/>
        <v>Sachin Kumar|U.P. Yoddha|Season6</v>
      </c>
      <c r="B357" s="2" t="s">
        <v>183</v>
      </c>
      <c r="C357" s="2" t="s">
        <v>550</v>
      </c>
      <c r="D357" s="2">
        <v>218</v>
      </c>
      <c r="E357" s="2">
        <f>VLOOKUP(F357,[1]!s6_up,2,FALSE)</f>
        <v>218</v>
      </c>
      <c r="F357" t="s">
        <v>27</v>
      </c>
      <c r="G357">
        <v>91</v>
      </c>
      <c r="H357">
        <v>39</v>
      </c>
      <c r="I357" s="1">
        <v>0.43</v>
      </c>
    </row>
    <row r="358" spans="1:9" x14ac:dyDescent="0.2">
      <c r="A358" t="str">
        <f t="shared" si="18"/>
        <v>Jeeva Kumar|U.P. Yoddha|Season6</v>
      </c>
      <c r="B358" s="2" t="s">
        <v>183</v>
      </c>
      <c r="C358" s="2" t="s">
        <v>550</v>
      </c>
      <c r="D358" s="2">
        <v>54</v>
      </c>
      <c r="E358" s="2">
        <f>VLOOKUP(F358,[1]!s6_up,2,FALSE)</f>
        <v>54</v>
      </c>
      <c r="F358" t="s">
        <v>171</v>
      </c>
      <c r="G358">
        <v>80</v>
      </c>
      <c r="H358">
        <v>36</v>
      </c>
      <c r="I358" s="1">
        <v>0.45</v>
      </c>
    </row>
    <row r="359" spans="1:9" x14ac:dyDescent="0.2">
      <c r="A359" t="str">
        <f t="shared" si="18"/>
        <v>Sagar B Krishna|U.P. Yoddha|Season6</v>
      </c>
      <c r="B359" s="2" t="s">
        <v>183</v>
      </c>
      <c r="C359" s="2" t="s">
        <v>550</v>
      </c>
      <c r="D359" s="2">
        <v>347</v>
      </c>
      <c r="E359" s="2">
        <f>VLOOKUP(F359,[1]!s6_up,2,FALSE)</f>
        <v>347</v>
      </c>
      <c r="F359" t="s">
        <v>530</v>
      </c>
      <c r="G359">
        <v>47</v>
      </c>
      <c r="H359">
        <v>18</v>
      </c>
      <c r="I359" s="1">
        <v>0.38</v>
      </c>
    </row>
    <row r="360" spans="1:9" x14ac:dyDescent="0.2">
      <c r="A360" t="str">
        <f t="shared" si="18"/>
        <v>Amit |U.P. Yoddha|Season6</v>
      </c>
      <c r="B360" s="2" t="s">
        <v>183</v>
      </c>
      <c r="C360" s="2" t="s">
        <v>550</v>
      </c>
      <c r="D360" s="2">
        <v>3126</v>
      </c>
      <c r="E360" s="2">
        <f>VLOOKUP(F360,[1]!s6_up,2,FALSE)</f>
        <v>3126</v>
      </c>
      <c r="F360" t="s">
        <v>503</v>
      </c>
      <c r="G360">
        <v>28</v>
      </c>
      <c r="H360">
        <v>5</v>
      </c>
      <c r="I360" s="1">
        <v>0.18</v>
      </c>
    </row>
    <row r="361" spans="1:9" x14ac:dyDescent="0.2">
      <c r="A361" t="str">
        <f t="shared" si="18"/>
        <v>Rishank Devadiga|U.P. Yoddha|Season6</v>
      </c>
      <c r="B361" s="2" t="s">
        <v>183</v>
      </c>
      <c r="C361" s="2" t="s">
        <v>550</v>
      </c>
      <c r="D361" s="2">
        <v>94</v>
      </c>
      <c r="E361" s="2">
        <f>VLOOKUP(F361,[1]!s6_up,2,FALSE)</f>
        <v>94</v>
      </c>
      <c r="F361" t="s">
        <v>180</v>
      </c>
      <c r="G361">
        <v>16</v>
      </c>
      <c r="H361">
        <v>5</v>
      </c>
      <c r="I361" s="1">
        <v>0.31</v>
      </c>
    </row>
    <row r="362" spans="1:9" x14ac:dyDescent="0.2">
      <c r="A362" t="str">
        <f t="shared" si="18"/>
        <v>Shrikant Jadhav|U.P. Yoddha|Season6</v>
      </c>
      <c r="B362" s="2" t="s">
        <v>183</v>
      </c>
      <c r="C362" s="2" t="s">
        <v>550</v>
      </c>
      <c r="D362" s="2">
        <v>106</v>
      </c>
      <c r="E362" s="2">
        <f>VLOOKUP(F362,[1]!s6_up,2,FALSE)</f>
        <v>106</v>
      </c>
      <c r="F362" t="s">
        <v>160</v>
      </c>
      <c r="G362">
        <v>8</v>
      </c>
      <c r="H362">
        <v>4</v>
      </c>
      <c r="I362" s="1">
        <v>0.5</v>
      </c>
    </row>
    <row r="363" spans="1:9" x14ac:dyDescent="0.2">
      <c r="A363" t="str">
        <f t="shared" si="18"/>
        <v>Prashanth Rai|U.P. Yoddha|Season6</v>
      </c>
      <c r="B363" s="2" t="s">
        <v>183</v>
      </c>
      <c r="C363" s="2" t="s">
        <v>550</v>
      </c>
      <c r="D363" s="2">
        <v>155</v>
      </c>
      <c r="E363" s="2">
        <f>VLOOKUP(F363,[1]!s6_up,2,FALSE)</f>
        <v>155</v>
      </c>
      <c r="F363" t="s">
        <v>531</v>
      </c>
      <c r="G363">
        <v>8</v>
      </c>
      <c r="H363">
        <v>2</v>
      </c>
      <c r="I363" s="1">
        <v>0.25</v>
      </c>
    </row>
    <row r="364" spans="1:9" x14ac:dyDescent="0.2">
      <c r="A364" t="str">
        <f t="shared" si="18"/>
        <v>Azad Singh|U.P. Yoddha|Season6</v>
      </c>
      <c r="B364" s="2" t="s">
        <v>183</v>
      </c>
      <c r="C364" s="2" t="s">
        <v>550</v>
      </c>
      <c r="D364" s="2">
        <v>2316</v>
      </c>
      <c r="E364" s="2">
        <f>VLOOKUP(F364,[1]!s6_up,2,FALSE)</f>
        <v>2316</v>
      </c>
      <c r="F364" t="s">
        <v>236</v>
      </c>
      <c r="G364">
        <v>5</v>
      </c>
      <c r="H364">
        <v>2</v>
      </c>
      <c r="I364" s="1">
        <v>0.4</v>
      </c>
    </row>
    <row r="365" spans="1:9" x14ac:dyDescent="0.2">
      <c r="A365" t="str">
        <f t="shared" si="18"/>
        <v>Pankaj |U.P. Yoddha|Season6</v>
      </c>
      <c r="B365" s="2" t="s">
        <v>183</v>
      </c>
      <c r="C365" s="2" t="s">
        <v>550</v>
      </c>
      <c r="D365" s="2">
        <v>3089</v>
      </c>
      <c r="E365" s="2">
        <f>VLOOKUP(F365,[1]!s6_up,2,FALSE)</f>
        <v>3089</v>
      </c>
      <c r="F365" t="s">
        <v>532</v>
      </c>
      <c r="G365">
        <v>3</v>
      </c>
      <c r="H365">
        <v>1</v>
      </c>
      <c r="I365" s="1">
        <v>0.33</v>
      </c>
    </row>
    <row r="366" spans="1:9" x14ac:dyDescent="0.2">
      <c r="A366" t="str">
        <f t="shared" si="18"/>
        <v>Aashish Nagar|U.P. Yoddha|Season6</v>
      </c>
      <c r="B366" s="2" t="s">
        <v>183</v>
      </c>
      <c r="C366" s="2" t="s">
        <v>550</v>
      </c>
      <c r="D366" s="2">
        <v>3093</v>
      </c>
      <c r="E366" s="2">
        <f>VLOOKUP(F366,[1]!s6_up,2,FALSE)</f>
        <v>3093</v>
      </c>
      <c r="F366" t="s">
        <v>237</v>
      </c>
      <c r="G366">
        <v>3</v>
      </c>
      <c r="H366">
        <v>1</v>
      </c>
      <c r="I366" s="1">
        <v>0.33</v>
      </c>
    </row>
    <row r="367" spans="1:9" x14ac:dyDescent="0.2">
      <c r="A367" t="str">
        <f t="shared" si="18"/>
        <v>Bhanu Tomar|U.P. Yoddha|Season6</v>
      </c>
      <c r="B367" s="2" t="s">
        <v>183</v>
      </c>
      <c r="C367" s="2" t="s">
        <v>550</v>
      </c>
      <c r="D367" s="2">
        <v>2278</v>
      </c>
      <c r="E367" s="2">
        <f>VLOOKUP(F367,[1]!s6_up,2,FALSE)</f>
        <v>2278</v>
      </c>
      <c r="F367" t="s">
        <v>238</v>
      </c>
      <c r="G367">
        <v>2</v>
      </c>
      <c r="H367">
        <v>0</v>
      </c>
      <c r="I367" s="1">
        <v>0</v>
      </c>
    </row>
    <row r="368" spans="1:9" x14ac:dyDescent="0.2">
      <c r="A368" t="str">
        <f t="shared" si="18"/>
        <v>Raju Lal Choudhary|U.P. Yoddha|Season6</v>
      </c>
      <c r="B368" s="2" t="s">
        <v>183</v>
      </c>
      <c r="C368" s="2" t="s">
        <v>550</v>
      </c>
      <c r="D368" s="2" t="e">
        <v>#N/A</v>
      </c>
      <c r="E368" s="2" t="e">
        <f>VLOOKUP(F368,[1]!s6_up,2,FALSE)</f>
        <v>#N/A</v>
      </c>
      <c r="F368" t="s">
        <v>193</v>
      </c>
      <c r="G368">
        <v>1</v>
      </c>
      <c r="H368">
        <v>1</v>
      </c>
      <c r="I368" s="1">
        <v>1</v>
      </c>
    </row>
    <row r="369" spans="1:9" x14ac:dyDescent="0.2">
      <c r="A369" t="str">
        <f t="shared" si="18"/>
        <v>Amit Hooda|U.P. Yoddha|Season6</v>
      </c>
      <c r="B369" s="2" t="s">
        <v>183</v>
      </c>
      <c r="C369" s="2" t="s">
        <v>550</v>
      </c>
      <c r="D369" s="2" t="e">
        <v>#N/A</v>
      </c>
      <c r="E369" s="2" t="e">
        <f>VLOOKUP(F369,[1]!s6_up,2,FALSE)</f>
        <v>#N/A</v>
      </c>
      <c r="F369" t="s">
        <v>123</v>
      </c>
      <c r="G369">
        <v>1</v>
      </c>
      <c r="H369">
        <v>0</v>
      </c>
      <c r="I369" s="1">
        <v>0</v>
      </c>
    </row>
    <row r="370" spans="1:9" x14ac:dyDescent="0.2">
      <c r="A370" t="str">
        <f t="shared" si="18"/>
        <v>Rinku Narwal|Bengal Warriors|Season7</v>
      </c>
      <c r="B370" s="2" t="s">
        <v>184</v>
      </c>
      <c r="C370" s="2" t="s">
        <v>20</v>
      </c>
      <c r="D370" s="2">
        <v>3084</v>
      </c>
      <c r="E370" s="2">
        <f>VLOOKUP(A370,[2]Sheet1!$A$2:$B$601,2,FALSE)</f>
        <v>3084</v>
      </c>
      <c r="F370" t="s">
        <v>118</v>
      </c>
      <c r="G370">
        <v>128</v>
      </c>
      <c r="H370">
        <v>61</v>
      </c>
      <c r="I370" s="1">
        <v>0.48</v>
      </c>
    </row>
    <row r="371" spans="1:9" x14ac:dyDescent="0.2">
      <c r="A371" t="str">
        <f t="shared" si="18"/>
        <v>Baldev Singh|Bengal Warriors|Season7</v>
      </c>
      <c r="B371" s="2" t="s">
        <v>184</v>
      </c>
      <c r="C371" s="2" t="s">
        <v>20</v>
      </c>
      <c r="D371" s="2">
        <v>621</v>
      </c>
      <c r="E371" s="2">
        <f>VLOOKUP(A371,[2]Sheet1!$A$2:$B$601,2,FALSE)</f>
        <v>621</v>
      </c>
      <c r="F371" t="s">
        <v>187</v>
      </c>
      <c r="G371">
        <v>113</v>
      </c>
      <c r="H371">
        <v>61</v>
      </c>
      <c r="I371" s="1">
        <v>0.54</v>
      </c>
    </row>
    <row r="372" spans="1:9" x14ac:dyDescent="0.2">
      <c r="A372" t="str">
        <f t="shared" si="18"/>
        <v>Jeeva Kumar|Bengal Warriors|Season7</v>
      </c>
      <c r="B372" s="2" t="s">
        <v>184</v>
      </c>
      <c r="C372" s="2" t="s">
        <v>20</v>
      </c>
      <c r="D372" s="2">
        <v>54</v>
      </c>
      <c r="E372" s="2">
        <f>VLOOKUP(A372,[2]Sheet1!$A$2:$B$601,2,FALSE)</f>
        <v>54</v>
      </c>
      <c r="F372" t="s">
        <v>171</v>
      </c>
      <c r="G372">
        <v>94</v>
      </c>
      <c r="H372">
        <v>39</v>
      </c>
      <c r="I372" s="1">
        <v>0.41</v>
      </c>
    </row>
    <row r="373" spans="1:9" x14ac:dyDescent="0.2">
      <c r="A373" t="str">
        <f t="shared" si="18"/>
        <v>Mohammad Esmaeil Nabi..|Bengal Warriors|Season7</v>
      </c>
      <c r="B373" s="2" t="s">
        <v>184</v>
      </c>
      <c r="C373" s="2" t="s">
        <v>20</v>
      </c>
      <c r="D373" s="2" t="e">
        <v>#N/A</v>
      </c>
      <c r="E373" s="2" t="e">
        <f>VLOOKUP(A373,[2]Sheet1!$A$2:$B$601,2,FALSE)</f>
        <v>#N/A</v>
      </c>
      <c r="F373" t="s">
        <v>239</v>
      </c>
      <c r="G373">
        <v>65</v>
      </c>
      <c r="H373">
        <v>29</v>
      </c>
      <c r="I373" s="1">
        <v>0.45</v>
      </c>
    </row>
    <row r="374" spans="1:9" x14ac:dyDescent="0.2">
      <c r="A374" t="str">
        <f t="shared" si="18"/>
        <v>Viraj Vishnu Landge|Bengal Warriors|Season7</v>
      </c>
      <c r="B374" s="2" t="s">
        <v>184</v>
      </c>
      <c r="C374" s="2" t="s">
        <v>20</v>
      </c>
      <c r="D374" s="2">
        <v>784</v>
      </c>
      <c r="E374" s="2">
        <f>VLOOKUP(A374,[2]Sheet1!$A$2:$B$601,2,FALSE)</f>
        <v>784</v>
      </c>
      <c r="F374" t="s">
        <v>37</v>
      </c>
      <c r="G374">
        <v>40</v>
      </c>
      <c r="H374">
        <v>9</v>
      </c>
      <c r="I374" s="1">
        <v>0.23</v>
      </c>
    </row>
    <row r="375" spans="1:9" x14ac:dyDescent="0.2">
      <c r="A375" t="str">
        <f t="shared" si="18"/>
        <v>Mayur Shivtarkar|Bengal Warriors|Season7</v>
      </c>
      <c r="B375" s="2" t="s">
        <v>184</v>
      </c>
      <c r="C375" s="2" t="s">
        <v>20</v>
      </c>
      <c r="D375" s="2">
        <v>3045</v>
      </c>
      <c r="E375" s="2">
        <f>VLOOKUP(A375,[2]Sheet1!$A$2:$B$601,2,FALSE)</f>
        <v>3045</v>
      </c>
      <c r="F375" t="s">
        <v>80</v>
      </c>
      <c r="G375">
        <v>28</v>
      </c>
      <c r="H375">
        <v>7</v>
      </c>
      <c r="I375" s="1">
        <v>0.25</v>
      </c>
    </row>
    <row r="376" spans="1:9" x14ac:dyDescent="0.2">
      <c r="A376" t="str">
        <f t="shared" si="18"/>
        <v>Adarsh T|Bengal Warriors|Season7</v>
      </c>
      <c r="B376" s="2" t="s">
        <v>184</v>
      </c>
      <c r="C376" s="2" t="s">
        <v>20</v>
      </c>
      <c r="D376" s="2">
        <v>3095</v>
      </c>
      <c r="E376" s="2">
        <f>VLOOKUP(A376,[2]Sheet1!$A$2:$B$601,2,FALSE)</f>
        <v>3095</v>
      </c>
      <c r="F376" t="s">
        <v>188</v>
      </c>
      <c r="G376">
        <v>16</v>
      </c>
      <c r="H376">
        <v>7</v>
      </c>
      <c r="I376" s="1">
        <v>0.44</v>
      </c>
    </row>
    <row r="377" spans="1:9" x14ac:dyDescent="0.2">
      <c r="A377" t="str">
        <f t="shared" si="18"/>
        <v>K. Prapanjan|Bengal Warriors|Season7</v>
      </c>
      <c r="B377" s="2" t="s">
        <v>184</v>
      </c>
      <c r="C377" s="2" t="s">
        <v>20</v>
      </c>
      <c r="D377" s="2" t="e">
        <v>#N/A</v>
      </c>
      <c r="E377" s="2" t="e">
        <f>VLOOKUP(A377,[2]Sheet1!$A$2:$B$601,2,FALSE)</f>
        <v>#N/A</v>
      </c>
      <c r="F377" t="s">
        <v>132</v>
      </c>
      <c r="G377">
        <v>12</v>
      </c>
      <c r="H377">
        <v>4</v>
      </c>
      <c r="I377" s="1">
        <v>0.33</v>
      </c>
    </row>
    <row r="378" spans="1:9" x14ac:dyDescent="0.2">
      <c r="A378" t="str">
        <f t="shared" si="18"/>
        <v>Naveen Narwal|Bengal Warriors|Season7</v>
      </c>
      <c r="B378" s="2" t="s">
        <v>184</v>
      </c>
      <c r="C378" s="2" t="s">
        <v>20</v>
      </c>
      <c r="D378" s="2">
        <v>3220</v>
      </c>
      <c r="E378" s="2">
        <f>VLOOKUP(A378,[2]Sheet1!$A$2:$B$601,2,FALSE)</f>
        <v>3220</v>
      </c>
      <c r="F378" t="s">
        <v>240</v>
      </c>
      <c r="G378">
        <v>9</v>
      </c>
      <c r="H378">
        <v>1</v>
      </c>
      <c r="I378" s="1">
        <v>0.11</v>
      </c>
    </row>
    <row r="379" spans="1:9" x14ac:dyDescent="0.2">
      <c r="A379" t="str">
        <f t="shared" si="18"/>
        <v>Maninder Singh|Bengal Warriors|Season7</v>
      </c>
      <c r="B379" s="2" t="s">
        <v>184</v>
      </c>
      <c r="C379" s="2" t="s">
        <v>20</v>
      </c>
      <c r="D379" s="2">
        <v>143</v>
      </c>
      <c r="E379" s="2">
        <f>VLOOKUP(A379,[2]Sheet1!$A$2:$B$601,2,FALSE)</f>
        <v>143</v>
      </c>
      <c r="F379" t="s">
        <v>15</v>
      </c>
      <c r="G379">
        <v>8</v>
      </c>
      <c r="H379">
        <v>0</v>
      </c>
      <c r="I379" s="1">
        <v>0</v>
      </c>
    </row>
    <row r="380" spans="1:9" x14ac:dyDescent="0.2">
      <c r="A380" t="str">
        <f t="shared" si="18"/>
        <v>Sukesh Hegde|Bengal Warriors|Season7</v>
      </c>
      <c r="B380" s="2" t="s">
        <v>184</v>
      </c>
      <c r="C380" s="2" t="s">
        <v>20</v>
      </c>
      <c r="D380" s="2">
        <v>111</v>
      </c>
      <c r="E380" s="2">
        <f>VLOOKUP(A380,[2]Sheet1!$A$2:$B$601,2,FALSE)</f>
        <v>111</v>
      </c>
      <c r="F380" t="s">
        <v>58</v>
      </c>
      <c r="G380">
        <v>6</v>
      </c>
      <c r="H380">
        <v>3</v>
      </c>
      <c r="I380" s="1">
        <v>0.5</v>
      </c>
    </row>
    <row r="381" spans="1:9" x14ac:dyDescent="0.2">
      <c r="A381" t="str">
        <f t="shared" si="18"/>
        <v>Mohammad Taghi Paein ..|Bengal Warriors|Season7</v>
      </c>
      <c r="B381" s="2" t="s">
        <v>184</v>
      </c>
      <c r="C381" s="2" t="s">
        <v>20</v>
      </c>
      <c r="D381" s="2" t="e">
        <v>#N/A</v>
      </c>
      <c r="E381" s="2" t="e">
        <f>VLOOKUP(A381,[2]Sheet1!$A$2:$B$601,2,FALSE)</f>
        <v>#N/A</v>
      </c>
      <c r="F381" t="s">
        <v>241</v>
      </c>
      <c r="G381">
        <v>6</v>
      </c>
      <c r="H381">
        <v>1</v>
      </c>
      <c r="I381" s="1">
        <v>0.17</v>
      </c>
    </row>
    <row r="382" spans="1:9" x14ac:dyDescent="0.2">
      <c r="A382" t="str">
        <f t="shared" si="18"/>
        <v>Sunil Manik Dubile|Bengal Warriors|Season7</v>
      </c>
      <c r="B382" s="2" t="s">
        <v>184</v>
      </c>
      <c r="C382" s="2" t="s">
        <v>20</v>
      </c>
      <c r="D382" s="2" t="e">
        <v>#N/A</v>
      </c>
      <c r="E382" s="2" t="e">
        <f>VLOOKUP(A382,[2]Sheet1!$A$2:$B$601,2,FALSE)</f>
        <v>#N/A</v>
      </c>
      <c r="F382" t="s">
        <v>242</v>
      </c>
      <c r="G382">
        <v>4</v>
      </c>
      <c r="H382">
        <v>0</v>
      </c>
      <c r="I382" s="1">
        <v>0</v>
      </c>
    </row>
    <row r="383" spans="1:9" x14ac:dyDescent="0.2">
      <c r="A383" t="str">
        <f t="shared" si="18"/>
        <v>Vijin Thangadurai|Bengal Warriors|Season7</v>
      </c>
      <c r="B383" s="2" t="s">
        <v>184</v>
      </c>
      <c r="C383" s="2" t="s">
        <v>20</v>
      </c>
      <c r="D383" s="2">
        <v>185</v>
      </c>
      <c r="E383" s="2">
        <f>VLOOKUP(A383,[2]Sheet1!$A$2:$B$601,2,FALSE)</f>
        <v>185</v>
      </c>
      <c r="F383" t="s">
        <v>129</v>
      </c>
      <c r="G383">
        <v>2</v>
      </c>
      <c r="H383">
        <v>1</v>
      </c>
      <c r="I383" s="1">
        <v>0.5</v>
      </c>
    </row>
    <row r="384" spans="1:9" x14ac:dyDescent="0.2">
      <c r="A384" t="str">
        <f t="shared" si="18"/>
        <v>Ravindra Ramesh Kumaw..|Bengal Warriors|Season7</v>
      </c>
      <c r="B384" s="2" t="s">
        <v>184</v>
      </c>
      <c r="C384" s="2" t="s">
        <v>20</v>
      </c>
      <c r="D384" s="2" t="e">
        <v>#N/A</v>
      </c>
      <c r="E384" s="2" t="e">
        <f>VLOOKUP(A384,[2]Sheet1!$A$2:$B$601,2,FALSE)</f>
        <v>#N/A</v>
      </c>
      <c r="F384" t="s">
        <v>189</v>
      </c>
      <c r="G384">
        <v>2</v>
      </c>
      <c r="H384">
        <v>1</v>
      </c>
      <c r="I384" s="1">
        <v>0.5</v>
      </c>
    </row>
    <row r="385" spans="1:9" x14ac:dyDescent="0.2">
      <c r="A385" t="str">
        <f t="shared" si="18"/>
        <v>Sourabh Tanaji Patil|Bengal Warriors|Season7</v>
      </c>
      <c r="B385" s="2" t="s">
        <v>184</v>
      </c>
      <c r="C385" s="2" t="s">
        <v>20</v>
      </c>
      <c r="D385" s="2" t="e">
        <v>#N/A</v>
      </c>
      <c r="E385" s="2" t="e">
        <f>VLOOKUP(A385,[2]Sheet1!$A$2:$B$601,2,FALSE)</f>
        <v>#N/A</v>
      </c>
      <c r="F385" t="s">
        <v>243</v>
      </c>
      <c r="G385">
        <v>1</v>
      </c>
      <c r="H385">
        <v>0</v>
      </c>
      <c r="I385" s="1">
        <v>0</v>
      </c>
    </row>
    <row r="386" spans="1:9" x14ac:dyDescent="0.2">
      <c r="A386" t="str">
        <f t="shared" si="18"/>
        <v>Rakesh Narwal|Bengal Warriors|Season7</v>
      </c>
      <c r="B386" s="2" t="s">
        <v>184</v>
      </c>
      <c r="C386" s="2" t="s">
        <v>20</v>
      </c>
      <c r="D386" s="2">
        <v>204</v>
      </c>
      <c r="E386" s="2">
        <f>VLOOKUP(A386,[2]Sheet1!$A$2:$B$601,2,FALSE)</f>
        <v>204</v>
      </c>
      <c r="F386" t="s">
        <v>62</v>
      </c>
      <c r="G386">
        <v>1</v>
      </c>
      <c r="H386">
        <v>0</v>
      </c>
      <c r="I386" s="1">
        <v>0</v>
      </c>
    </row>
    <row r="387" spans="1:9" x14ac:dyDescent="0.2">
      <c r="A387" t="str">
        <f t="shared" ref="A387:A450" si="19">CONCATENATE(F387,"|",C387,"|",B387)</f>
        <v>Avinash A. R.|Bengal Warriors|Season7</v>
      </c>
      <c r="B387" s="2" t="s">
        <v>184</v>
      </c>
      <c r="C387" s="2" t="s">
        <v>20</v>
      </c>
      <c r="D387" s="2" t="e">
        <v>#N/A</v>
      </c>
      <c r="E387" s="2" t="e">
        <f>VLOOKUP(A387,[2]Sheet1!$A$2:$B$601,2,FALSE)</f>
        <v>#N/A</v>
      </c>
      <c r="F387" t="s">
        <v>244</v>
      </c>
      <c r="G387">
        <v>1</v>
      </c>
      <c r="H387">
        <v>0</v>
      </c>
      <c r="I387" s="1">
        <v>0</v>
      </c>
    </row>
    <row r="388" spans="1:9" x14ac:dyDescent="0.2">
      <c r="A388" t="str">
        <f t="shared" si="19"/>
        <v>Amit|Bengal Warriors|Season7</v>
      </c>
      <c r="B388" s="2" t="s">
        <v>184</v>
      </c>
      <c r="C388" s="2" t="s">
        <v>20</v>
      </c>
      <c r="D388" s="2" t="e">
        <v>#N/A</v>
      </c>
      <c r="E388" s="2" t="e">
        <f>VLOOKUP(A388,[2]Sheet1!$A$2:$B$601,2,FALSE)</f>
        <v>#N/A</v>
      </c>
      <c r="F388" t="s">
        <v>206</v>
      </c>
      <c r="G388">
        <v>1</v>
      </c>
      <c r="H388">
        <v>0</v>
      </c>
      <c r="I388" s="1">
        <v>0</v>
      </c>
    </row>
    <row r="389" spans="1:9" x14ac:dyDescent="0.2">
      <c r="A389" t="str">
        <f t="shared" si="19"/>
        <v>Mahender Singh|Bengaluru Bulls|Season7</v>
      </c>
      <c r="B389" s="2" t="s">
        <v>184</v>
      </c>
      <c r="C389" s="2" t="s">
        <v>34</v>
      </c>
      <c r="D389" s="2">
        <v>769</v>
      </c>
      <c r="E389" s="2">
        <f>VLOOKUP(A389,[2]Sheet1!$A$2:$B$601,2,FALSE)</f>
        <v>769</v>
      </c>
      <c r="F389" t="s">
        <v>21</v>
      </c>
      <c r="G389">
        <v>110</v>
      </c>
      <c r="H389">
        <v>51</v>
      </c>
      <c r="I389" s="1">
        <v>0.46</v>
      </c>
    </row>
    <row r="390" spans="1:9" x14ac:dyDescent="0.2">
      <c r="A390" t="str">
        <f t="shared" si="19"/>
        <v>Saurabh Nandal|Bengaluru Bulls|Season7</v>
      </c>
      <c r="B390" s="2" t="s">
        <v>184</v>
      </c>
      <c r="C390" s="2" t="s">
        <v>34</v>
      </c>
      <c r="D390" s="2">
        <v>3228</v>
      </c>
      <c r="E390" s="2">
        <f>VLOOKUP(A390,[2]Sheet1!$A$2:$B$601,2,FALSE)</f>
        <v>3228</v>
      </c>
      <c r="F390" t="s">
        <v>245</v>
      </c>
      <c r="G390">
        <v>105</v>
      </c>
      <c r="H390">
        <v>50</v>
      </c>
      <c r="I390" s="1">
        <v>0.48</v>
      </c>
    </row>
    <row r="391" spans="1:9" x14ac:dyDescent="0.2">
      <c r="A391" t="str">
        <f t="shared" si="19"/>
        <v>Amit Sheoran|Bengaluru Bulls|Season7</v>
      </c>
      <c r="B391" s="2" t="s">
        <v>184</v>
      </c>
      <c r="C391" s="2" t="s">
        <v>34</v>
      </c>
      <c r="D391" s="2">
        <v>3115</v>
      </c>
      <c r="E391" s="2">
        <f>VLOOKUP(A391,[2]Sheet1!$A$2:$B$601,2,FALSE)</f>
        <v>3115</v>
      </c>
      <c r="F391" t="s">
        <v>31</v>
      </c>
      <c r="G391">
        <v>102</v>
      </c>
      <c r="H391">
        <v>49</v>
      </c>
      <c r="I391" s="1">
        <v>0.48</v>
      </c>
    </row>
    <row r="392" spans="1:9" x14ac:dyDescent="0.2">
      <c r="A392" t="str">
        <f t="shared" si="19"/>
        <v>Ankit|Bengaluru Bulls|Season7</v>
      </c>
      <c r="B392" s="2" t="s">
        <v>184</v>
      </c>
      <c r="C392" s="2" t="s">
        <v>34</v>
      </c>
      <c r="D392" s="2">
        <v>3099</v>
      </c>
      <c r="E392" s="2">
        <f>VLOOKUP(A392,[2]Sheet1!$A$2:$B$601,2,FALSE)</f>
        <v>3099</v>
      </c>
      <c r="F392" t="s">
        <v>195</v>
      </c>
      <c r="G392">
        <v>36</v>
      </c>
      <c r="H392">
        <v>9</v>
      </c>
      <c r="I392" s="1">
        <v>0.25</v>
      </c>
    </row>
    <row r="393" spans="1:9" x14ac:dyDescent="0.2">
      <c r="A393" t="str">
        <f t="shared" si="19"/>
        <v>Pawan Sehrawat|Bengaluru Bulls|Season7</v>
      </c>
      <c r="B393" s="2" t="s">
        <v>184</v>
      </c>
      <c r="C393" s="2" t="s">
        <v>34</v>
      </c>
      <c r="D393" s="2" t="e">
        <v>#N/A</v>
      </c>
      <c r="E393" s="2" t="e">
        <f>VLOOKUP(A393,[2]Sheet1!$A$2:$B$601,2,FALSE)</f>
        <v>#N/A</v>
      </c>
      <c r="F393" t="s">
        <v>64</v>
      </c>
      <c r="G393">
        <v>33</v>
      </c>
      <c r="H393">
        <v>13</v>
      </c>
      <c r="I393" s="1">
        <v>0.39</v>
      </c>
    </row>
    <row r="394" spans="1:9" x14ac:dyDescent="0.2">
      <c r="A394" t="str">
        <f t="shared" si="19"/>
        <v>Mohit Sehrawat|Bengaluru Bulls|Season7</v>
      </c>
      <c r="B394" s="2" t="s">
        <v>184</v>
      </c>
      <c r="C394" s="2" t="s">
        <v>34</v>
      </c>
      <c r="D394" s="2">
        <v>3019</v>
      </c>
      <c r="E394" s="2">
        <f>VLOOKUP(A394,[2]Sheet1!$A$2:$B$601,2,FALSE)</f>
        <v>3019</v>
      </c>
      <c r="F394" t="s">
        <v>246</v>
      </c>
      <c r="G394">
        <v>31</v>
      </c>
      <c r="H394">
        <v>9</v>
      </c>
      <c r="I394" s="1">
        <v>0.28999999999999998</v>
      </c>
    </row>
    <row r="395" spans="1:9" x14ac:dyDescent="0.2">
      <c r="A395" t="str">
        <f t="shared" si="19"/>
        <v>Ajay|Bengaluru Bulls|Season7</v>
      </c>
      <c r="B395" s="2" t="s">
        <v>184</v>
      </c>
      <c r="C395" s="2" t="s">
        <v>34</v>
      </c>
      <c r="D395" s="2">
        <v>3096</v>
      </c>
      <c r="E395" s="2">
        <f>VLOOKUP(A395,[2]Sheet1!$A$2:$B$601,2,FALSE)</f>
        <v>3096</v>
      </c>
      <c r="F395" t="s">
        <v>196</v>
      </c>
      <c r="G395">
        <v>22</v>
      </c>
      <c r="H395">
        <v>2</v>
      </c>
      <c r="I395" s="1">
        <v>0.09</v>
      </c>
    </row>
    <row r="396" spans="1:9" x14ac:dyDescent="0.2">
      <c r="A396" t="str">
        <f t="shared" si="19"/>
        <v>Ashish Kumar|Bengaluru Bulls|Season7</v>
      </c>
      <c r="B396" s="2" t="s">
        <v>184</v>
      </c>
      <c r="C396" s="2" t="s">
        <v>34</v>
      </c>
      <c r="D396" s="2">
        <v>202</v>
      </c>
      <c r="E396" s="2">
        <f>VLOOKUP(A396,[2]Sheet1!$A$2:$B$601,2,FALSE)</f>
        <v>202</v>
      </c>
      <c r="F396" t="s">
        <v>24</v>
      </c>
      <c r="G396">
        <v>19</v>
      </c>
      <c r="H396">
        <v>3</v>
      </c>
      <c r="I396" s="1">
        <v>0.16</v>
      </c>
    </row>
    <row r="397" spans="1:9" x14ac:dyDescent="0.2">
      <c r="A397" t="str">
        <f t="shared" si="19"/>
        <v>Vijay Kumar|Bengaluru Bulls|Season7</v>
      </c>
      <c r="B397" s="2" t="s">
        <v>184</v>
      </c>
      <c r="C397" s="2" t="s">
        <v>34</v>
      </c>
      <c r="D397" s="2">
        <v>768</v>
      </c>
      <c r="E397" s="2">
        <f>VLOOKUP(A397,[2]Sheet1!$A$2:$B$601,2,FALSE)</f>
        <v>768</v>
      </c>
      <c r="F397" t="s">
        <v>131</v>
      </c>
      <c r="G397">
        <v>17</v>
      </c>
      <c r="H397">
        <v>4</v>
      </c>
      <c r="I397" s="1">
        <v>0.24</v>
      </c>
    </row>
    <row r="398" spans="1:9" x14ac:dyDescent="0.2">
      <c r="A398" t="str">
        <f t="shared" si="19"/>
        <v>Rohit Kumar|Bengaluru Bulls|Season7</v>
      </c>
      <c r="B398" s="2" t="s">
        <v>184</v>
      </c>
      <c r="C398" s="2" t="s">
        <v>34</v>
      </c>
      <c r="D398" s="2">
        <v>326</v>
      </c>
      <c r="E398" s="2">
        <f>VLOOKUP(A398,[2]Sheet1!$A$2:$B$601,2,FALSE)</f>
        <v>326</v>
      </c>
      <c r="F398" t="s">
        <v>26</v>
      </c>
      <c r="G398">
        <v>17</v>
      </c>
      <c r="H398">
        <v>6</v>
      </c>
      <c r="I398" s="1">
        <v>0.35</v>
      </c>
    </row>
    <row r="399" spans="1:9" x14ac:dyDescent="0.2">
      <c r="A399" t="str">
        <f t="shared" si="19"/>
        <v>Sumit Singh|Bengaluru Bulls|Season7</v>
      </c>
      <c r="B399" s="2" t="s">
        <v>184</v>
      </c>
      <c r="C399" s="2" t="s">
        <v>34</v>
      </c>
      <c r="D399" s="2">
        <v>3104</v>
      </c>
      <c r="E399" s="2">
        <f>VLOOKUP(A399,[2]Sheet1!$A$2:$B$601,2,FALSE)</f>
        <v>3104</v>
      </c>
      <c r="F399" t="s">
        <v>197</v>
      </c>
      <c r="G399">
        <v>14</v>
      </c>
      <c r="H399">
        <v>5</v>
      </c>
      <c r="I399" s="1">
        <v>0.36</v>
      </c>
    </row>
    <row r="400" spans="1:9" x14ac:dyDescent="0.2">
      <c r="A400" t="str">
        <f t="shared" si="19"/>
        <v>Banty|Bengaluru Bulls|Season7</v>
      </c>
      <c r="B400" s="2" t="s">
        <v>184</v>
      </c>
      <c r="C400" s="2" t="s">
        <v>34</v>
      </c>
      <c r="D400" s="2">
        <v>3029</v>
      </c>
      <c r="E400" s="2">
        <f>VLOOKUP(A400,[2]Sheet1!$A$2:$B$601,2,FALSE)</f>
        <v>3029</v>
      </c>
      <c r="F400" t="s">
        <v>247</v>
      </c>
      <c r="G400">
        <v>12</v>
      </c>
      <c r="H400">
        <v>3</v>
      </c>
      <c r="I400" s="1">
        <v>0.25</v>
      </c>
    </row>
    <row r="401" spans="1:9" x14ac:dyDescent="0.2">
      <c r="A401" t="str">
        <f t="shared" si="19"/>
        <v>Sandeep|Bengaluru Bulls|Season7</v>
      </c>
      <c r="B401" s="2" t="s">
        <v>184</v>
      </c>
      <c r="C401" s="2" t="s">
        <v>34</v>
      </c>
      <c r="D401" s="2">
        <v>299</v>
      </c>
      <c r="E401" s="2">
        <f>VLOOKUP(A401,[2]Sheet1!$A$2:$B$601,2,FALSE)</f>
        <v>299</v>
      </c>
      <c r="F401" t="s">
        <v>194</v>
      </c>
      <c r="G401">
        <v>4</v>
      </c>
      <c r="H401">
        <v>1</v>
      </c>
      <c r="I401" s="1">
        <v>0.25</v>
      </c>
    </row>
    <row r="402" spans="1:9" x14ac:dyDescent="0.2">
      <c r="A402" t="str">
        <f t="shared" si="19"/>
        <v>Aman|Bengaluru Bulls|Season7</v>
      </c>
      <c r="B402" s="2" t="s">
        <v>184</v>
      </c>
      <c r="C402" s="2" t="s">
        <v>34</v>
      </c>
      <c r="D402" s="2">
        <v>3158</v>
      </c>
      <c r="E402" s="2">
        <f>VLOOKUP(A402,[2]Sheet1!$A$2:$B$601,2,FALSE)</f>
        <v>3158</v>
      </c>
      <c r="F402" t="s">
        <v>248</v>
      </c>
      <c r="G402">
        <v>3</v>
      </c>
      <c r="H402">
        <v>1</v>
      </c>
      <c r="I402" s="1">
        <v>0.33</v>
      </c>
    </row>
    <row r="403" spans="1:9" x14ac:dyDescent="0.2">
      <c r="A403" t="str">
        <f t="shared" si="19"/>
        <v>Vinod Kumar|Bengaluru Bulls|Season7</v>
      </c>
      <c r="B403" s="2" t="s">
        <v>184</v>
      </c>
      <c r="C403" s="2" t="s">
        <v>34</v>
      </c>
      <c r="D403" s="2" t="e">
        <v>#N/A</v>
      </c>
      <c r="E403" s="2" t="e">
        <f>VLOOKUP(A403,[2]Sheet1!$A$2:$B$601,2,FALSE)</f>
        <v>#N/A</v>
      </c>
      <c r="F403" t="s">
        <v>10</v>
      </c>
      <c r="G403">
        <v>2</v>
      </c>
      <c r="H403">
        <v>0</v>
      </c>
      <c r="I403" s="1">
        <v>0</v>
      </c>
    </row>
    <row r="404" spans="1:9" x14ac:dyDescent="0.2">
      <c r="A404" t="str">
        <f t="shared" si="19"/>
        <v>Ravinder Pahal|Dabang Delhi|Season7</v>
      </c>
      <c r="B404" s="2" t="s">
        <v>184</v>
      </c>
      <c r="C404" s="2" t="s">
        <v>50</v>
      </c>
      <c r="D404" s="2">
        <v>157</v>
      </c>
      <c r="E404" s="2">
        <f>VLOOKUP(A404,[2]Sheet1!$A$2:$B$601,2,FALSE)</f>
        <v>157</v>
      </c>
      <c r="F404" t="s">
        <v>22</v>
      </c>
      <c r="G404">
        <v>148</v>
      </c>
      <c r="H404">
        <v>64</v>
      </c>
      <c r="I404" s="1">
        <v>0.43</v>
      </c>
    </row>
    <row r="405" spans="1:9" x14ac:dyDescent="0.2">
      <c r="A405" t="str">
        <f t="shared" si="19"/>
        <v>Joginder Narwal|Dabang Delhi|Season7</v>
      </c>
      <c r="B405" s="2" t="s">
        <v>184</v>
      </c>
      <c r="C405" s="2" t="s">
        <v>50</v>
      </c>
      <c r="D405" s="2">
        <v>194</v>
      </c>
      <c r="E405" s="2">
        <f>VLOOKUP(A405,[2]Sheet1!$A$2:$B$601,2,FALSE)</f>
        <v>194</v>
      </c>
      <c r="F405" t="s">
        <v>158</v>
      </c>
      <c r="G405">
        <v>99</v>
      </c>
      <c r="H405">
        <v>45</v>
      </c>
      <c r="I405" s="1">
        <v>0.45</v>
      </c>
    </row>
    <row r="406" spans="1:9" x14ac:dyDescent="0.2">
      <c r="A406" t="str">
        <f t="shared" si="19"/>
        <v>Anil Kumar|Dabang Delhi|Season7</v>
      </c>
      <c r="B406" s="2" t="s">
        <v>184</v>
      </c>
      <c r="C406" s="2" t="s">
        <v>50</v>
      </c>
      <c r="D406" s="2">
        <v>311</v>
      </c>
      <c r="E406" s="2">
        <f>VLOOKUP(A406,[2]Sheet1!$A$2:$B$601,2,FALSE)</f>
        <v>311</v>
      </c>
      <c r="F406" t="s">
        <v>130</v>
      </c>
      <c r="G406">
        <v>85</v>
      </c>
      <c r="H406">
        <v>38</v>
      </c>
      <c r="I406" s="1">
        <v>0.45</v>
      </c>
    </row>
    <row r="407" spans="1:9" x14ac:dyDescent="0.2">
      <c r="A407" t="str">
        <f t="shared" si="19"/>
        <v>Vishal Mane|Dabang Delhi|Season7</v>
      </c>
      <c r="B407" s="2" t="s">
        <v>184</v>
      </c>
      <c r="C407" s="2" t="s">
        <v>50</v>
      </c>
      <c r="D407" s="2">
        <v>123</v>
      </c>
      <c r="E407" s="2">
        <f>VLOOKUP(A407,[2]Sheet1!$A$2:$B$601,2,FALSE)</f>
        <v>123</v>
      </c>
      <c r="F407" t="s">
        <v>97</v>
      </c>
      <c r="G407">
        <v>73</v>
      </c>
      <c r="H407">
        <v>31</v>
      </c>
      <c r="I407" s="1">
        <v>0.42</v>
      </c>
    </row>
    <row r="408" spans="1:9" x14ac:dyDescent="0.2">
      <c r="A408" t="str">
        <f t="shared" si="19"/>
        <v>Vijay|Dabang Delhi|Season7</v>
      </c>
      <c r="B408" s="2" t="s">
        <v>184</v>
      </c>
      <c r="C408" s="2" t="s">
        <v>50</v>
      </c>
      <c r="D408" s="2">
        <v>3081</v>
      </c>
      <c r="E408" s="2">
        <f>VLOOKUP(A408,[2]Sheet1!$A$2:$B$601,2,FALSE)</f>
        <v>3081</v>
      </c>
      <c r="F408" t="s">
        <v>98</v>
      </c>
      <c r="G408">
        <v>46</v>
      </c>
      <c r="H408">
        <v>14</v>
      </c>
      <c r="I408" s="1">
        <v>0.3</v>
      </c>
    </row>
    <row r="409" spans="1:9" x14ac:dyDescent="0.2">
      <c r="A409" t="str">
        <f t="shared" si="19"/>
        <v>Chandran Ranjit|Dabang Delhi|Season7</v>
      </c>
      <c r="B409" s="2" t="s">
        <v>184</v>
      </c>
      <c r="C409" s="2" t="s">
        <v>50</v>
      </c>
      <c r="D409" s="2">
        <v>36</v>
      </c>
      <c r="E409" s="2">
        <f>VLOOKUP(A409,[2]Sheet1!$A$2:$B$601,2,FALSE)</f>
        <v>36</v>
      </c>
      <c r="F409" t="s">
        <v>59</v>
      </c>
      <c r="G409">
        <v>22</v>
      </c>
      <c r="H409">
        <v>6</v>
      </c>
      <c r="I409" s="1">
        <v>0.27</v>
      </c>
    </row>
    <row r="410" spans="1:9" x14ac:dyDescent="0.2">
      <c r="A410" t="str">
        <f t="shared" si="19"/>
        <v>Saeid Ghaﬀari|Dabang Delhi|Season7</v>
      </c>
      <c r="B410" s="2" t="s">
        <v>184</v>
      </c>
      <c r="C410" s="2" t="s">
        <v>50</v>
      </c>
      <c r="D410" s="2" t="e">
        <v>#N/A</v>
      </c>
      <c r="E410" s="2" t="e">
        <f>VLOOKUP(A410,[2]Sheet1!$A$2:$B$601,2,FALSE)</f>
        <v>#N/A</v>
      </c>
      <c r="F410" t="s">
        <v>249</v>
      </c>
      <c r="G410">
        <v>18</v>
      </c>
      <c r="H410">
        <v>8</v>
      </c>
      <c r="I410" s="1">
        <v>0.44</v>
      </c>
    </row>
    <row r="411" spans="1:9" x14ac:dyDescent="0.2">
      <c r="A411" t="str">
        <f t="shared" si="19"/>
        <v>Sombir|Dabang Delhi|Season7</v>
      </c>
      <c r="B411" s="2" t="s">
        <v>184</v>
      </c>
      <c r="C411" s="2" t="s">
        <v>50</v>
      </c>
      <c r="D411" s="2">
        <v>3000</v>
      </c>
      <c r="E411" s="2">
        <f>VLOOKUP(A411,[2]Sheet1!$A$2:$B$601,2,FALSE)</f>
        <v>3000</v>
      </c>
      <c r="F411" t="s">
        <v>144</v>
      </c>
      <c r="G411">
        <v>14</v>
      </c>
      <c r="H411">
        <v>5</v>
      </c>
      <c r="I411" s="1">
        <v>0.36</v>
      </c>
    </row>
    <row r="412" spans="1:9" x14ac:dyDescent="0.2">
      <c r="A412" t="str">
        <f t="shared" si="19"/>
        <v>Sumit|Dabang Delhi|Season7</v>
      </c>
      <c r="B412" s="2" t="s">
        <v>184</v>
      </c>
      <c r="C412" s="2" t="s">
        <v>50</v>
      </c>
      <c r="D412" s="2">
        <v>3224</v>
      </c>
      <c r="E412" s="2">
        <f>VLOOKUP(A412,[2]Sheet1!$A$2:$B$601,2,FALSE)</f>
        <v>3224</v>
      </c>
      <c r="F412" t="s">
        <v>250</v>
      </c>
      <c r="G412">
        <v>7</v>
      </c>
      <c r="H412">
        <v>2</v>
      </c>
      <c r="I412" s="1">
        <v>0.28999999999999998</v>
      </c>
    </row>
    <row r="413" spans="1:9" x14ac:dyDescent="0.2">
      <c r="A413" t="str">
        <f t="shared" si="19"/>
        <v>Naveen Kumar|Dabang Delhi|Season7</v>
      </c>
      <c r="B413" s="2" t="s">
        <v>184</v>
      </c>
      <c r="C413" s="2" t="s">
        <v>50</v>
      </c>
      <c r="D413" s="2">
        <v>2296</v>
      </c>
      <c r="E413" s="2">
        <f>VLOOKUP(A413,[2]Sheet1!$A$2:$B$601,2,FALSE)</f>
        <v>2296</v>
      </c>
      <c r="F413" t="s">
        <v>202</v>
      </c>
      <c r="G413">
        <v>7</v>
      </c>
      <c r="H413">
        <v>2</v>
      </c>
      <c r="I413" s="1">
        <v>0.28999999999999998</v>
      </c>
    </row>
    <row r="414" spans="1:9" x14ac:dyDescent="0.2">
      <c r="A414" t="str">
        <f t="shared" si="19"/>
        <v>Satywan|Dabang Delhi|Season7</v>
      </c>
      <c r="B414" s="2" t="s">
        <v>184</v>
      </c>
      <c r="C414" s="2" t="s">
        <v>50</v>
      </c>
      <c r="D414" s="2">
        <v>3169</v>
      </c>
      <c r="E414" s="2">
        <f>VLOOKUP(A414,[2]Sheet1!$A$2:$B$601,2,FALSE)</f>
        <v>3169</v>
      </c>
      <c r="F414" t="s">
        <v>251</v>
      </c>
      <c r="G414">
        <v>4</v>
      </c>
      <c r="H414">
        <v>1</v>
      </c>
      <c r="I414" s="1">
        <v>0.25</v>
      </c>
    </row>
    <row r="415" spans="1:9" x14ac:dyDescent="0.2">
      <c r="A415" t="str">
        <f t="shared" si="19"/>
        <v>Mohit|Dabang Delhi|Season7</v>
      </c>
      <c r="B415" s="2" t="s">
        <v>184</v>
      </c>
      <c r="C415" s="2" t="s">
        <v>50</v>
      </c>
      <c r="D415" s="2" t="e">
        <v>#N/A</v>
      </c>
      <c r="E415" s="2" t="e">
        <f>VLOOKUP(A415,[2]Sheet1!$A$2:$B$601,2,FALSE)</f>
        <v>#N/A</v>
      </c>
      <c r="F415" t="s">
        <v>252</v>
      </c>
      <c r="G415">
        <v>4</v>
      </c>
      <c r="H415">
        <v>0</v>
      </c>
      <c r="I415" s="1">
        <v>0</v>
      </c>
    </row>
    <row r="416" spans="1:9" x14ac:dyDescent="0.2">
      <c r="A416" t="str">
        <f t="shared" si="19"/>
        <v>Meraj Sheykh|Dabang Delhi|Season7</v>
      </c>
      <c r="B416" s="2" t="s">
        <v>184</v>
      </c>
      <c r="C416" s="2" t="s">
        <v>50</v>
      </c>
      <c r="D416" s="2">
        <v>251</v>
      </c>
      <c r="E416" s="2">
        <f>VLOOKUP(A416,[2]Sheet1!$A$2:$B$601,2,FALSE)</f>
        <v>251</v>
      </c>
      <c r="F416" t="s">
        <v>41</v>
      </c>
      <c r="G416">
        <v>4</v>
      </c>
      <c r="H416">
        <v>1</v>
      </c>
      <c r="I416" s="1">
        <v>0.25</v>
      </c>
    </row>
    <row r="417" spans="1:9" x14ac:dyDescent="0.2">
      <c r="A417" t="str">
        <f t="shared" si="19"/>
        <v>Aman Kadian|Dabang Delhi|Season7</v>
      </c>
      <c r="B417" s="2" t="s">
        <v>184</v>
      </c>
      <c r="C417" s="2" t="s">
        <v>50</v>
      </c>
      <c r="D417" s="2">
        <v>3098</v>
      </c>
      <c r="E417" s="2">
        <f>VLOOKUP(A417,[2]Sheet1!$A$2:$B$601,2,FALSE)</f>
        <v>3098</v>
      </c>
      <c r="F417" t="s">
        <v>253</v>
      </c>
      <c r="G417">
        <v>4</v>
      </c>
      <c r="H417">
        <v>1</v>
      </c>
      <c r="I417" s="1">
        <v>0.25</v>
      </c>
    </row>
    <row r="418" spans="1:9" x14ac:dyDescent="0.2">
      <c r="A418" t="str">
        <f t="shared" si="19"/>
        <v>Pratik Patil|Dabang Delhi|Season7</v>
      </c>
      <c r="B418" s="2" t="s">
        <v>184</v>
      </c>
      <c r="C418" s="2" t="s">
        <v>50</v>
      </c>
      <c r="D418" s="2" t="e">
        <v>#N/A</v>
      </c>
      <c r="E418" s="2" t="e">
        <f>VLOOKUP(A418,[2]Sheet1!$A$2:$B$601,2,FALSE)</f>
        <v>#N/A</v>
      </c>
      <c r="F418" t="s">
        <v>254</v>
      </c>
      <c r="G418">
        <v>3</v>
      </c>
      <c r="H418">
        <v>0</v>
      </c>
      <c r="I418" s="1">
        <v>0</v>
      </c>
    </row>
    <row r="419" spans="1:9" x14ac:dyDescent="0.2">
      <c r="A419" t="str">
        <f t="shared" si="19"/>
        <v>Neeraj Narwal|Dabang Delhi|Season7</v>
      </c>
      <c r="B419" s="2" t="s">
        <v>184</v>
      </c>
      <c r="C419" s="2" t="s">
        <v>50</v>
      </c>
      <c r="D419" s="2">
        <v>3038</v>
      </c>
      <c r="E419" s="2">
        <f>VLOOKUP(A419,[2]Sheet1!$A$2:$B$601,2,FALSE)</f>
        <v>3038</v>
      </c>
      <c r="F419" t="s">
        <v>255</v>
      </c>
      <c r="G419">
        <v>2</v>
      </c>
      <c r="H419">
        <v>1</v>
      </c>
      <c r="I419" s="1">
        <v>0.5</v>
      </c>
    </row>
    <row r="420" spans="1:9" x14ac:dyDescent="0.2">
      <c r="A420" t="str">
        <f t="shared" si="19"/>
        <v>Balram|Dabang Delhi|Season7</v>
      </c>
      <c r="B420" s="2" t="s">
        <v>184</v>
      </c>
      <c r="C420" s="2" t="s">
        <v>50</v>
      </c>
      <c r="D420" s="2">
        <v>3222</v>
      </c>
      <c r="E420" s="2">
        <f>VLOOKUP(A420,[2]Sheet1!$A$2:$B$601,2,FALSE)</f>
        <v>3222</v>
      </c>
      <c r="F420" t="s">
        <v>256</v>
      </c>
      <c r="G420">
        <v>2</v>
      </c>
      <c r="H420">
        <v>0</v>
      </c>
      <c r="I420" s="1">
        <v>0</v>
      </c>
    </row>
    <row r="421" spans="1:9" x14ac:dyDescent="0.2">
      <c r="A421" t="str">
        <f t="shared" si="19"/>
        <v>Parvesh Bhainswal|Gujarat Giants|Season7</v>
      </c>
      <c r="B421" s="2" t="s">
        <v>184</v>
      </c>
      <c r="C421" s="2" t="s">
        <v>549</v>
      </c>
      <c r="D421" s="2">
        <v>357</v>
      </c>
      <c r="E421" s="2">
        <f>VLOOKUP(A421,[2]Sheet1!$A$2:$B$601,2,FALSE)</f>
        <v>357</v>
      </c>
      <c r="F421" t="s">
        <v>54</v>
      </c>
      <c r="G421">
        <v>92</v>
      </c>
      <c r="H421">
        <v>51</v>
      </c>
      <c r="I421" s="1">
        <v>0.55000000000000004</v>
      </c>
    </row>
    <row r="422" spans="1:9" x14ac:dyDescent="0.2">
      <c r="A422" t="str">
        <f t="shared" si="19"/>
        <v>Sunil Kumar|Gujarat Giants|Season7</v>
      </c>
      <c r="B422" s="2" t="s">
        <v>184</v>
      </c>
      <c r="C422" s="2" t="s">
        <v>549</v>
      </c>
      <c r="D422" s="2">
        <v>368</v>
      </c>
      <c r="E422" s="2">
        <f>VLOOKUP(A422,[2]Sheet1!$A$2:$B$601,2,FALSE)</f>
        <v>368</v>
      </c>
      <c r="F422" t="s">
        <v>53</v>
      </c>
      <c r="G422">
        <v>77</v>
      </c>
      <c r="H422">
        <v>39</v>
      </c>
      <c r="I422" s="1">
        <v>0.51</v>
      </c>
    </row>
    <row r="423" spans="1:9" x14ac:dyDescent="0.2">
      <c r="A423" t="str">
        <f t="shared" si="19"/>
        <v>Ruturaj Shivaji Koravi|Gujarat Giants|Season7</v>
      </c>
      <c r="B423" s="2" t="s">
        <v>184</v>
      </c>
      <c r="C423" s="2" t="s">
        <v>549</v>
      </c>
      <c r="D423" s="2" t="e">
        <v>#N/A</v>
      </c>
      <c r="E423" s="2" t="e">
        <f>VLOOKUP(A423,[2]Sheet1!$A$2:$B$601,2,FALSE)</f>
        <v>#N/A</v>
      </c>
      <c r="F423" t="s">
        <v>204</v>
      </c>
      <c r="G423">
        <v>53</v>
      </c>
      <c r="H423">
        <v>17</v>
      </c>
      <c r="I423" s="1">
        <v>0.32</v>
      </c>
    </row>
    <row r="424" spans="1:9" x14ac:dyDescent="0.2">
      <c r="A424" t="str">
        <f t="shared" si="19"/>
        <v>Pankaj|Gujarat Giants|Season7</v>
      </c>
      <c r="B424" s="2" t="s">
        <v>184</v>
      </c>
      <c r="C424" s="2" t="s">
        <v>549</v>
      </c>
      <c r="D424" s="2">
        <v>3089</v>
      </c>
      <c r="E424" s="2">
        <f>VLOOKUP(A424,[2]Sheet1!$A$2:$B$601,2,FALSE)</f>
        <v>3089</v>
      </c>
      <c r="F424" t="s">
        <v>175</v>
      </c>
      <c r="G424">
        <v>53</v>
      </c>
      <c r="H424">
        <v>28</v>
      </c>
      <c r="I424" s="1">
        <v>0.53</v>
      </c>
    </row>
    <row r="425" spans="1:9" x14ac:dyDescent="0.2">
      <c r="A425" t="str">
        <f t="shared" si="19"/>
        <v>More G B|Gujarat Giants|Season7</v>
      </c>
      <c r="B425" s="2" t="s">
        <v>184</v>
      </c>
      <c r="C425" s="2" t="s">
        <v>549</v>
      </c>
      <c r="D425" s="2">
        <v>772</v>
      </c>
      <c r="E425" s="2">
        <f>VLOOKUP(A425,[2]Sheet1!$A$2:$B$601,2,FALSE)</f>
        <v>772</v>
      </c>
      <c r="F425" t="s">
        <v>122</v>
      </c>
      <c r="G425">
        <v>41</v>
      </c>
      <c r="H425">
        <v>24</v>
      </c>
      <c r="I425" s="1">
        <v>0.59</v>
      </c>
    </row>
    <row r="426" spans="1:9" x14ac:dyDescent="0.2">
      <c r="A426" t="str">
        <f t="shared" si="19"/>
        <v>Ankit|Gujarat Giants|Season7</v>
      </c>
      <c r="B426" s="2" t="s">
        <v>184</v>
      </c>
      <c r="C426" s="2" t="s">
        <v>549</v>
      </c>
      <c r="D426" s="2">
        <v>3227</v>
      </c>
      <c r="E426" s="2">
        <f>VLOOKUP(A426,[2]Sheet1!$A$2:$B$601,2,FALSE)</f>
        <v>3227</v>
      </c>
      <c r="F426" t="s">
        <v>195</v>
      </c>
      <c r="G426">
        <v>31</v>
      </c>
      <c r="H426">
        <v>11</v>
      </c>
      <c r="I426" s="1">
        <v>0.35</v>
      </c>
    </row>
    <row r="427" spans="1:9" x14ac:dyDescent="0.2">
      <c r="A427" t="str">
        <f t="shared" si="19"/>
        <v>Sumit Malik|Gujarat Giants|Season7</v>
      </c>
      <c r="B427" s="2" t="s">
        <v>184</v>
      </c>
      <c r="C427" s="2" t="s">
        <v>549</v>
      </c>
      <c r="D427" s="2" t="e">
        <v>#N/A</v>
      </c>
      <c r="E427" s="2" t="e">
        <f>VLOOKUP(A427,[2]Sheet1!$A$2:$B$601,2,FALSE)</f>
        <v>#N/A</v>
      </c>
      <c r="F427" t="s">
        <v>257</v>
      </c>
      <c r="G427">
        <v>30</v>
      </c>
      <c r="H427">
        <v>12</v>
      </c>
      <c r="I427" s="1">
        <v>0.4</v>
      </c>
    </row>
    <row r="428" spans="1:9" x14ac:dyDescent="0.2">
      <c r="A428" t="str">
        <f t="shared" si="19"/>
        <v>Rohit Gulia|Gujarat Giants|Season7</v>
      </c>
      <c r="B428" s="2" t="s">
        <v>184</v>
      </c>
      <c r="C428" s="2" t="s">
        <v>549</v>
      </c>
      <c r="D428" s="2">
        <v>3023</v>
      </c>
      <c r="E428" s="2">
        <f>VLOOKUP(A428,[2]Sheet1!$A$2:$B$601,2,FALSE)</f>
        <v>3023</v>
      </c>
      <c r="F428" t="s">
        <v>56</v>
      </c>
      <c r="G428">
        <v>20</v>
      </c>
      <c r="H428">
        <v>10</v>
      </c>
      <c r="I428" s="1">
        <v>0.5</v>
      </c>
    </row>
    <row r="429" spans="1:9" x14ac:dyDescent="0.2">
      <c r="A429" t="str">
        <f t="shared" si="19"/>
        <v>Amit Kharb|Gujarat Giants|Season7</v>
      </c>
      <c r="B429" s="2" t="s">
        <v>184</v>
      </c>
      <c r="C429" s="2" t="s">
        <v>549</v>
      </c>
      <c r="D429" s="2" t="e">
        <v>#N/A</v>
      </c>
      <c r="E429" s="2" t="e">
        <f>VLOOKUP(A429,[2]Sheet1!$A$2:$B$601,2,FALSE)</f>
        <v>#N/A</v>
      </c>
      <c r="F429" t="s">
        <v>258</v>
      </c>
      <c r="G429">
        <v>13</v>
      </c>
      <c r="H429">
        <v>2</v>
      </c>
      <c r="I429" s="1">
        <v>0.15</v>
      </c>
    </row>
    <row r="430" spans="1:9" x14ac:dyDescent="0.2">
      <c r="A430" t="str">
        <f t="shared" si="19"/>
        <v>Vinod Kumar|Gujarat Giants|Season7</v>
      </c>
      <c r="B430" s="2" t="s">
        <v>184</v>
      </c>
      <c r="C430" s="2" t="s">
        <v>549</v>
      </c>
      <c r="D430" s="2">
        <v>764</v>
      </c>
      <c r="E430" s="2">
        <f>VLOOKUP(A430,[2]Sheet1!$A$2:$B$601,2,FALSE)</f>
        <v>764</v>
      </c>
      <c r="F430" t="s">
        <v>10</v>
      </c>
      <c r="G430">
        <v>9</v>
      </c>
      <c r="H430">
        <v>4</v>
      </c>
      <c r="I430" s="1">
        <v>0.44</v>
      </c>
    </row>
    <row r="431" spans="1:9" x14ac:dyDescent="0.2">
      <c r="A431" t="str">
        <f t="shared" si="19"/>
        <v>Sonu Jaglan|Gujarat Giants|Season7</v>
      </c>
      <c r="B431" s="2" t="s">
        <v>184</v>
      </c>
      <c r="C431" s="2" t="s">
        <v>549</v>
      </c>
      <c r="D431" s="2" t="e">
        <v>#N/A</v>
      </c>
      <c r="E431" s="2" t="e">
        <f>VLOOKUP(A431,[2]Sheet1!$A$2:$B$601,2,FALSE)</f>
        <v>#N/A</v>
      </c>
      <c r="F431" t="s">
        <v>259</v>
      </c>
      <c r="G431">
        <v>5</v>
      </c>
      <c r="H431">
        <v>3</v>
      </c>
      <c r="I431" s="1">
        <v>0.6</v>
      </c>
    </row>
    <row r="432" spans="1:9" x14ac:dyDescent="0.2">
      <c r="A432" t="str">
        <f t="shared" si="19"/>
        <v>Sachin|Gujarat Giants|Season7</v>
      </c>
      <c r="B432" s="2" t="s">
        <v>184</v>
      </c>
      <c r="C432" s="2" t="s">
        <v>549</v>
      </c>
      <c r="D432" s="2">
        <v>757</v>
      </c>
      <c r="E432" s="2">
        <f>VLOOKUP(A432,[2]Sheet1!$A$2:$B$601,2,FALSE)</f>
        <v>757</v>
      </c>
      <c r="F432" t="s">
        <v>55</v>
      </c>
      <c r="G432">
        <v>5</v>
      </c>
      <c r="H432">
        <v>1</v>
      </c>
      <c r="I432" s="1">
        <v>0.2</v>
      </c>
    </row>
    <row r="433" spans="1:9" x14ac:dyDescent="0.2">
      <c r="A433" t="str">
        <f t="shared" si="19"/>
        <v>Lalit Chaudhary|Gujarat Giants|Season7</v>
      </c>
      <c r="B433" s="2" t="s">
        <v>184</v>
      </c>
      <c r="C433" s="2" t="s">
        <v>549</v>
      </c>
      <c r="D433" s="2">
        <v>2306</v>
      </c>
      <c r="E433" s="2">
        <f>VLOOKUP(A433,[2]Sheet1!$A$2:$B$601,2,FALSE)</f>
        <v>2306</v>
      </c>
      <c r="F433" t="s">
        <v>207</v>
      </c>
      <c r="G433">
        <v>2</v>
      </c>
      <c r="H433">
        <v>2</v>
      </c>
      <c r="I433" s="1">
        <v>1</v>
      </c>
    </row>
    <row r="434" spans="1:9" x14ac:dyDescent="0.2">
      <c r="A434" t="str">
        <f t="shared" si="19"/>
        <v>Sonu Gahlawat|Gujarat Giants|Season7</v>
      </c>
      <c r="B434" s="2" t="s">
        <v>184</v>
      </c>
      <c r="C434" s="2" t="s">
        <v>549</v>
      </c>
      <c r="D434" s="2" t="e">
        <v>#N/A</v>
      </c>
      <c r="E434" s="2" t="e">
        <f>VLOOKUP(A434,[2]Sheet1!$A$2:$B$601,2,FALSE)</f>
        <v>#N/A</v>
      </c>
      <c r="F434" t="s">
        <v>260</v>
      </c>
      <c r="G434">
        <v>1</v>
      </c>
      <c r="H434">
        <v>1</v>
      </c>
      <c r="I434" s="1">
        <v>1</v>
      </c>
    </row>
    <row r="435" spans="1:9" x14ac:dyDescent="0.2">
      <c r="A435" t="str">
        <f t="shared" si="19"/>
        <v>Sunil|Haryana Steelers|Season7</v>
      </c>
      <c r="B435" s="2" t="s">
        <v>184</v>
      </c>
      <c r="C435" s="2" t="s">
        <v>82</v>
      </c>
      <c r="D435" s="2">
        <v>3106</v>
      </c>
      <c r="E435" s="2">
        <f>VLOOKUP(A435,[2]Sheet1!$A$2:$B$601,2,FALSE)</f>
        <v>3106</v>
      </c>
      <c r="F435" t="s">
        <v>35</v>
      </c>
      <c r="G435">
        <v>115</v>
      </c>
      <c r="H435">
        <v>54</v>
      </c>
      <c r="I435" s="1">
        <v>0.47</v>
      </c>
    </row>
    <row r="436" spans="1:9" x14ac:dyDescent="0.2">
      <c r="A436" t="str">
        <f t="shared" si="19"/>
        <v>Vikas Kale|Haryana Steelers|Season7</v>
      </c>
      <c r="B436" s="2" t="s">
        <v>184</v>
      </c>
      <c r="C436" s="2" t="s">
        <v>82</v>
      </c>
      <c r="D436" s="2">
        <v>179</v>
      </c>
      <c r="E436" s="2">
        <f>VLOOKUP(A436,[2]Sheet1!$A$2:$B$601,2,FALSE)</f>
        <v>179</v>
      </c>
      <c r="F436" t="s">
        <v>63</v>
      </c>
      <c r="G436">
        <v>108</v>
      </c>
      <c r="H436">
        <v>39</v>
      </c>
      <c r="I436" s="1">
        <v>0.36</v>
      </c>
    </row>
    <row r="437" spans="1:9" x14ac:dyDescent="0.2">
      <c r="A437" t="str">
        <f t="shared" si="19"/>
        <v>Ravi Kumar|Haryana Steelers|Season7</v>
      </c>
      <c r="B437" s="2" t="s">
        <v>184</v>
      </c>
      <c r="C437" s="2" t="s">
        <v>82</v>
      </c>
      <c r="D437" s="2">
        <v>240</v>
      </c>
      <c r="E437" s="2">
        <f>VLOOKUP(A437,[2]Sheet1!$A$2:$B$601,2,FALSE)</f>
        <v>240</v>
      </c>
      <c r="F437" t="s">
        <v>113</v>
      </c>
      <c r="G437">
        <v>106</v>
      </c>
      <c r="H437">
        <v>47</v>
      </c>
      <c r="I437" s="1">
        <v>0.44</v>
      </c>
    </row>
    <row r="438" spans="1:9" x14ac:dyDescent="0.2">
      <c r="A438" t="str">
        <f t="shared" si="19"/>
        <v>Dharmaraj Cheralathan|Haryana Steelers|Season7</v>
      </c>
      <c r="B438" s="2" t="s">
        <v>184</v>
      </c>
      <c r="C438" s="2" t="s">
        <v>82</v>
      </c>
      <c r="D438" s="2">
        <v>42</v>
      </c>
      <c r="E438" s="2">
        <f>VLOOKUP(A438,[2]Sheet1!$A$2:$B$601,2,FALSE)</f>
        <v>42</v>
      </c>
      <c r="F438" t="s">
        <v>114</v>
      </c>
      <c r="G438">
        <v>91</v>
      </c>
      <c r="H438">
        <v>41</v>
      </c>
      <c r="I438" s="1">
        <v>0.45</v>
      </c>
    </row>
    <row r="439" spans="1:9" x14ac:dyDescent="0.2">
      <c r="A439" t="str">
        <f t="shared" si="19"/>
        <v>Kuldeep Singh|Haryana Steelers|Season7</v>
      </c>
      <c r="B439" s="2" t="s">
        <v>184</v>
      </c>
      <c r="C439" s="2" t="s">
        <v>82</v>
      </c>
      <c r="D439" s="2" t="e">
        <v>#N/A</v>
      </c>
      <c r="E439" s="2" t="e">
        <f>VLOOKUP(A439,[2]Sheet1!$A$2:$B$601,2,FALSE)</f>
        <v>#N/A</v>
      </c>
      <c r="F439" t="s">
        <v>23</v>
      </c>
      <c r="G439">
        <v>35</v>
      </c>
      <c r="H439">
        <v>11</v>
      </c>
      <c r="I439" s="1">
        <v>0.31</v>
      </c>
    </row>
    <row r="440" spans="1:9" x14ac:dyDescent="0.2">
      <c r="A440" t="str">
        <f t="shared" si="19"/>
        <v>Chand Singh|Haryana Steelers|Season7</v>
      </c>
      <c r="B440" s="2" t="s">
        <v>184</v>
      </c>
      <c r="C440" s="2" t="s">
        <v>82</v>
      </c>
      <c r="D440" s="2">
        <v>3221</v>
      </c>
      <c r="E440" s="2">
        <f>VLOOKUP(A440,[2]Sheet1!$A$2:$B$601,2,FALSE)</f>
        <v>3221</v>
      </c>
      <c r="F440" t="s">
        <v>261</v>
      </c>
      <c r="G440">
        <v>22</v>
      </c>
      <c r="H440">
        <v>6</v>
      </c>
      <c r="I440" s="1">
        <v>0.27</v>
      </c>
    </row>
    <row r="441" spans="1:9" x14ac:dyDescent="0.2">
      <c r="A441" t="str">
        <f t="shared" si="19"/>
        <v>Vinay|Haryana Steelers|Season7</v>
      </c>
      <c r="B441" s="2" t="s">
        <v>184</v>
      </c>
      <c r="C441" s="2" t="s">
        <v>82</v>
      </c>
      <c r="D441" s="2">
        <v>3054</v>
      </c>
      <c r="E441" s="2">
        <f>VLOOKUP(A441,[2]Sheet1!$A$2:$B$601,2,FALSE)</f>
        <v>3054</v>
      </c>
      <c r="F441" t="s">
        <v>262</v>
      </c>
      <c r="G441">
        <v>15</v>
      </c>
      <c r="H441">
        <v>4</v>
      </c>
      <c r="I441" s="1">
        <v>0.27</v>
      </c>
    </row>
    <row r="442" spans="1:9" x14ac:dyDescent="0.2">
      <c r="A442" t="str">
        <f t="shared" si="19"/>
        <v>Parveen|Haryana Steelers|Season7</v>
      </c>
      <c r="B442" s="2" t="s">
        <v>184</v>
      </c>
      <c r="C442" s="2" t="s">
        <v>82</v>
      </c>
      <c r="D442" s="2">
        <v>3100</v>
      </c>
      <c r="E442" s="2">
        <f>VLOOKUP(A442,[2]Sheet1!$A$2:$B$601,2,FALSE)</f>
        <v>3100</v>
      </c>
      <c r="F442" t="s">
        <v>209</v>
      </c>
      <c r="G442">
        <v>15</v>
      </c>
      <c r="H442">
        <v>3</v>
      </c>
      <c r="I442" s="1">
        <v>0.2</v>
      </c>
    </row>
    <row r="443" spans="1:9" x14ac:dyDescent="0.2">
      <c r="A443" t="str">
        <f t="shared" si="19"/>
        <v>Vikash Khandola|Haryana Steelers|Season7</v>
      </c>
      <c r="B443" s="2" t="s">
        <v>184</v>
      </c>
      <c r="C443" s="2" t="s">
        <v>82</v>
      </c>
      <c r="D443" s="2">
        <v>366</v>
      </c>
      <c r="E443" s="2">
        <f>VLOOKUP(A443,[2]Sheet1!$A$2:$B$601,2,FALSE)</f>
        <v>366</v>
      </c>
      <c r="F443" t="s">
        <v>79</v>
      </c>
      <c r="G443">
        <v>12</v>
      </c>
      <c r="H443">
        <v>5</v>
      </c>
      <c r="I443" s="1">
        <v>0.42</v>
      </c>
    </row>
    <row r="444" spans="1:9" x14ac:dyDescent="0.2">
      <c r="A444" t="str">
        <f t="shared" si="19"/>
        <v>Naveen|Haryana Steelers|Season7</v>
      </c>
      <c r="B444" s="2" t="s">
        <v>184</v>
      </c>
      <c r="C444" s="2" t="s">
        <v>82</v>
      </c>
      <c r="D444" s="2">
        <v>2357</v>
      </c>
      <c r="E444" s="2">
        <f>VLOOKUP(A444,[2]Sheet1!$A$2:$B$601,2,FALSE)</f>
        <v>2357</v>
      </c>
      <c r="F444" t="s">
        <v>210</v>
      </c>
      <c r="G444">
        <v>9</v>
      </c>
      <c r="H444">
        <v>2</v>
      </c>
      <c r="I444" s="1">
        <v>0.22</v>
      </c>
    </row>
    <row r="445" spans="1:9" x14ac:dyDescent="0.2">
      <c r="A445" t="str">
        <f t="shared" si="19"/>
        <v>Prashanth Kumar Rai|Haryana Steelers|Season7</v>
      </c>
      <c r="B445" s="2" t="s">
        <v>184</v>
      </c>
      <c r="C445" s="2" t="s">
        <v>82</v>
      </c>
      <c r="D445" s="2" t="e">
        <v>#N/A</v>
      </c>
      <c r="E445" s="2" t="e">
        <f>VLOOKUP(A445,[2]Sheet1!$A$2:$B$601,2,FALSE)</f>
        <v>#N/A</v>
      </c>
      <c r="F445" t="s">
        <v>73</v>
      </c>
      <c r="G445">
        <v>6</v>
      </c>
      <c r="H445">
        <v>0</v>
      </c>
      <c r="I445" s="1">
        <v>0</v>
      </c>
    </row>
    <row r="446" spans="1:9" x14ac:dyDescent="0.2">
      <c r="A446" t="str">
        <f t="shared" si="19"/>
        <v>Vikram Kandola|Haryana Steelers|Season7</v>
      </c>
      <c r="B446" s="2" t="s">
        <v>184</v>
      </c>
      <c r="C446" s="2" t="s">
        <v>82</v>
      </c>
      <c r="D446" s="2" t="e">
        <v>#N/A</v>
      </c>
      <c r="E446" s="2" t="e">
        <f>VLOOKUP(A446,[2]Sheet1!$A$2:$B$601,2,FALSE)</f>
        <v>#N/A</v>
      </c>
      <c r="F446" t="s">
        <v>205</v>
      </c>
      <c r="G446">
        <v>4</v>
      </c>
      <c r="H446">
        <v>0</v>
      </c>
      <c r="I446" s="1">
        <v>0</v>
      </c>
    </row>
    <row r="447" spans="1:9" x14ac:dyDescent="0.2">
      <c r="A447" t="str">
        <f t="shared" si="19"/>
        <v>Selvamani K|Haryana Steelers|Season7</v>
      </c>
      <c r="B447" s="2" t="s">
        <v>184</v>
      </c>
      <c r="C447" s="2" t="s">
        <v>82</v>
      </c>
      <c r="D447" s="2">
        <v>264</v>
      </c>
      <c r="E447" s="2">
        <f>VLOOKUP(A447,[2]Sheet1!$A$2:$B$601,2,FALSE)</f>
        <v>264</v>
      </c>
      <c r="F447" t="s">
        <v>215</v>
      </c>
      <c r="G447">
        <v>4</v>
      </c>
      <c r="H447">
        <v>2</v>
      </c>
      <c r="I447" s="1">
        <v>0.5</v>
      </c>
    </row>
    <row r="448" spans="1:9" x14ac:dyDescent="0.2">
      <c r="A448" t="str">
        <f t="shared" si="19"/>
        <v>Phonchoo Tin|Haryana Steelers|Season7</v>
      </c>
      <c r="B448" s="2" t="s">
        <v>184</v>
      </c>
      <c r="C448" s="2" t="s">
        <v>82</v>
      </c>
      <c r="D448" s="2">
        <v>335</v>
      </c>
      <c r="E448" s="2">
        <f>VLOOKUP(A448,[2]Sheet1!$A$2:$B$601,2,FALSE)</f>
        <v>335</v>
      </c>
      <c r="F448" t="s">
        <v>263</v>
      </c>
      <c r="G448">
        <v>1</v>
      </c>
      <c r="H448">
        <v>0</v>
      </c>
      <c r="I448" s="1">
        <v>0</v>
      </c>
    </row>
    <row r="449" spans="1:9" x14ac:dyDescent="0.2">
      <c r="A449" t="str">
        <f t="shared" si="19"/>
        <v>Sandeep Dhull|Jaipur Pink Panthers|Season7</v>
      </c>
      <c r="B449" s="2" t="s">
        <v>184</v>
      </c>
      <c r="C449" s="2" t="s">
        <v>95</v>
      </c>
      <c r="D449" s="2">
        <v>290</v>
      </c>
      <c r="E449" s="2">
        <f>VLOOKUP(A449,[2]Sheet1!$A$2:$B$601,2,FALSE)</f>
        <v>290</v>
      </c>
      <c r="F449" t="s">
        <v>213</v>
      </c>
      <c r="G449">
        <v>140</v>
      </c>
      <c r="H449">
        <v>66</v>
      </c>
      <c r="I449" s="1">
        <v>0.47</v>
      </c>
    </row>
    <row r="450" spans="1:9" x14ac:dyDescent="0.2">
      <c r="A450" t="str">
        <f t="shared" si="19"/>
        <v>Amit Hooda|Jaipur Pink Panthers|Season7</v>
      </c>
      <c r="B450" s="2" t="s">
        <v>184</v>
      </c>
      <c r="C450" s="2" t="s">
        <v>95</v>
      </c>
      <c r="D450" s="2">
        <v>212</v>
      </c>
      <c r="E450" s="2">
        <f>VLOOKUP(A450,[2]Sheet1!$A$2:$B$601,2,FALSE)</f>
        <v>212</v>
      </c>
      <c r="F450" t="s">
        <v>123</v>
      </c>
      <c r="G450">
        <v>82</v>
      </c>
      <c r="H450">
        <v>42</v>
      </c>
      <c r="I450" s="1">
        <v>0.51</v>
      </c>
    </row>
    <row r="451" spans="1:9" x14ac:dyDescent="0.2">
      <c r="A451" t="str">
        <f t="shared" ref="A451:A514" si="20">CONCATENATE(F451,"|",C451,"|",B451)</f>
        <v>Vishal|Jaipur Pink Panthers|Season7</v>
      </c>
      <c r="B451" s="2" t="s">
        <v>184</v>
      </c>
      <c r="C451" s="2" t="s">
        <v>95</v>
      </c>
      <c r="D451" s="2">
        <v>3159</v>
      </c>
      <c r="E451" s="2">
        <f>VLOOKUP(A451,[2]Sheet1!$A$2:$B$601,2,FALSE)</f>
        <v>3159</v>
      </c>
      <c r="F451" t="s">
        <v>43</v>
      </c>
      <c r="G451">
        <v>77</v>
      </c>
      <c r="H451">
        <v>39</v>
      </c>
      <c r="I451" s="1">
        <v>0.51</v>
      </c>
    </row>
    <row r="452" spans="1:9" x14ac:dyDescent="0.2">
      <c r="A452" t="str">
        <f t="shared" si="20"/>
        <v>Sunil Siddhgavali|Jaipur Pink Panthers|Season7</v>
      </c>
      <c r="B452" s="2" t="s">
        <v>184</v>
      </c>
      <c r="C452" s="2" t="s">
        <v>95</v>
      </c>
      <c r="D452" s="2">
        <v>613</v>
      </c>
      <c r="E452" s="2">
        <f>VLOOKUP(A452,[2]Sheet1!$A$2:$B$601,2,FALSE)</f>
        <v>613</v>
      </c>
      <c r="F452" t="s">
        <v>86</v>
      </c>
      <c r="G452">
        <v>41</v>
      </c>
      <c r="H452">
        <v>7</v>
      </c>
      <c r="I452" s="1">
        <v>0.17</v>
      </c>
    </row>
    <row r="453" spans="1:9" x14ac:dyDescent="0.2">
      <c r="A453" t="str">
        <f t="shared" si="20"/>
        <v>Pavan T. R.|Jaipur Pink Panthers|Season7</v>
      </c>
      <c r="B453" s="2" t="s">
        <v>184</v>
      </c>
      <c r="C453" s="2" t="s">
        <v>95</v>
      </c>
      <c r="D453" s="2" t="e">
        <v>#N/A</v>
      </c>
      <c r="E453" s="2" t="e">
        <f>VLOOKUP(A453,[2]Sheet1!$A$2:$B$601,2,FALSE)</f>
        <v>#N/A</v>
      </c>
      <c r="F453" t="s">
        <v>264</v>
      </c>
      <c r="G453">
        <v>33</v>
      </c>
      <c r="H453">
        <v>10</v>
      </c>
      <c r="I453" s="1">
        <v>0.3</v>
      </c>
    </row>
    <row r="454" spans="1:9" x14ac:dyDescent="0.2">
      <c r="A454" t="str">
        <f t="shared" si="20"/>
        <v>Nitin Rawal|Jaipur Pink Panthers|Season7</v>
      </c>
      <c r="B454" s="2" t="s">
        <v>184</v>
      </c>
      <c r="C454" s="2" t="s">
        <v>95</v>
      </c>
      <c r="D454" s="2">
        <v>3065</v>
      </c>
      <c r="E454" s="2">
        <f>VLOOKUP(A454,[2]Sheet1!$A$2:$B$601,2,FALSE)</f>
        <v>3065</v>
      </c>
      <c r="F454" t="s">
        <v>85</v>
      </c>
      <c r="G454">
        <v>29</v>
      </c>
      <c r="H454">
        <v>15</v>
      </c>
      <c r="I454" s="1">
        <v>0.52</v>
      </c>
    </row>
    <row r="455" spans="1:9" x14ac:dyDescent="0.2">
      <c r="A455" t="str">
        <f t="shared" si="20"/>
        <v>Santhapanaselvam|Jaipur Pink Panthers|Season7</v>
      </c>
      <c r="B455" s="2" t="s">
        <v>184</v>
      </c>
      <c r="C455" s="2" t="s">
        <v>95</v>
      </c>
      <c r="D455" s="2">
        <v>3076</v>
      </c>
      <c r="E455" s="2">
        <f>VLOOKUP(A455,[2]Sheet1!$A$2:$B$601,2,FALSE)</f>
        <v>3076</v>
      </c>
      <c r="F455" t="s">
        <v>87</v>
      </c>
      <c r="G455">
        <v>27</v>
      </c>
      <c r="H455">
        <v>13</v>
      </c>
      <c r="I455" s="1">
        <v>0.48</v>
      </c>
    </row>
    <row r="456" spans="1:9" x14ac:dyDescent="0.2">
      <c r="A456" t="str">
        <f t="shared" si="20"/>
        <v>Deepak Hooda|Jaipur Pink Panthers|Season7</v>
      </c>
      <c r="B456" s="2" t="s">
        <v>184</v>
      </c>
      <c r="C456" s="2" t="s">
        <v>95</v>
      </c>
      <c r="D456" s="2">
        <v>41</v>
      </c>
      <c r="E456" s="2">
        <f>VLOOKUP(A456,[2]Sheet1!$A$2:$B$601,2,FALSE)</f>
        <v>41</v>
      </c>
      <c r="F456" t="s">
        <v>117</v>
      </c>
      <c r="G456">
        <v>23</v>
      </c>
      <c r="H456">
        <v>10</v>
      </c>
      <c r="I456" s="1">
        <v>0.43</v>
      </c>
    </row>
    <row r="457" spans="1:9" x14ac:dyDescent="0.2">
      <c r="A457" t="str">
        <f t="shared" si="20"/>
        <v>Nilesh Salunke|Jaipur Pink Panthers|Season7</v>
      </c>
      <c r="B457" s="2" t="s">
        <v>184</v>
      </c>
      <c r="C457" s="2" t="s">
        <v>95</v>
      </c>
      <c r="D457" s="2">
        <v>293</v>
      </c>
      <c r="E457" s="2">
        <f>VLOOKUP(A457,[2]Sheet1!$A$2:$B$601,2,FALSE)</f>
        <v>293</v>
      </c>
      <c r="F457" t="s">
        <v>148</v>
      </c>
      <c r="G457">
        <v>9</v>
      </c>
      <c r="H457">
        <v>3</v>
      </c>
      <c r="I457" s="1">
        <v>0.33</v>
      </c>
    </row>
    <row r="458" spans="1:9" x14ac:dyDescent="0.2">
      <c r="A458" t="str">
        <f t="shared" si="20"/>
        <v>Elavarasan A|Jaipur Pink Panthers|Season7</v>
      </c>
      <c r="B458" s="2" t="s">
        <v>184</v>
      </c>
      <c r="C458" s="2" t="s">
        <v>95</v>
      </c>
      <c r="D458" s="2" t="e">
        <v>#N/A</v>
      </c>
      <c r="E458" s="2" t="e">
        <f>VLOOKUP(A458,[2]Sheet1!$A$2:$B$601,2,FALSE)</f>
        <v>#N/A</v>
      </c>
      <c r="F458" t="s">
        <v>265</v>
      </c>
      <c r="G458">
        <v>8</v>
      </c>
      <c r="H458">
        <v>3</v>
      </c>
      <c r="I458" s="1">
        <v>0.38</v>
      </c>
    </row>
    <row r="459" spans="1:9" x14ac:dyDescent="0.2">
      <c r="A459" t="str">
        <f t="shared" si="20"/>
        <v>Sachin Narwal|Jaipur Pink Panthers|Season7</v>
      </c>
      <c r="B459" s="2" t="s">
        <v>184</v>
      </c>
      <c r="C459" s="2" t="s">
        <v>95</v>
      </c>
      <c r="D459" s="2">
        <v>3154</v>
      </c>
      <c r="E459" s="2">
        <f>VLOOKUP(A459,[2]Sheet1!$A$2:$B$601,2,FALSE)</f>
        <v>3154</v>
      </c>
      <c r="F459" t="s">
        <v>266</v>
      </c>
      <c r="G459">
        <v>5</v>
      </c>
      <c r="H459">
        <v>1</v>
      </c>
      <c r="I459" s="1">
        <v>0.2</v>
      </c>
    </row>
    <row r="460" spans="1:9" x14ac:dyDescent="0.2">
      <c r="A460" t="str">
        <f t="shared" si="20"/>
        <v>Deepak Narwal|Jaipur Pink Panthers|Season7</v>
      </c>
      <c r="B460" s="2" t="s">
        <v>184</v>
      </c>
      <c r="C460" s="2" t="s">
        <v>95</v>
      </c>
      <c r="D460" s="2">
        <v>211</v>
      </c>
      <c r="E460" s="2">
        <f>VLOOKUP(A460,[2]Sheet1!$A$2:$B$601,2,FALSE)</f>
        <v>211</v>
      </c>
      <c r="F460" t="s">
        <v>16</v>
      </c>
      <c r="G460">
        <v>5</v>
      </c>
      <c r="H460">
        <v>1</v>
      </c>
      <c r="I460" s="1">
        <v>0.2</v>
      </c>
    </row>
    <row r="461" spans="1:9" x14ac:dyDescent="0.2">
      <c r="A461" t="str">
        <f t="shared" si="20"/>
        <v>Sushil Gulia|Jaipur Pink Panthers|Season7</v>
      </c>
      <c r="B461" s="2" t="s">
        <v>184</v>
      </c>
      <c r="C461" s="2" t="s">
        <v>95</v>
      </c>
      <c r="D461" s="2">
        <v>3052</v>
      </c>
      <c r="E461" s="2">
        <f>VLOOKUP(A461,[2]Sheet1!$A$2:$B$601,2,FALSE)</f>
        <v>3052</v>
      </c>
      <c r="F461" t="s">
        <v>267</v>
      </c>
      <c r="G461">
        <v>2</v>
      </c>
      <c r="H461">
        <v>1</v>
      </c>
      <c r="I461" s="1">
        <v>0.5</v>
      </c>
    </row>
    <row r="462" spans="1:9" x14ac:dyDescent="0.2">
      <c r="A462" t="str">
        <f t="shared" si="20"/>
        <v>Ajinkya Ashok Pawar|Jaipur Pink Panthers|Season7</v>
      </c>
      <c r="B462" s="2" t="s">
        <v>184</v>
      </c>
      <c r="C462" s="2" t="s">
        <v>95</v>
      </c>
      <c r="D462" s="2">
        <v>3097</v>
      </c>
      <c r="E462" s="2">
        <f>VLOOKUP(A462,[2]Sheet1!$A$2:$B$601,2,FALSE)</f>
        <v>3097</v>
      </c>
      <c r="F462" t="s">
        <v>214</v>
      </c>
      <c r="G462">
        <v>2</v>
      </c>
      <c r="H462">
        <v>0</v>
      </c>
      <c r="I462" s="1">
        <v>0</v>
      </c>
    </row>
    <row r="463" spans="1:9" x14ac:dyDescent="0.2">
      <c r="A463" t="str">
        <f t="shared" si="20"/>
        <v>Milinda Chathuranga|Jaipur Pink Panthers|Season7</v>
      </c>
      <c r="B463" s="2" t="s">
        <v>184</v>
      </c>
      <c r="C463" s="2" t="s">
        <v>95</v>
      </c>
      <c r="D463" s="2" t="e">
        <v>#N/A</v>
      </c>
      <c r="E463" s="2" t="e">
        <f>VLOOKUP(A463,[2]Sheet1!$A$2:$B$601,2,FALSE)</f>
        <v>#N/A</v>
      </c>
      <c r="F463" t="s">
        <v>268</v>
      </c>
      <c r="G463">
        <v>1</v>
      </c>
      <c r="H463">
        <v>0</v>
      </c>
      <c r="I463" s="1">
        <v>0</v>
      </c>
    </row>
    <row r="464" spans="1:9" x14ac:dyDescent="0.2">
      <c r="A464" t="str">
        <f t="shared" si="20"/>
        <v>Lokesh Kaushik|Jaipur Pink Panthers|Season7</v>
      </c>
      <c r="B464" s="2" t="s">
        <v>184</v>
      </c>
      <c r="C464" s="2" t="s">
        <v>95</v>
      </c>
      <c r="D464" s="2">
        <v>599</v>
      </c>
      <c r="E464" s="2">
        <f>VLOOKUP(A464,[2]Sheet1!$A$2:$B$601,2,FALSE)</f>
        <v>599</v>
      </c>
      <c r="F464" t="s">
        <v>217</v>
      </c>
      <c r="G464">
        <v>1</v>
      </c>
      <c r="H464">
        <v>0</v>
      </c>
      <c r="I464" s="1">
        <v>0</v>
      </c>
    </row>
    <row r="465" spans="1:9" x14ac:dyDescent="0.2">
      <c r="A465" t="str">
        <f t="shared" si="20"/>
        <v>Karamvir|Jaipur Pink Panthers|Season7</v>
      </c>
      <c r="B465" s="2" t="s">
        <v>184</v>
      </c>
      <c r="C465" s="2" t="s">
        <v>95</v>
      </c>
      <c r="D465" s="2" t="e">
        <v>#N/A</v>
      </c>
      <c r="E465" s="2" t="e">
        <f>VLOOKUP(A465,[2]Sheet1!$A$2:$B$601,2,FALSE)</f>
        <v>#N/A</v>
      </c>
      <c r="F465" t="s">
        <v>269</v>
      </c>
      <c r="G465">
        <v>1</v>
      </c>
      <c r="H465">
        <v>0</v>
      </c>
      <c r="I465" s="1">
        <v>0</v>
      </c>
    </row>
    <row r="466" spans="1:9" x14ac:dyDescent="0.2">
      <c r="A466" t="str">
        <f t="shared" si="20"/>
        <v>Neeraj Kumar|Patna Pirates|Season7</v>
      </c>
      <c r="B466" s="2" t="s">
        <v>184</v>
      </c>
      <c r="C466" s="2" t="s">
        <v>109</v>
      </c>
      <c r="D466" s="2">
        <v>3107</v>
      </c>
      <c r="E466" s="2">
        <f>VLOOKUP(A466,[2]Sheet1!$A$2:$B$601,2,FALSE)</f>
        <v>3107</v>
      </c>
      <c r="F466" t="s">
        <v>70</v>
      </c>
      <c r="G466">
        <v>121</v>
      </c>
      <c r="H466">
        <v>54</v>
      </c>
      <c r="I466" s="1">
        <v>0.45</v>
      </c>
    </row>
    <row r="467" spans="1:9" x14ac:dyDescent="0.2">
      <c r="A467" t="str">
        <f t="shared" si="20"/>
        <v>Jaideep|Patna Pirates|Season7</v>
      </c>
      <c r="B467" s="2" t="s">
        <v>184</v>
      </c>
      <c r="C467" s="2" t="s">
        <v>109</v>
      </c>
      <c r="D467" s="2">
        <v>579</v>
      </c>
      <c r="E467" s="2">
        <f>VLOOKUP(A467,[2]Sheet1!$A$2:$B$601,2,FALSE)</f>
        <v>579</v>
      </c>
      <c r="F467" t="s">
        <v>96</v>
      </c>
      <c r="G467">
        <v>111</v>
      </c>
      <c r="H467">
        <v>49</v>
      </c>
      <c r="I467" s="1">
        <v>0.44</v>
      </c>
    </row>
    <row r="468" spans="1:9" x14ac:dyDescent="0.2">
      <c r="A468" t="str">
        <f t="shared" si="20"/>
        <v>Hadi Oshtorak|Patna Pirates|Season7</v>
      </c>
      <c r="B468" s="2" t="s">
        <v>184</v>
      </c>
      <c r="C468" s="2" t="s">
        <v>109</v>
      </c>
      <c r="D468" s="2">
        <v>249</v>
      </c>
      <c r="E468" s="2">
        <f>VLOOKUP(A468,[2]Sheet1!$A$2:$B$601,2,FALSE)</f>
        <v>249</v>
      </c>
      <c r="F468" t="s">
        <v>157</v>
      </c>
      <c r="G468">
        <v>85</v>
      </c>
      <c r="H468">
        <v>33</v>
      </c>
      <c r="I468" s="1">
        <v>0.39</v>
      </c>
    </row>
    <row r="469" spans="1:9" x14ac:dyDescent="0.2">
      <c r="A469" t="str">
        <f t="shared" si="20"/>
        <v>Vikas Jaglan|Patna Pirates|Season7</v>
      </c>
      <c r="B469" s="2" t="s">
        <v>184</v>
      </c>
      <c r="C469" s="2" t="s">
        <v>109</v>
      </c>
      <c r="D469" s="2" t="e">
        <v>#N/A</v>
      </c>
      <c r="E469" s="2" t="e">
        <f>VLOOKUP(A469,[2]Sheet1!$A$2:$B$601,2,FALSE)</f>
        <v>#N/A</v>
      </c>
      <c r="F469" t="s">
        <v>103</v>
      </c>
      <c r="G469">
        <v>61</v>
      </c>
      <c r="H469">
        <v>23</v>
      </c>
      <c r="I469" s="1">
        <v>0.38</v>
      </c>
    </row>
    <row r="470" spans="1:9" x14ac:dyDescent="0.2">
      <c r="A470" t="str">
        <f t="shared" si="20"/>
        <v>Monu|Patna Pirates|Season7</v>
      </c>
      <c r="B470" s="2" t="s">
        <v>184</v>
      </c>
      <c r="C470" s="2" t="s">
        <v>109</v>
      </c>
      <c r="D470" s="2">
        <v>3082</v>
      </c>
      <c r="E470" s="2">
        <f>VLOOKUP(A470,[2]Sheet1!$A$2:$B$601,2,FALSE)</f>
        <v>3082</v>
      </c>
      <c r="F470" t="s">
        <v>115</v>
      </c>
      <c r="G470">
        <v>40</v>
      </c>
      <c r="H470">
        <v>19</v>
      </c>
      <c r="I470" s="1">
        <v>0.48</v>
      </c>
    </row>
    <row r="471" spans="1:9" x14ac:dyDescent="0.2">
      <c r="A471" t="str">
        <f t="shared" si="20"/>
        <v>Mohammad Esmaeil Mag..|Patna Pirates|Season7</v>
      </c>
      <c r="B471" s="2" t="s">
        <v>184</v>
      </c>
      <c r="C471" s="2" t="s">
        <v>109</v>
      </c>
      <c r="D471" s="2" t="e">
        <v>#N/A</v>
      </c>
      <c r="E471" s="2" t="e">
        <f>VLOOKUP(A471,[2]Sheet1!$A$2:$B$601,2,FALSE)</f>
        <v>#N/A</v>
      </c>
      <c r="F471" t="s">
        <v>270</v>
      </c>
      <c r="G471">
        <v>25</v>
      </c>
      <c r="H471">
        <v>10</v>
      </c>
      <c r="I471" s="1">
        <v>0.4</v>
      </c>
    </row>
    <row r="472" spans="1:9" x14ac:dyDescent="0.2">
      <c r="A472" t="str">
        <f t="shared" si="20"/>
        <v>Jawahar Dagar|Patna Pirates|Season7</v>
      </c>
      <c r="B472" s="2" t="s">
        <v>184</v>
      </c>
      <c r="C472" s="2" t="s">
        <v>109</v>
      </c>
      <c r="D472" s="2">
        <v>390</v>
      </c>
      <c r="E472" s="2">
        <f>VLOOKUP(A472,[2]Sheet1!$A$2:$B$601,2,FALSE)</f>
        <v>390</v>
      </c>
      <c r="F472" t="s">
        <v>99</v>
      </c>
      <c r="G472">
        <v>15</v>
      </c>
      <c r="H472">
        <v>5</v>
      </c>
      <c r="I472" s="1">
        <v>0.33</v>
      </c>
    </row>
    <row r="473" spans="1:9" x14ac:dyDescent="0.2">
      <c r="A473" t="str">
        <f t="shared" si="20"/>
        <v>Jang Kun Lee|Patna Pirates|Season7</v>
      </c>
      <c r="B473" s="2" t="s">
        <v>184</v>
      </c>
      <c r="C473" s="2" t="s">
        <v>109</v>
      </c>
      <c r="D473" s="2" t="e">
        <v>#N/A</v>
      </c>
      <c r="E473" s="2" t="e">
        <f>VLOOKUP(A473,[2]Sheet1!$A$2:$B$601,2,FALSE)</f>
        <v>#N/A</v>
      </c>
      <c r="F473" t="s">
        <v>14</v>
      </c>
      <c r="G473">
        <v>11</v>
      </c>
      <c r="H473">
        <v>2</v>
      </c>
      <c r="I473" s="1">
        <v>0.18</v>
      </c>
    </row>
    <row r="474" spans="1:9" x14ac:dyDescent="0.2">
      <c r="A474" t="str">
        <f t="shared" si="20"/>
        <v>Ravinder|Patna Pirates|Season7</v>
      </c>
      <c r="B474" s="2" t="s">
        <v>184</v>
      </c>
      <c r="C474" s="2" t="s">
        <v>109</v>
      </c>
      <c r="D474" s="2">
        <v>3208</v>
      </c>
      <c r="E474" s="2">
        <f>VLOOKUP(A474,[2]Sheet1!$A$2:$B$601,2,FALSE)</f>
        <v>3208</v>
      </c>
      <c r="F474" t="s">
        <v>271</v>
      </c>
      <c r="G474">
        <v>8</v>
      </c>
      <c r="H474">
        <v>2</v>
      </c>
      <c r="I474" s="1">
        <v>0.25</v>
      </c>
    </row>
    <row r="475" spans="1:9" x14ac:dyDescent="0.2">
      <c r="A475" t="str">
        <f t="shared" si="20"/>
        <v>Pardeep Narwal|Patna Pirates|Season7</v>
      </c>
      <c r="B475" s="2" t="s">
        <v>184</v>
      </c>
      <c r="C475" s="2" t="s">
        <v>109</v>
      </c>
      <c r="D475" s="2">
        <v>197</v>
      </c>
      <c r="E475" s="2">
        <f>VLOOKUP(A475,[2]Sheet1!$A$2:$B$601,2,FALSE)</f>
        <v>197</v>
      </c>
      <c r="F475" t="s">
        <v>104</v>
      </c>
      <c r="G475">
        <v>3</v>
      </c>
      <c r="H475">
        <v>1</v>
      </c>
      <c r="I475" s="1">
        <v>0.33</v>
      </c>
    </row>
    <row r="476" spans="1:9" x14ac:dyDescent="0.2">
      <c r="A476" t="str">
        <f t="shared" si="20"/>
        <v>Ashish|Patna Pirates|Season7</v>
      </c>
      <c r="B476" s="2" t="s">
        <v>184</v>
      </c>
      <c r="C476" s="2" t="s">
        <v>109</v>
      </c>
      <c r="D476" s="2">
        <v>3028</v>
      </c>
      <c r="E476" s="2">
        <f>VLOOKUP(A476,[2]Sheet1!$A$2:$B$601,2,FALSE)</f>
        <v>3028</v>
      </c>
      <c r="F476" t="s">
        <v>272</v>
      </c>
      <c r="G476">
        <v>2</v>
      </c>
      <c r="H476">
        <v>0</v>
      </c>
      <c r="I476" s="1">
        <v>0</v>
      </c>
    </row>
    <row r="477" spans="1:9" x14ac:dyDescent="0.2">
      <c r="A477" t="str">
        <f t="shared" si="20"/>
        <v>Purna Singh|Patna Pirates|Season7</v>
      </c>
      <c r="B477" s="2" t="s">
        <v>184</v>
      </c>
      <c r="C477" s="2" t="s">
        <v>109</v>
      </c>
      <c r="D477" s="2">
        <v>3075</v>
      </c>
      <c r="E477" s="2">
        <f>VLOOKUP(A477,[2]Sheet1!$A$2:$B$601,2,FALSE)</f>
        <v>3075</v>
      </c>
      <c r="F477" t="s">
        <v>273</v>
      </c>
      <c r="G477">
        <v>1</v>
      </c>
      <c r="H477">
        <v>0</v>
      </c>
      <c r="I477" s="1">
        <v>0</v>
      </c>
    </row>
    <row r="478" spans="1:9" x14ac:dyDescent="0.2">
      <c r="A478" t="str">
        <f t="shared" si="20"/>
        <v>Amit Kumar|Patna Pirates|Season7</v>
      </c>
      <c r="B478" s="2" t="s">
        <v>184</v>
      </c>
      <c r="C478" s="2" t="s">
        <v>109</v>
      </c>
      <c r="D478" s="2" t="e">
        <v>#N/A</v>
      </c>
      <c r="E478" s="2" t="e">
        <f>VLOOKUP(A478,[2]Sheet1!$A$2:$B$601,2,FALSE)</f>
        <v>#N/A</v>
      </c>
      <c r="F478" t="s">
        <v>191</v>
      </c>
      <c r="G478">
        <v>1</v>
      </c>
      <c r="H478">
        <v>0</v>
      </c>
      <c r="I478" s="1">
        <v>0</v>
      </c>
    </row>
    <row r="479" spans="1:9" x14ac:dyDescent="0.2">
      <c r="A479" t="str">
        <f t="shared" si="20"/>
        <v>Surjeet Singh|Puneri Paltan|Season7</v>
      </c>
      <c r="B479" s="2" t="s">
        <v>184</v>
      </c>
      <c r="C479" s="2" t="s">
        <v>110</v>
      </c>
      <c r="D479" s="2">
        <v>322</v>
      </c>
      <c r="E479" s="2">
        <f>VLOOKUP(A479,[2]Sheet1!$A$2:$B$601,2,FALSE)</f>
        <v>322</v>
      </c>
      <c r="F479" t="s">
        <v>7</v>
      </c>
      <c r="G479">
        <v>120</v>
      </c>
      <c r="H479">
        <v>57</v>
      </c>
      <c r="I479" s="1">
        <v>0.48</v>
      </c>
    </row>
    <row r="480" spans="1:9" x14ac:dyDescent="0.2">
      <c r="A480" t="str">
        <f t="shared" si="20"/>
        <v>Girish Maruti Ernak|Puneri Paltan|Season7</v>
      </c>
      <c r="B480" s="2" t="s">
        <v>184</v>
      </c>
      <c r="C480" s="2" t="s">
        <v>110</v>
      </c>
      <c r="D480" s="2">
        <v>161</v>
      </c>
      <c r="E480" s="2">
        <f>VLOOKUP(A480,[2]Sheet1!$A$2:$B$601,2,FALSE)</f>
        <v>161</v>
      </c>
      <c r="F480" t="s">
        <v>111</v>
      </c>
      <c r="G480">
        <v>82</v>
      </c>
      <c r="H480">
        <v>31</v>
      </c>
      <c r="I480" s="1">
        <v>0.38</v>
      </c>
    </row>
    <row r="481" spans="1:9" x14ac:dyDescent="0.2">
      <c r="A481" t="str">
        <f t="shared" si="20"/>
        <v>Jadhav Balasaheb Shahaji|Puneri Paltan|Season7</v>
      </c>
      <c r="B481" s="2" t="s">
        <v>184</v>
      </c>
      <c r="C481" s="2" t="s">
        <v>110</v>
      </c>
      <c r="D481" s="2" t="e">
        <v>#N/A</v>
      </c>
      <c r="E481" s="2" t="e">
        <f>VLOOKUP(A481,[2]Sheet1!$A$2:$B$601,2,FALSE)</f>
        <v>#N/A</v>
      </c>
      <c r="F481" t="s">
        <v>274</v>
      </c>
      <c r="G481">
        <v>66</v>
      </c>
      <c r="H481">
        <v>30</v>
      </c>
      <c r="I481" s="1">
        <v>0.45</v>
      </c>
    </row>
    <row r="482" spans="1:9" x14ac:dyDescent="0.2">
      <c r="A482" t="str">
        <f t="shared" si="20"/>
        <v>Manjeet|Puneri Paltan|Season7</v>
      </c>
      <c r="B482" s="2" t="s">
        <v>184</v>
      </c>
      <c r="C482" s="2" t="s">
        <v>110</v>
      </c>
      <c r="D482" s="2">
        <v>763</v>
      </c>
      <c r="E482" s="2">
        <f>VLOOKUP(A482,[2]Sheet1!$A$2:$B$601,2,FALSE)</f>
        <v>763</v>
      </c>
      <c r="F482" t="s">
        <v>221</v>
      </c>
      <c r="G482">
        <v>55</v>
      </c>
      <c r="H482">
        <v>27</v>
      </c>
      <c r="I482" s="1">
        <v>0.49</v>
      </c>
    </row>
    <row r="483" spans="1:9" x14ac:dyDescent="0.2">
      <c r="A483" t="str">
        <f t="shared" si="20"/>
        <v>Amit Kumar|Puneri Paltan|Season7</v>
      </c>
      <c r="B483" s="2" t="s">
        <v>184</v>
      </c>
      <c r="C483" s="2" t="s">
        <v>110</v>
      </c>
      <c r="D483" s="2">
        <v>3110</v>
      </c>
      <c r="E483" s="2">
        <f>VLOOKUP(A483,[2]Sheet1!$A$2:$B$601,2,FALSE)</f>
        <v>3110</v>
      </c>
      <c r="F483" t="s">
        <v>191</v>
      </c>
      <c r="G483">
        <v>55</v>
      </c>
      <c r="H483">
        <v>27</v>
      </c>
      <c r="I483" s="1">
        <v>0.49</v>
      </c>
    </row>
    <row r="484" spans="1:9" x14ac:dyDescent="0.2">
      <c r="A484" t="str">
        <f t="shared" si="20"/>
        <v>Shubham Shinde|Puneri Paltan|Season7</v>
      </c>
      <c r="B484" s="2" t="s">
        <v>184</v>
      </c>
      <c r="C484" s="2" t="s">
        <v>110</v>
      </c>
      <c r="D484" s="2">
        <v>3103</v>
      </c>
      <c r="E484" s="2">
        <f>VLOOKUP(A484,[2]Sheet1!$A$2:$B$601,2,FALSE)</f>
        <v>3103</v>
      </c>
      <c r="F484" t="s">
        <v>222</v>
      </c>
      <c r="G484">
        <v>38</v>
      </c>
      <c r="H484">
        <v>15</v>
      </c>
      <c r="I484" s="1">
        <v>0.39</v>
      </c>
    </row>
    <row r="485" spans="1:9" x14ac:dyDescent="0.2">
      <c r="A485" t="str">
        <f t="shared" si="20"/>
        <v>Sagar Krishna|Puneri Paltan|Season7</v>
      </c>
      <c r="B485" s="2" t="s">
        <v>184</v>
      </c>
      <c r="C485" s="2" t="s">
        <v>110</v>
      </c>
      <c r="D485" s="2" t="e">
        <v>#N/A</v>
      </c>
      <c r="E485" s="2" t="e">
        <f>VLOOKUP(A485,[2]Sheet1!$A$2:$B$601,2,FALSE)</f>
        <v>#N/A</v>
      </c>
      <c r="F485" t="s">
        <v>173</v>
      </c>
      <c r="G485">
        <v>34</v>
      </c>
      <c r="H485">
        <v>12</v>
      </c>
      <c r="I485" s="1">
        <v>0.35</v>
      </c>
    </row>
    <row r="486" spans="1:9" x14ac:dyDescent="0.2">
      <c r="A486" t="str">
        <f t="shared" si="20"/>
        <v>Hadi Tajik|Puneri Paltan|Season7</v>
      </c>
      <c r="B486" s="2" t="s">
        <v>184</v>
      </c>
      <c r="C486" s="2" t="s">
        <v>110</v>
      </c>
      <c r="D486" s="2">
        <v>301</v>
      </c>
      <c r="E486" s="2">
        <f>VLOOKUP(A486,[2]Sheet1!$A$2:$B$601,2,FALSE)</f>
        <v>301</v>
      </c>
      <c r="F486" t="s">
        <v>178</v>
      </c>
      <c r="G486">
        <v>32</v>
      </c>
      <c r="H486">
        <v>15</v>
      </c>
      <c r="I486" s="1">
        <v>0.47</v>
      </c>
    </row>
    <row r="487" spans="1:9" x14ac:dyDescent="0.2">
      <c r="A487" t="str">
        <f t="shared" si="20"/>
        <v>Nitin Tomar|Puneri Paltan|Season7</v>
      </c>
      <c r="B487" s="2" t="s">
        <v>184</v>
      </c>
      <c r="C487" s="2" t="s">
        <v>110</v>
      </c>
      <c r="D487" s="2">
        <v>320</v>
      </c>
      <c r="E487" s="2">
        <f>VLOOKUP(A487,[2]Sheet1!$A$2:$B$601,2,FALSE)</f>
        <v>320</v>
      </c>
      <c r="F487" t="s">
        <v>176</v>
      </c>
      <c r="G487">
        <v>31</v>
      </c>
      <c r="H487">
        <v>7</v>
      </c>
      <c r="I487" s="1">
        <v>0.23</v>
      </c>
    </row>
    <row r="488" spans="1:9" x14ac:dyDescent="0.2">
      <c r="A488" t="str">
        <f t="shared" si="20"/>
        <v>Sanket Sawant|Puneri Paltan|Season7</v>
      </c>
      <c r="B488" s="2" t="s">
        <v>184</v>
      </c>
      <c r="C488" s="2" t="s">
        <v>110</v>
      </c>
      <c r="D488" s="2">
        <v>3234</v>
      </c>
      <c r="E488" s="2">
        <f>VLOOKUP(A488,[2]Sheet1!$A$2:$B$601,2,FALSE)</f>
        <v>3234</v>
      </c>
      <c r="F488" t="s">
        <v>275</v>
      </c>
      <c r="G488">
        <v>15</v>
      </c>
      <c r="H488">
        <v>7</v>
      </c>
      <c r="I488" s="1">
        <v>0.47</v>
      </c>
    </row>
    <row r="489" spans="1:9" x14ac:dyDescent="0.2">
      <c r="A489" t="str">
        <f t="shared" si="20"/>
        <v>Pankaj Mohite|Puneri Paltan|Season7</v>
      </c>
      <c r="B489" s="2" t="s">
        <v>184</v>
      </c>
      <c r="C489" s="2" t="s">
        <v>110</v>
      </c>
      <c r="D489" s="2">
        <v>3233</v>
      </c>
      <c r="E489" s="2">
        <f>VLOOKUP(A489,[2]Sheet1!$A$2:$B$601,2,FALSE)</f>
        <v>3233</v>
      </c>
      <c r="F489" t="s">
        <v>276</v>
      </c>
      <c r="G489">
        <v>12</v>
      </c>
      <c r="H489">
        <v>3</v>
      </c>
      <c r="I489" s="1">
        <v>0.25</v>
      </c>
    </row>
    <row r="490" spans="1:9" x14ac:dyDescent="0.2">
      <c r="A490" t="str">
        <f t="shared" si="20"/>
        <v>Darshan Kadian|Puneri Paltan|Season7</v>
      </c>
      <c r="B490" s="2" t="s">
        <v>184</v>
      </c>
      <c r="C490" s="2" t="s">
        <v>110</v>
      </c>
      <c r="D490" s="2" t="e">
        <v>#N/A</v>
      </c>
      <c r="E490" s="2" t="e">
        <f>VLOOKUP(A490,[2]Sheet1!$A$2:$B$601,2,FALSE)</f>
        <v>#N/A</v>
      </c>
      <c r="F490" t="s">
        <v>161</v>
      </c>
      <c r="G490">
        <v>11</v>
      </c>
      <c r="H490">
        <v>1</v>
      </c>
      <c r="I490" s="1">
        <v>0.09</v>
      </c>
    </row>
    <row r="491" spans="1:9" x14ac:dyDescent="0.2">
      <c r="A491" t="str">
        <f t="shared" si="20"/>
        <v>Sushant Sail|Puneri Paltan|Season7</v>
      </c>
      <c r="B491" s="2" t="s">
        <v>184</v>
      </c>
      <c r="C491" s="2" t="s">
        <v>110</v>
      </c>
      <c r="D491" s="2">
        <v>3235</v>
      </c>
      <c r="E491" s="2">
        <f>VLOOKUP(A491,[2]Sheet1!$A$2:$B$601,2,FALSE)</f>
        <v>3235</v>
      </c>
      <c r="F491" t="s">
        <v>277</v>
      </c>
      <c r="G491">
        <v>7</v>
      </c>
      <c r="H491">
        <v>3</v>
      </c>
      <c r="I491" s="1">
        <v>0.43</v>
      </c>
    </row>
    <row r="492" spans="1:9" x14ac:dyDescent="0.2">
      <c r="A492" t="str">
        <f t="shared" si="20"/>
        <v>Sandeep|Puneri Paltan|Season7</v>
      </c>
      <c r="B492" s="2" t="s">
        <v>184</v>
      </c>
      <c r="C492" s="2" t="s">
        <v>110</v>
      </c>
      <c r="D492" s="2">
        <v>3102</v>
      </c>
      <c r="E492" s="2">
        <f>VLOOKUP(A492,[2]Sheet1!$A$2:$B$601,2,FALSE)</f>
        <v>3102</v>
      </c>
      <c r="F492" t="s">
        <v>194</v>
      </c>
      <c r="G492">
        <v>5</v>
      </c>
      <c r="H492">
        <v>2</v>
      </c>
      <c r="I492" s="1">
        <v>0.4</v>
      </c>
    </row>
    <row r="493" spans="1:9" x14ac:dyDescent="0.2">
      <c r="A493" t="str">
        <f t="shared" si="20"/>
        <v>Deepak Yadav|Puneri Paltan|Season7</v>
      </c>
      <c r="B493" s="2" t="s">
        <v>184</v>
      </c>
      <c r="C493" s="2" t="s">
        <v>110</v>
      </c>
      <c r="D493" s="2" t="e">
        <v>#N/A</v>
      </c>
      <c r="E493" s="2" t="e">
        <f>VLOOKUP(A493,[2]Sheet1!$A$2:$B$601,2,FALSE)</f>
        <v>#N/A</v>
      </c>
      <c r="F493" t="s">
        <v>164</v>
      </c>
      <c r="G493">
        <v>5</v>
      </c>
      <c r="H493">
        <v>0</v>
      </c>
      <c r="I493" s="1">
        <v>0</v>
      </c>
    </row>
    <row r="494" spans="1:9" x14ac:dyDescent="0.2">
      <c r="A494" t="str">
        <f t="shared" si="20"/>
        <v>Emad Sedaghatnia|Puneri Paltan|Season7</v>
      </c>
      <c r="B494" s="2" t="s">
        <v>184</v>
      </c>
      <c r="C494" s="2" t="s">
        <v>110</v>
      </c>
      <c r="D494" s="2">
        <v>3179</v>
      </c>
      <c r="E494" s="2">
        <f>VLOOKUP(A494,[2]Sheet1!$A$2:$B$601,2,FALSE)</f>
        <v>3179</v>
      </c>
      <c r="F494" t="s">
        <v>278</v>
      </c>
      <c r="G494">
        <v>3</v>
      </c>
      <c r="H494">
        <v>0</v>
      </c>
      <c r="I494" s="1">
        <v>0</v>
      </c>
    </row>
    <row r="495" spans="1:9" x14ac:dyDescent="0.2">
      <c r="A495" t="str">
        <f t="shared" si="20"/>
        <v>Pawan Kumar|Puneri Paltan|Season7</v>
      </c>
      <c r="B495" s="2" t="s">
        <v>184</v>
      </c>
      <c r="C495" s="2" t="s">
        <v>110</v>
      </c>
      <c r="D495" s="2">
        <v>156</v>
      </c>
      <c r="E495" s="2">
        <f>VLOOKUP(A495,[2]Sheet1!$A$2:$B$601,2,FALSE)</f>
        <v>156</v>
      </c>
      <c r="F495" t="s">
        <v>91</v>
      </c>
      <c r="G495">
        <v>2</v>
      </c>
      <c r="H495">
        <v>0</v>
      </c>
      <c r="I495" s="1">
        <v>0</v>
      </c>
    </row>
    <row r="496" spans="1:9" x14ac:dyDescent="0.2">
      <c r="A496" t="str">
        <f t="shared" si="20"/>
        <v>R. Sriram|Puneri Paltan|Season7</v>
      </c>
      <c r="B496" s="2" t="s">
        <v>184</v>
      </c>
      <c r="C496" s="2" t="s">
        <v>110</v>
      </c>
      <c r="D496" s="2" t="e">
        <v>#N/A</v>
      </c>
      <c r="E496" s="2" t="e">
        <f>VLOOKUP(A496,[2]Sheet1!$A$2:$B$601,2,FALSE)</f>
        <v>#N/A</v>
      </c>
      <c r="F496" t="s">
        <v>47</v>
      </c>
      <c r="G496">
        <v>1</v>
      </c>
      <c r="H496">
        <v>0</v>
      </c>
      <c r="I496" s="1">
        <v>0</v>
      </c>
    </row>
    <row r="497" spans="1:9" x14ac:dyDescent="0.2">
      <c r="A497" t="str">
        <f t="shared" si="20"/>
        <v>Manjeet Chhillar|Tamil Thalaivas|Season7</v>
      </c>
      <c r="B497" s="2" t="s">
        <v>184</v>
      </c>
      <c r="C497" s="2" t="s">
        <v>548</v>
      </c>
      <c r="D497" s="2">
        <v>69</v>
      </c>
      <c r="E497" s="2">
        <f>VLOOKUP(A497,[2]Sheet1!$A$2:$B$601,2,FALSE)</f>
        <v>69</v>
      </c>
      <c r="F497" t="s">
        <v>84</v>
      </c>
      <c r="G497">
        <v>78</v>
      </c>
      <c r="H497">
        <v>35</v>
      </c>
      <c r="I497" s="1">
        <v>0.45</v>
      </c>
    </row>
    <row r="498" spans="1:9" x14ac:dyDescent="0.2">
      <c r="A498" t="str">
        <f t="shared" si="20"/>
        <v>Mohit Chhillar|Tamil Thalaivas|Season7</v>
      </c>
      <c r="B498" s="2" t="s">
        <v>184</v>
      </c>
      <c r="C498" s="2" t="s">
        <v>548</v>
      </c>
      <c r="D498" s="2">
        <v>71</v>
      </c>
      <c r="E498" s="2">
        <f>VLOOKUP(A498,[2]Sheet1!$A$2:$B$601,2,FALSE)</f>
        <v>71</v>
      </c>
      <c r="F498" t="s">
        <v>68</v>
      </c>
      <c r="G498">
        <v>77</v>
      </c>
      <c r="H498">
        <v>34</v>
      </c>
      <c r="I498" s="1">
        <v>0.44</v>
      </c>
    </row>
    <row r="499" spans="1:9" x14ac:dyDescent="0.2">
      <c r="A499" t="str">
        <f t="shared" si="20"/>
        <v>Ran Singh|Tamil Thalaivas|Season7</v>
      </c>
      <c r="B499" s="2" t="s">
        <v>184</v>
      </c>
      <c r="C499" s="2" t="s">
        <v>548</v>
      </c>
      <c r="D499" s="2">
        <v>160</v>
      </c>
      <c r="E499" s="2">
        <f>VLOOKUP(A499,[2]Sheet1!$A$2:$B$601,2,FALSE)</f>
        <v>160</v>
      </c>
      <c r="F499" t="s">
        <v>8</v>
      </c>
      <c r="G499">
        <v>74</v>
      </c>
      <c r="H499">
        <v>33</v>
      </c>
      <c r="I499" s="1">
        <v>0.45</v>
      </c>
    </row>
    <row r="500" spans="1:9" x14ac:dyDescent="0.2">
      <c r="A500" t="str">
        <f t="shared" si="20"/>
        <v>Ajeet|Tamil Thalaivas|Season7</v>
      </c>
      <c r="B500" s="2" t="s">
        <v>184</v>
      </c>
      <c r="C500" s="2" t="s">
        <v>548</v>
      </c>
      <c r="D500" s="2">
        <v>3111</v>
      </c>
      <c r="E500" s="2">
        <f>VLOOKUP(A500,[2]Sheet1!$A$2:$B$601,2,FALSE)</f>
        <v>3111</v>
      </c>
      <c r="F500" t="s">
        <v>279</v>
      </c>
      <c r="G500">
        <v>51</v>
      </c>
      <c r="H500">
        <v>14</v>
      </c>
      <c r="I500" s="1">
        <v>0.27</v>
      </c>
    </row>
    <row r="501" spans="1:9" x14ac:dyDescent="0.2">
      <c r="A501" t="str">
        <f t="shared" si="20"/>
        <v>M. Abishek|Tamil Thalaivas|Season7</v>
      </c>
      <c r="B501" s="2" t="s">
        <v>184</v>
      </c>
      <c r="C501" s="2" t="s">
        <v>548</v>
      </c>
      <c r="D501" s="2">
        <v>3014</v>
      </c>
      <c r="E501" s="2">
        <f>VLOOKUP(A501,[2]Sheet1!$A$2:$B$601,2,FALSE)</f>
        <v>3014</v>
      </c>
      <c r="F501" t="s">
        <v>280</v>
      </c>
      <c r="G501">
        <v>40</v>
      </c>
      <c r="H501">
        <v>14</v>
      </c>
      <c r="I501" s="1">
        <v>0.35</v>
      </c>
    </row>
    <row r="502" spans="1:9" x14ac:dyDescent="0.2">
      <c r="A502" t="str">
        <f t="shared" si="20"/>
        <v>Sagar|Tamil Thalaivas|Season7</v>
      </c>
      <c r="B502" s="2" t="s">
        <v>184</v>
      </c>
      <c r="C502" s="2" t="s">
        <v>548</v>
      </c>
      <c r="D502" s="2">
        <v>3236</v>
      </c>
      <c r="E502" s="2">
        <f>VLOOKUP(A502,[2]Sheet1!$A$2:$B$601,2,FALSE)</f>
        <v>3236</v>
      </c>
      <c r="F502" t="s">
        <v>281</v>
      </c>
      <c r="G502">
        <v>37</v>
      </c>
      <c r="H502">
        <v>19</v>
      </c>
      <c r="I502" s="1">
        <v>0.51</v>
      </c>
    </row>
    <row r="503" spans="1:9" x14ac:dyDescent="0.2">
      <c r="A503" t="str">
        <f t="shared" si="20"/>
        <v>Rahul Chaudhari|Tamil Thalaivas|Season7</v>
      </c>
      <c r="B503" s="2" t="s">
        <v>184</v>
      </c>
      <c r="C503" s="2" t="s">
        <v>548</v>
      </c>
      <c r="D503" s="2">
        <v>81</v>
      </c>
      <c r="E503" s="2">
        <f>VLOOKUP(A503,[2]Sheet1!$A$2:$B$601,2,FALSE)</f>
        <v>81</v>
      </c>
      <c r="F503" t="s">
        <v>147</v>
      </c>
      <c r="G503">
        <v>26</v>
      </c>
      <c r="H503">
        <v>8</v>
      </c>
      <c r="I503" s="1">
        <v>0.31</v>
      </c>
    </row>
    <row r="504" spans="1:9" x14ac:dyDescent="0.2">
      <c r="A504" t="str">
        <f t="shared" si="20"/>
        <v>Vineet Kumar|Tamil Thalaivas|Season7</v>
      </c>
      <c r="B504" s="2" t="s">
        <v>184</v>
      </c>
      <c r="C504" s="2" t="s">
        <v>548</v>
      </c>
      <c r="D504" s="2" t="e">
        <v>#N/A</v>
      </c>
      <c r="E504" s="2" t="e">
        <f>VLOOKUP(A504,[2]Sheet1!$A$2:$B$601,2,FALSE)</f>
        <v>#N/A</v>
      </c>
      <c r="F504" t="s">
        <v>127</v>
      </c>
      <c r="G504">
        <v>20</v>
      </c>
      <c r="H504">
        <v>9</v>
      </c>
      <c r="I504" s="1">
        <v>0.45</v>
      </c>
    </row>
    <row r="505" spans="1:9" x14ac:dyDescent="0.2">
      <c r="A505" t="str">
        <f t="shared" si="20"/>
        <v>Shabeer Bappu|Tamil Thalaivas|Season7</v>
      </c>
      <c r="B505" s="2" t="s">
        <v>184</v>
      </c>
      <c r="C505" s="2" t="s">
        <v>548</v>
      </c>
      <c r="D505" s="2">
        <v>105</v>
      </c>
      <c r="E505" s="2">
        <f>VLOOKUP(A505,[2]Sheet1!$A$2:$B$601,2,FALSE)</f>
        <v>105</v>
      </c>
      <c r="F505" t="s">
        <v>165</v>
      </c>
      <c r="G505">
        <v>18</v>
      </c>
      <c r="H505">
        <v>6</v>
      </c>
      <c r="I505" s="1">
        <v>0.33</v>
      </c>
    </row>
    <row r="506" spans="1:9" x14ac:dyDescent="0.2">
      <c r="A506" t="str">
        <f t="shared" si="20"/>
        <v>Ponparthiban Subramani..|Tamil Thalaivas|Season7</v>
      </c>
      <c r="B506" s="2" t="s">
        <v>184</v>
      </c>
      <c r="C506" s="2" t="s">
        <v>548</v>
      </c>
      <c r="D506" s="2" t="e">
        <v>#N/A</v>
      </c>
      <c r="E506" s="2" t="e">
        <f>VLOOKUP(A506,[2]Sheet1!$A$2:$B$601,2,FALSE)</f>
        <v>#N/A</v>
      </c>
      <c r="F506" t="s">
        <v>224</v>
      </c>
      <c r="G506">
        <v>14</v>
      </c>
      <c r="H506">
        <v>4</v>
      </c>
      <c r="I506" s="1">
        <v>0.28999999999999998</v>
      </c>
    </row>
    <row r="507" spans="1:9" x14ac:dyDescent="0.2">
      <c r="A507" t="str">
        <f t="shared" si="20"/>
        <v>V. Ajith Kumar|Tamil Thalaivas|Season7</v>
      </c>
      <c r="B507" s="2" t="s">
        <v>184</v>
      </c>
      <c r="C507" s="2" t="s">
        <v>548</v>
      </c>
      <c r="D507" s="2" t="e">
        <v>#N/A</v>
      </c>
      <c r="E507" s="2" t="e">
        <f>VLOOKUP(A507,[2]Sheet1!$A$2:$B$601,2,FALSE)</f>
        <v>#N/A</v>
      </c>
      <c r="F507" t="s">
        <v>282</v>
      </c>
      <c r="G507">
        <v>8</v>
      </c>
      <c r="H507">
        <v>0</v>
      </c>
      <c r="I507" s="1">
        <v>0</v>
      </c>
    </row>
    <row r="508" spans="1:9" x14ac:dyDescent="0.2">
      <c r="A508" t="str">
        <f t="shared" si="20"/>
        <v>Victor Obiero|Tamil Thalaivas|Season7</v>
      </c>
      <c r="B508" s="2" t="s">
        <v>184</v>
      </c>
      <c r="C508" s="2" t="s">
        <v>548</v>
      </c>
      <c r="D508" s="2" t="e">
        <v>#N/A</v>
      </c>
      <c r="E508" s="2" t="e">
        <f>VLOOKUP(A508,[2]Sheet1!$A$2:$B$601,2,FALSE)</f>
        <v>#N/A</v>
      </c>
      <c r="F508" t="s">
        <v>283</v>
      </c>
      <c r="G508">
        <v>7</v>
      </c>
      <c r="H508">
        <v>2</v>
      </c>
      <c r="I508" s="1">
        <v>0.28999999999999998</v>
      </c>
    </row>
    <row r="509" spans="1:9" x14ac:dyDescent="0.2">
      <c r="A509" t="str">
        <f t="shared" si="20"/>
        <v>Hemant Chauhan|Tamil Thalaivas|Season7</v>
      </c>
      <c r="B509" s="2" t="s">
        <v>184</v>
      </c>
      <c r="C509" s="2" t="s">
        <v>548</v>
      </c>
      <c r="D509" s="2">
        <v>3073</v>
      </c>
      <c r="E509" s="2">
        <f>VLOOKUP(A509,[2]Sheet1!$A$2:$B$601,2,FALSE)</f>
        <v>3073</v>
      </c>
      <c r="F509" t="s">
        <v>284</v>
      </c>
      <c r="G509">
        <v>7</v>
      </c>
      <c r="H509">
        <v>1</v>
      </c>
      <c r="I509" s="1">
        <v>0.14000000000000001</v>
      </c>
    </row>
    <row r="510" spans="1:9" x14ac:dyDescent="0.2">
      <c r="A510" t="str">
        <f t="shared" si="20"/>
        <v>Himanshu|Tamil Thalaivas|Season7</v>
      </c>
      <c r="B510" s="2" t="s">
        <v>184</v>
      </c>
      <c r="C510" s="2" t="s">
        <v>548</v>
      </c>
      <c r="D510" s="2">
        <v>3161</v>
      </c>
      <c r="E510" s="2">
        <f>VLOOKUP(A510,[2]Sheet1!$A$2:$B$601,2,FALSE)</f>
        <v>3161</v>
      </c>
      <c r="F510" t="s">
        <v>285</v>
      </c>
      <c r="G510">
        <v>6</v>
      </c>
      <c r="H510">
        <v>2</v>
      </c>
      <c r="I510" s="1">
        <v>0.33</v>
      </c>
    </row>
    <row r="511" spans="1:9" x14ac:dyDescent="0.2">
      <c r="A511" t="str">
        <f t="shared" si="20"/>
        <v>Ajay Thakur|Tamil Thalaivas|Season7</v>
      </c>
      <c r="B511" s="2" t="s">
        <v>184</v>
      </c>
      <c r="C511" s="2" t="s">
        <v>548</v>
      </c>
      <c r="D511" s="2">
        <v>26</v>
      </c>
      <c r="E511" s="2">
        <f>VLOOKUP(A511,[2]Sheet1!$A$2:$B$601,2,FALSE)</f>
        <v>26</v>
      </c>
      <c r="F511" t="s">
        <v>128</v>
      </c>
      <c r="G511">
        <v>5</v>
      </c>
      <c r="H511">
        <v>0</v>
      </c>
      <c r="I511" s="1">
        <v>0</v>
      </c>
    </row>
    <row r="512" spans="1:9" x14ac:dyDescent="0.2">
      <c r="A512" t="str">
        <f t="shared" si="20"/>
        <v>Anand|Tamil Thalaivas|Season7</v>
      </c>
      <c r="B512" s="2" t="s">
        <v>184</v>
      </c>
      <c r="C512" s="2" t="s">
        <v>548</v>
      </c>
      <c r="D512" s="2">
        <v>2325</v>
      </c>
      <c r="E512" s="2">
        <f>VLOOKUP(A512,[2]Sheet1!$A$2:$B$601,2,FALSE)</f>
        <v>2325</v>
      </c>
      <c r="F512" t="s">
        <v>286</v>
      </c>
      <c r="G512">
        <v>2</v>
      </c>
      <c r="H512">
        <v>0</v>
      </c>
      <c r="I512" s="1">
        <v>0</v>
      </c>
    </row>
    <row r="513" spans="1:9" x14ac:dyDescent="0.2">
      <c r="A513" t="str">
        <f t="shared" si="20"/>
        <v>Yashwant Bishnoi|Tamil Thalaivas|Season7</v>
      </c>
      <c r="B513" s="2" t="s">
        <v>184</v>
      </c>
      <c r="C513" s="2" t="s">
        <v>548</v>
      </c>
      <c r="D513" s="2">
        <v>2282</v>
      </c>
      <c r="E513" s="2">
        <f>VLOOKUP(A513,[2]Sheet1!$A$2:$B$601,2,FALSE)</f>
        <v>2282</v>
      </c>
      <c r="F513" t="s">
        <v>287</v>
      </c>
      <c r="G513">
        <v>1</v>
      </c>
      <c r="H513">
        <v>0</v>
      </c>
      <c r="I513" s="1">
        <v>0</v>
      </c>
    </row>
    <row r="514" spans="1:9" x14ac:dyDescent="0.2">
      <c r="A514" t="str">
        <f t="shared" si="20"/>
        <v>Vishal Bhardwaj|Telugu Titans|Season7</v>
      </c>
      <c r="B514" s="2" t="s">
        <v>184</v>
      </c>
      <c r="C514" s="2" t="s">
        <v>154</v>
      </c>
      <c r="D514" s="2" t="e">
        <v>#N/A</v>
      </c>
      <c r="E514" s="2" t="e">
        <f>VLOOKUP(A514,[2]Sheet1!$A$2:$B$601,2,FALSE)</f>
        <v>#N/A</v>
      </c>
      <c r="F514" t="s">
        <v>142</v>
      </c>
      <c r="G514">
        <v>114</v>
      </c>
      <c r="H514">
        <v>53</v>
      </c>
      <c r="I514" s="1">
        <v>0.46</v>
      </c>
    </row>
    <row r="515" spans="1:9" x14ac:dyDescent="0.2">
      <c r="A515" t="str">
        <f t="shared" ref="A515:A578" si="21">CONCATENATE(F515,"|",C515,"|",B515)</f>
        <v>Abozar Mighani|Telugu Titans|Season7</v>
      </c>
      <c r="B515" s="2" t="s">
        <v>184</v>
      </c>
      <c r="C515" s="2" t="s">
        <v>154</v>
      </c>
      <c r="D515" s="2">
        <v>489</v>
      </c>
      <c r="E515" s="2">
        <f>VLOOKUP(A515,[2]Sheet1!$A$2:$B$601,2,FALSE)</f>
        <v>489</v>
      </c>
      <c r="F515" t="s">
        <v>51</v>
      </c>
      <c r="G515">
        <v>83</v>
      </c>
      <c r="H515">
        <v>37</v>
      </c>
      <c r="I515" s="1">
        <v>0.45</v>
      </c>
    </row>
    <row r="516" spans="1:9" x14ac:dyDescent="0.2">
      <c r="A516" t="str">
        <f t="shared" si="21"/>
        <v>Farhad Milaghardan|Telugu Titans|Season7</v>
      </c>
      <c r="B516" s="2" t="s">
        <v>184</v>
      </c>
      <c r="C516" s="2" t="s">
        <v>154</v>
      </c>
      <c r="D516" s="2">
        <v>482</v>
      </c>
      <c r="E516" s="2">
        <f>VLOOKUP(A516,[2]Sheet1!$A$2:$B$601,2,FALSE)</f>
        <v>482</v>
      </c>
      <c r="F516" t="s">
        <v>145</v>
      </c>
      <c r="G516">
        <v>76</v>
      </c>
      <c r="H516">
        <v>31</v>
      </c>
      <c r="I516" s="1">
        <v>0.41</v>
      </c>
    </row>
    <row r="517" spans="1:9" x14ac:dyDescent="0.2">
      <c r="A517" t="str">
        <f t="shared" si="21"/>
        <v>C. Arun|Telugu Titans|Season7</v>
      </c>
      <c r="B517" s="2" t="s">
        <v>184</v>
      </c>
      <c r="C517" s="2" t="s">
        <v>154</v>
      </c>
      <c r="D517" s="2" t="e">
        <v>#N/A</v>
      </c>
      <c r="E517" s="2" t="e">
        <f>VLOOKUP(A517,[2]Sheet1!$A$2:$B$601,2,FALSE)</f>
        <v>#N/A</v>
      </c>
      <c r="F517" t="s">
        <v>125</v>
      </c>
      <c r="G517">
        <v>59</v>
      </c>
      <c r="H517">
        <v>22</v>
      </c>
      <c r="I517" s="1">
        <v>0.37</v>
      </c>
    </row>
    <row r="518" spans="1:9" x14ac:dyDescent="0.2">
      <c r="A518" t="str">
        <f t="shared" si="21"/>
        <v>Krushna Madane|Telugu Titans|Season7</v>
      </c>
      <c r="B518" s="2" t="s">
        <v>184</v>
      </c>
      <c r="C518" s="2" t="s">
        <v>154</v>
      </c>
      <c r="D518" s="2">
        <v>274</v>
      </c>
      <c r="E518" s="2">
        <f>VLOOKUP(A518,[2]Sheet1!$A$2:$B$601,2,FALSE)</f>
        <v>274</v>
      </c>
      <c r="F518" t="s">
        <v>228</v>
      </c>
      <c r="G518">
        <v>33</v>
      </c>
      <c r="H518">
        <v>15</v>
      </c>
      <c r="I518" s="1">
        <v>0.45</v>
      </c>
    </row>
    <row r="519" spans="1:9" x14ac:dyDescent="0.2">
      <c r="A519" t="str">
        <f t="shared" si="21"/>
        <v>Aakash Dattu Arsul|Telugu Titans|Season7</v>
      </c>
      <c r="B519" s="2" t="s">
        <v>184</v>
      </c>
      <c r="C519" s="2" t="s">
        <v>154</v>
      </c>
      <c r="D519" s="2" t="e">
        <v>#N/A</v>
      </c>
      <c r="E519" s="2" t="e">
        <f>VLOOKUP(A519,[2]Sheet1!$A$2:$B$601,2,FALSE)</f>
        <v>#N/A</v>
      </c>
      <c r="F519" t="s">
        <v>288</v>
      </c>
      <c r="G519">
        <v>25</v>
      </c>
      <c r="H519">
        <v>8</v>
      </c>
      <c r="I519" s="1">
        <v>0.32</v>
      </c>
    </row>
    <row r="520" spans="1:9" x14ac:dyDescent="0.2">
      <c r="A520" t="str">
        <f t="shared" si="21"/>
        <v>Akash Choudhary|Telugu Titans|Season7</v>
      </c>
      <c r="B520" s="2" t="s">
        <v>184</v>
      </c>
      <c r="C520" s="2" t="s">
        <v>154</v>
      </c>
      <c r="D520" s="2">
        <v>3004</v>
      </c>
      <c r="E520" s="2">
        <f>VLOOKUP(A520,[2]Sheet1!$A$2:$B$601,2,FALSE)</f>
        <v>3004</v>
      </c>
      <c r="F520" t="s">
        <v>289</v>
      </c>
      <c r="G520">
        <v>24</v>
      </c>
      <c r="H520">
        <v>7</v>
      </c>
      <c r="I520" s="1">
        <v>0.28999999999999998</v>
      </c>
    </row>
    <row r="521" spans="1:9" x14ac:dyDescent="0.2">
      <c r="A521" t="str">
        <f t="shared" si="21"/>
        <v>Rakesh Gowda|Telugu Titans|Season7</v>
      </c>
      <c r="B521" s="2" t="s">
        <v>184</v>
      </c>
      <c r="C521" s="2" t="s">
        <v>154</v>
      </c>
      <c r="D521" s="2">
        <v>3046</v>
      </c>
      <c r="E521" s="2">
        <f>VLOOKUP(A521,[2]Sheet1!$A$2:$B$601,2,FALSE)</f>
        <v>3046</v>
      </c>
      <c r="F521" t="s">
        <v>290</v>
      </c>
      <c r="G521">
        <v>21</v>
      </c>
      <c r="H521">
        <v>8</v>
      </c>
      <c r="I521" s="1">
        <v>0.38</v>
      </c>
    </row>
    <row r="522" spans="1:9" x14ac:dyDescent="0.2">
      <c r="A522" t="str">
        <f t="shared" si="21"/>
        <v>Amit Kumar|Telugu Titans|Season7</v>
      </c>
      <c r="B522" s="2" t="s">
        <v>184</v>
      </c>
      <c r="C522" s="2" t="s">
        <v>154</v>
      </c>
      <c r="D522" s="2">
        <v>267</v>
      </c>
      <c r="E522" s="2">
        <f>VLOOKUP(A522,[2]Sheet1!$A$2:$B$601,2,FALSE)</f>
        <v>267</v>
      </c>
      <c r="F522" t="s">
        <v>191</v>
      </c>
      <c r="G522">
        <v>20</v>
      </c>
      <c r="H522">
        <v>8</v>
      </c>
      <c r="I522" s="1">
        <v>0.4</v>
      </c>
    </row>
    <row r="523" spans="1:9" x14ac:dyDescent="0.2">
      <c r="A523" t="str">
        <f t="shared" si="21"/>
        <v>Manish|Telugu Titans|Season7</v>
      </c>
      <c r="B523" s="2" t="s">
        <v>184</v>
      </c>
      <c r="C523" s="2" t="s">
        <v>154</v>
      </c>
      <c r="D523" s="2">
        <v>3167</v>
      </c>
      <c r="E523" s="2">
        <f>VLOOKUP(A523,[2]Sheet1!$A$2:$B$601,2,FALSE)</f>
        <v>3167</v>
      </c>
      <c r="F523" t="s">
        <v>101</v>
      </c>
      <c r="G523">
        <v>8</v>
      </c>
      <c r="H523">
        <v>2</v>
      </c>
      <c r="I523" s="1">
        <v>0.25</v>
      </c>
    </row>
    <row r="524" spans="1:9" x14ac:dyDescent="0.2">
      <c r="A524" t="str">
        <f t="shared" si="21"/>
        <v>Siddharth Sirish Desai|Telugu Titans|Season7</v>
      </c>
      <c r="B524" s="2" t="s">
        <v>184</v>
      </c>
      <c r="C524" s="2" t="s">
        <v>154</v>
      </c>
      <c r="D524" s="2" t="e">
        <v>#N/A</v>
      </c>
      <c r="E524" s="2" t="e">
        <f>VLOOKUP(A524,[2]Sheet1!$A$2:$B$601,2,FALSE)</f>
        <v>#N/A</v>
      </c>
      <c r="F524" t="s">
        <v>235</v>
      </c>
      <c r="G524">
        <v>7</v>
      </c>
      <c r="H524">
        <v>3</v>
      </c>
      <c r="I524" s="1">
        <v>0.43</v>
      </c>
    </row>
    <row r="525" spans="1:9" x14ac:dyDescent="0.2">
      <c r="A525" t="str">
        <f t="shared" si="21"/>
        <v>Suraj Desai|Telugu Titans|Season7</v>
      </c>
      <c r="B525" s="2" t="s">
        <v>184</v>
      </c>
      <c r="C525" s="2" t="s">
        <v>154</v>
      </c>
      <c r="D525" s="2">
        <v>3058</v>
      </c>
      <c r="E525" s="2">
        <f>VLOOKUP(A525,[2]Sheet1!$A$2:$B$601,2,FALSE)</f>
        <v>3058</v>
      </c>
      <c r="F525" t="s">
        <v>291</v>
      </c>
      <c r="G525">
        <v>6</v>
      </c>
      <c r="H525">
        <v>1</v>
      </c>
      <c r="I525" s="1">
        <v>0.17</v>
      </c>
    </row>
    <row r="526" spans="1:9" x14ac:dyDescent="0.2">
      <c r="A526" t="str">
        <f t="shared" si="21"/>
        <v>Armaan|Telugu Titans|Season7</v>
      </c>
      <c r="B526" s="2" t="s">
        <v>184</v>
      </c>
      <c r="C526" s="2" t="s">
        <v>154</v>
      </c>
      <c r="D526" s="2">
        <v>2298</v>
      </c>
      <c r="E526" s="2">
        <f>VLOOKUP(A526,[2]Sheet1!$A$2:$B$601,2,FALSE)</f>
        <v>2298</v>
      </c>
      <c r="F526" t="s">
        <v>232</v>
      </c>
      <c r="G526">
        <v>5</v>
      </c>
      <c r="H526">
        <v>1</v>
      </c>
      <c r="I526" s="1">
        <v>0.2</v>
      </c>
    </row>
    <row r="527" spans="1:9" x14ac:dyDescent="0.2">
      <c r="A527" t="str">
        <f t="shared" si="21"/>
        <v>Rajnish|Telugu Titans|Season7</v>
      </c>
      <c r="B527" s="2" t="s">
        <v>184</v>
      </c>
      <c r="C527" s="2" t="s">
        <v>154</v>
      </c>
      <c r="D527" s="2">
        <v>2290</v>
      </c>
      <c r="E527" s="2">
        <f>VLOOKUP(A527,[2]Sheet1!$A$2:$B$601,2,FALSE)</f>
        <v>2290</v>
      </c>
      <c r="F527" t="s">
        <v>292</v>
      </c>
      <c r="G527">
        <v>4</v>
      </c>
      <c r="H527">
        <v>2</v>
      </c>
      <c r="I527" s="1">
        <v>0.5</v>
      </c>
    </row>
    <row r="528" spans="1:9" x14ac:dyDescent="0.2">
      <c r="A528" t="str">
        <f t="shared" si="21"/>
        <v>Kamal Singh|Telugu Titans|Season7</v>
      </c>
      <c r="B528" s="2" t="s">
        <v>184</v>
      </c>
      <c r="C528" s="2" t="s">
        <v>154</v>
      </c>
      <c r="D528" s="2">
        <v>2307</v>
      </c>
      <c r="E528" s="2">
        <f>VLOOKUP(A528,[2]Sheet1!$A$2:$B$601,2,FALSE)</f>
        <v>2307</v>
      </c>
      <c r="F528" t="s">
        <v>230</v>
      </c>
      <c r="G528">
        <v>4</v>
      </c>
      <c r="H528">
        <v>2</v>
      </c>
      <c r="I528" s="1">
        <v>0.5</v>
      </c>
    </row>
    <row r="529" spans="1:9" x14ac:dyDescent="0.2">
      <c r="A529" t="str">
        <f t="shared" si="21"/>
        <v>Ankit Beniwal|Telugu Titans|Season7</v>
      </c>
      <c r="B529" s="2" t="s">
        <v>184</v>
      </c>
      <c r="C529" s="2" t="s">
        <v>154</v>
      </c>
      <c r="D529" s="2">
        <v>2322</v>
      </c>
      <c r="E529" s="2">
        <f>VLOOKUP(A529,[2]Sheet1!$A$2:$B$601,2,FALSE)</f>
        <v>2322</v>
      </c>
      <c r="F529" t="s">
        <v>293</v>
      </c>
      <c r="G529">
        <v>4</v>
      </c>
      <c r="H529">
        <v>1</v>
      </c>
      <c r="I529" s="1">
        <v>0.25</v>
      </c>
    </row>
    <row r="530" spans="1:9" x14ac:dyDescent="0.2">
      <c r="A530" t="str">
        <f t="shared" si="21"/>
        <v>Palle Mallikarjun|Telugu Titans|Season7</v>
      </c>
      <c r="B530" s="2" t="s">
        <v>184</v>
      </c>
      <c r="C530" s="2" t="s">
        <v>154</v>
      </c>
      <c r="D530" s="2">
        <v>3062</v>
      </c>
      <c r="E530" s="2">
        <f>VLOOKUP(A530,[2]Sheet1!$A$2:$B$601,2,FALSE)</f>
        <v>3062</v>
      </c>
      <c r="F530" t="s">
        <v>294</v>
      </c>
      <c r="G530">
        <v>2</v>
      </c>
      <c r="H530">
        <v>1</v>
      </c>
      <c r="I530" s="1">
        <v>0.5</v>
      </c>
    </row>
    <row r="531" spans="1:9" x14ac:dyDescent="0.2">
      <c r="A531" t="str">
        <f t="shared" si="21"/>
        <v>Fazel Atrachali|U Mumba|Season7</v>
      </c>
      <c r="B531" s="2" t="s">
        <v>184</v>
      </c>
      <c r="C531" s="2" t="s">
        <v>155</v>
      </c>
      <c r="D531" s="2">
        <v>259</v>
      </c>
      <c r="E531" s="2">
        <f>VLOOKUP(A531,[2]Sheet1!$A$2:$B$601,2,FALSE)</f>
        <v>259</v>
      </c>
      <c r="F531" t="s">
        <v>52</v>
      </c>
      <c r="G531">
        <v>139</v>
      </c>
      <c r="H531">
        <v>78</v>
      </c>
      <c r="I531" s="1">
        <v>0.56000000000000005</v>
      </c>
    </row>
    <row r="532" spans="1:9" x14ac:dyDescent="0.2">
      <c r="A532" t="str">
        <f t="shared" si="21"/>
        <v>Surender Singh|U Mumba|Season7</v>
      </c>
      <c r="B532" s="2" t="s">
        <v>184</v>
      </c>
      <c r="C532" s="2" t="s">
        <v>155</v>
      </c>
      <c r="D532" s="2" t="e">
        <v>#N/A</v>
      </c>
      <c r="E532" s="2" t="e">
        <f>VLOOKUP(A532,[2]Sheet1!$A$2:$B$601,2,FALSE)</f>
        <v>#N/A</v>
      </c>
      <c r="F532" t="s">
        <v>179</v>
      </c>
      <c r="G532">
        <v>126</v>
      </c>
      <c r="H532">
        <v>55</v>
      </c>
      <c r="I532" s="1">
        <v>0.44</v>
      </c>
    </row>
    <row r="533" spans="1:9" x14ac:dyDescent="0.2">
      <c r="A533" t="str">
        <f t="shared" si="21"/>
        <v>Sandeep Narwal|U Mumba|Season7</v>
      </c>
      <c r="B533" s="2" t="s">
        <v>184</v>
      </c>
      <c r="C533" s="2" t="s">
        <v>155</v>
      </c>
      <c r="D533" s="2">
        <v>142</v>
      </c>
      <c r="E533" s="2">
        <f>VLOOKUP(A533,[2]Sheet1!$A$2:$B$601,2,FALSE)</f>
        <v>142</v>
      </c>
      <c r="F533" t="s">
        <v>112</v>
      </c>
      <c r="G533">
        <v>98</v>
      </c>
      <c r="H533">
        <v>51</v>
      </c>
      <c r="I533" s="1">
        <v>0.52</v>
      </c>
    </row>
    <row r="534" spans="1:9" x14ac:dyDescent="0.2">
      <c r="A534" t="str">
        <f t="shared" si="21"/>
        <v>Harendra Kumar|U Mumba|Season7</v>
      </c>
      <c r="B534" s="2" t="s">
        <v>184</v>
      </c>
      <c r="C534" s="2" t="s">
        <v>155</v>
      </c>
      <c r="D534" s="2">
        <v>3138</v>
      </c>
      <c r="E534" s="2">
        <f>VLOOKUP(A534,[2]Sheet1!$A$2:$B$601,2,FALSE)</f>
        <v>3138</v>
      </c>
      <c r="F534" t="s">
        <v>295</v>
      </c>
      <c r="G534">
        <v>55</v>
      </c>
      <c r="H534">
        <v>19</v>
      </c>
      <c r="I534" s="1">
        <v>0.35</v>
      </c>
    </row>
    <row r="535" spans="1:9" x14ac:dyDescent="0.2">
      <c r="A535" t="str">
        <f t="shared" si="21"/>
        <v>Young Chang Ko|U Mumba|Season7</v>
      </c>
      <c r="B535" s="2" t="s">
        <v>184</v>
      </c>
      <c r="C535" s="2" t="s">
        <v>155</v>
      </c>
      <c r="D535" s="2">
        <v>519</v>
      </c>
      <c r="E535" s="2">
        <f>VLOOKUP(A535,[2]Sheet1!$A$2:$B$601,2,FALSE)</f>
        <v>519</v>
      </c>
      <c r="F535" t="s">
        <v>12</v>
      </c>
      <c r="G535">
        <v>23</v>
      </c>
      <c r="H535">
        <v>8</v>
      </c>
      <c r="I535" s="1">
        <v>0.35</v>
      </c>
    </row>
    <row r="536" spans="1:9" x14ac:dyDescent="0.2">
      <c r="A536" t="str">
        <f t="shared" si="21"/>
        <v>Abhishek Singh|U Mumba|Season7</v>
      </c>
      <c r="B536" s="2" t="s">
        <v>184</v>
      </c>
      <c r="C536" s="2" t="s">
        <v>155</v>
      </c>
      <c r="D536" s="2">
        <v>2028</v>
      </c>
      <c r="E536" s="2">
        <f>VLOOKUP(A536,[2]Sheet1!$A$2:$B$601,2,FALSE)</f>
        <v>2028</v>
      </c>
      <c r="F536" t="s">
        <v>234</v>
      </c>
      <c r="G536">
        <v>13</v>
      </c>
      <c r="H536">
        <v>2</v>
      </c>
      <c r="I536" s="1">
        <v>0.15</v>
      </c>
    </row>
    <row r="537" spans="1:9" x14ac:dyDescent="0.2">
      <c r="A537" t="str">
        <f t="shared" si="21"/>
        <v>Rohit Baliyan|U Mumba|Season7</v>
      </c>
      <c r="B537" s="2" t="s">
        <v>184</v>
      </c>
      <c r="C537" s="2" t="s">
        <v>155</v>
      </c>
      <c r="D537" s="2">
        <v>261</v>
      </c>
      <c r="E537" s="2">
        <f>VLOOKUP(A537,[2]Sheet1!$A$2:$B$601,2,FALSE)</f>
        <v>261</v>
      </c>
      <c r="F537" t="s">
        <v>42</v>
      </c>
      <c r="G537">
        <v>12</v>
      </c>
      <c r="H537">
        <v>3</v>
      </c>
      <c r="I537" s="1">
        <v>0.25</v>
      </c>
    </row>
    <row r="538" spans="1:9" x14ac:dyDescent="0.2">
      <c r="A538" t="str">
        <f t="shared" si="21"/>
        <v>Rajaguru Subramanian|U Mumba|Season7</v>
      </c>
      <c r="B538" s="2" t="s">
        <v>184</v>
      </c>
      <c r="C538" s="2" t="s">
        <v>155</v>
      </c>
      <c r="D538" s="2">
        <v>84</v>
      </c>
      <c r="E538" s="2">
        <f>VLOOKUP(A538,[2]Sheet1!$A$2:$B$601,2,FALSE)</f>
        <v>84</v>
      </c>
      <c r="F538" t="s">
        <v>233</v>
      </c>
      <c r="G538">
        <v>7</v>
      </c>
      <c r="H538">
        <v>3</v>
      </c>
      <c r="I538" s="1">
        <v>0.43</v>
      </c>
    </row>
    <row r="539" spans="1:9" x14ac:dyDescent="0.2">
      <c r="A539" t="str">
        <f t="shared" si="21"/>
        <v>Harsh Vardhan|U Mumba|Season7</v>
      </c>
      <c r="B539" s="2" t="s">
        <v>184</v>
      </c>
      <c r="C539" s="2" t="s">
        <v>155</v>
      </c>
      <c r="D539" s="2" t="e">
        <v>#N/A</v>
      </c>
      <c r="E539" s="2" t="e">
        <f>VLOOKUP(A539,[2]Sheet1!$A$2:$B$601,2,FALSE)</f>
        <v>#N/A</v>
      </c>
      <c r="F539" t="s">
        <v>296</v>
      </c>
      <c r="G539">
        <v>5</v>
      </c>
      <c r="H539">
        <v>0</v>
      </c>
      <c r="I539" s="1">
        <v>0</v>
      </c>
    </row>
    <row r="540" spans="1:9" x14ac:dyDescent="0.2">
      <c r="A540" t="str">
        <f t="shared" si="21"/>
        <v>Athul MS|U Mumba|Season7</v>
      </c>
      <c r="B540" s="2" t="s">
        <v>184</v>
      </c>
      <c r="C540" s="2" t="s">
        <v>155</v>
      </c>
      <c r="D540" s="2" t="e">
        <v>#N/A</v>
      </c>
      <c r="E540" s="2" t="e">
        <f>VLOOKUP(A540,[2]Sheet1!$A$2:$B$601,2,FALSE)</f>
        <v>#N/A</v>
      </c>
      <c r="F540" t="s">
        <v>225</v>
      </c>
      <c r="G540">
        <v>4</v>
      </c>
      <c r="H540">
        <v>0</v>
      </c>
      <c r="I540" s="1">
        <v>0</v>
      </c>
    </row>
    <row r="541" spans="1:9" x14ac:dyDescent="0.2">
      <c r="A541" t="str">
        <f t="shared" si="21"/>
        <v>Arjun Deshwal|U Mumba|Season7</v>
      </c>
      <c r="B541" s="2" t="s">
        <v>184</v>
      </c>
      <c r="C541" s="2" t="s">
        <v>155</v>
      </c>
      <c r="D541" s="2">
        <v>2024</v>
      </c>
      <c r="E541" s="2">
        <f>VLOOKUP(A541,[2]Sheet1!$A$2:$B$601,2,FALSE)</f>
        <v>2024</v>
      </c>
      <c r="F541" t="s">
        <v>297</v>
      </c>
      <c r="G541">
        <v>4</v>
      </c>
      <c r="H541">
        <v>2</v>
      </c>
      <c r="I541" s="1">
        <v>0.5</v>
      </c>
    </row>
    <row r="542" spans="1:9" x14ac:dyDescent="0.2">
      <c r="A542" t="str">
        <f t="shared" si="21"/>
        <v>Mohit Balyan|U Mumba|Season7</v>
      </c>
      <c r="B542" s="2" t="s">
        <v>184</v>
      </c>
      <c r="C542" s="2" t="s">
        <v>155</v>
      </c>
      <c r="D542" s="2">
        <v>2320</v>
      </c>
      <c r="E542" s="2">
        <f>VLOOKUP(A542,[2]Sheet1!$A$2:$B$601,2,FALSE)</f>
        <v>2320</v>
      </c>
      <c r="F542" t="s">
        <v>298</v>
      </c>
      <c r="G542">
        <v>3</v>
      </c>
      <c r="H542">
        <v>1</v>
      </c>
      <c r="I542" s="1">
        <v>0.33</v>
      </c>
    </row>
    <row r="543" spans="1:9" x14ac:dyDescent="0.2">
      <c r="A543" t="str">
        <f t="shared" si="21"/>
        <v>Anil|U Mumba|Season7</v>
      </c>
      <c r="B543" s="2" t="s">
        <v>184</v>
      </c>
      <c r="C543" s="2" t="s">
        <v>155</v>
      </c>
      <c r="D543" s="2">
        <v>2345</v>
      </c>
      <c r="E543" s="2">
        <f>VLOOKUP(A543,[2]Sheet1!$A$2:$B$601,2,FALSE)</f>
        <v>2345</v>
      </c>
      <c r="F543" t="s">
        <v>208</v>
      </c>
      <c r="G543">
        <v>3</v>
      </c>
      <c r="H543">
        <v>0</v>
      </c>
      <c r="I543" s="1">
        <v>0</v>
      </c>
    </row>
    <row r="544" spans="1:9" x14ac:dyDescent="0.2">
      <c r="A544" t="str">
        <f t="shared" si="21"/>
        <v>Ajinkya Rohidas Kapre|U Mumba|Season7</v>
      </c>
      <c r="B544" s="2" t="s">
        <v>184</v>
      </c>
      <c r="C544" s="2" t="s">
        <v>155</v>
      </c>
      <c r="D544" s="2" t="e">
        <v>#N/A</v>
      </c>
      <c r="E544" s="2" t="e">
        <f>VLOOKUP(A544,[2]Sheet1!$A$2:$B$601,2,FALSE)</f>
        <v>#N/A</v>
      </c>
      <c r="F544" t="s">
        <v>299</v>
      </c>
      <c r="G544">
        <v>3</v>
      </c>
      <c r="H544">
        <v>1</v>
      </c>
      <c r="I544" s="1">
        <v>0.33</v>
      </c>
    </row>
    <row r="545" spans="1:9" x14ac:dyDescent="0.2">
      <c r="A545" t="str">
        <f t="shared" si="21"/>
        <v>Vinoth Kumar|U Mumba|Season7</v>
      </c>
      <c r="B545" s="2" t="s">
        <v>184</v>
      </c>
      <c r="C545" s="2" t="s">
        <v>155</v>
      </c>
      <c r="D545" s="2" t="e">
        <v>#N/A</v>
      </c>
      <c r="E545" s="2" t="e">
        <f>VLOOKUP(A545,[2]Sheet1!$A$2:$B$601,2,FALSE)</f>
        <v>#N/A</v>
      </c>
      <c r="F545" t="s">
        <v>152</v>
      </c>
      <c r="G545">
        <v>1</v>
      </c>
      <c r="H545">
        <v>0</v>
      </c>
      <c r="I545" s="1">
        <v>0</v>
      </c>
    </row>
    <row r="546" spans="1:9" x14ac:dyDescent="0.2">
      <c r="A546" t="str">
        <f t="shared" si="21"/>
        <v>Sumit|U.P. Yoddha|Season7</v>
      </c>
      <c r="B546" s="2" t="s">
        <v>184</v>
      </c>
      <c r="C546" s="2" t="s">
        <v>550</v>
      </c>
      <c r="D546" s="2">
        <v>3240</v>
      </c>
      <c r="E546" s="2">
        <f>VLOOKUP(A546,[2]Sheet1!$A$2:$B$601,2,FALSE)</f>
        <v>3240</v>
      </c>
      <c r="F546" t="s">
        <v>250</v>
      </c>
      <c r="G546">
        <v>141</v>
      </c>
      <c r="H546">
        <v>76</v>
      </c>
      <c r="I546" s="1">
        <v>0.54</v>
      </c>
    </row>
    <row r="547" spans="1:9" x14ac:dyDescent="0.2">
      <c r="A547" t="str">
        <f t="shared" si="21"/>
        <v>Nitesh Kumar|U.P. Yoddha|Season7</v>
      </c>
      <c r="B547" s="2" t="s">
        <v>184</v>
      </c>
      <c r="C547" s="2" t="s">
        <v>550</v>
      </c>
      <c r="D547" s="2">
        <v>3088</v>
      </c>
      <c r="E547" s="2">
        <f>VLOOKUP(A547,[2]Sheet1!$A$2:$B$601,2,FALSE)</f>
        <v>3088</v>
      </c>
      <c r="F547" t="s">
        <v>172</v>
      </c>
      <c r="G547">
        <v>120</v>
      </c>
      <c r="H547">
        <v>69</v>
      </c>
      <c r="I547" s="1">
        <v>0.57999999999999996</v>
      </c>
    </row>
    <row r="548" spans="1:9" x14ac:dyDescent="0.2">
      <c r="A548" t="str">
        <f t="shared" si="21"/>
        <v>Ashu Singh|U.P. Yoddha|Season7</v>
      </c>
      <c r="B548" s="2" t="s">
        <v>184</v>
      </c>
      <c r="C548" s="2" t="s">
        <v>550</v>
      </c>
      <c r="D548" s="2">
        <v>3239</v>
      </c>
      <c r="E548" s="2">
        <f>VLOOKUP(A548,[2]Sheet1!$A$2:$B$601,2,FALSE)</f>
        <v>3239</v>
      </c>
      <c r="F548" t="s">
        <v>300</v>
      </c>
      <c r="G548">
        <v>90</v>
      </c>
      <c r="H548">
        <v>41</v>
      </c>
      <c r="I548" s="1">
        <v>0.46</v>
      </c>
    </row>
    <row r="549" spans="1:9" x14ac:dyDescent="0.2">
      <c r="A549" t="str">
        <f t="shared" si="21"/>
        <v>Amit|U.P. Yoddha|Season7</v>
      </c>
      <c r="B549" s="2" t="s">
        <v>184</v>
      </c>
      <c r="C549" s="2" t="s">
        <v>550</v>
      </c>
      <c r="D549" s="2">
        <v>3126</v>
      </c>
      <c r="E549" s="2">
        <f>VLOOKUP(A549,[2]Sheet1!$A$2:$B$601,2,FALSE)</f>
        <v>3126</v>
      </c>
      <c r="F549" t="s">
        <v>206</v>
      </c>
      <c r="G549">
        <v>68</v>
      </c>
      <c r="H549">
        <v>30</v>
      </c>
      <c r="I549" s="1">
        <v>0.44</v>
      </c>
    </row>
    <row r="550" spans="1:9" x14ac:dyDescent="0.2">
      <c r="A550" t="str">
        <f t="shared" si="21"/>
        <v>Sachin Kumar|U.P. Yoddha|Season7</v>
      </c>
      <c r="B550" s="2" t="s">
        <v>184</v>
      </c>
      <c r="C550" s="2" t="s">
        <v>550</v>
      </c>
      <c r="D550" s="2">
        <v>218</v>
      </c>
      <c r="E550" s="2">
        <f>VLOOKUP(A550,[2]Sheet1!$A$2:$B$601,2,FALSE)</f>
        <v>218</v>
      </c>
      <c r="F550" t="s">
        <v>27</v>
      </c>
      <c r="G550">
        <v>16</v>
      </c>
      <c r="H550">
        <v>6</v>
      </c>
      <c r="I550" s="1">
        <v>0.38</v>
      </c>
    </row>
    <row r="551" spans="1:9" x14ac:dyDescent="0.2">
      <c r="A551" t="str">
        <f t="shared" si="21"/>
        <v>Surender Gill|U.P. Yoddha|Season7</v>
      </c>
      <c r="B551" s="2" t="s">
        <v>184</v>
      </c>
      <c r="C551" s="2" t="s">
        <v>550</v>
      </c>
      <c r="D551" s="2">
        <v>3241</v>
      </c>
      <c r="E551" s="2">
        <f>VLOOKUP(A551,[2]Sheet1!$A$2:$B$601,2,FALSE)</f>
        <v>3241</v>
      </c>
      <c r="F551" t="s">
        <v>301</v>
      </c>
      <c r="G551">
        <v>13</v>
      </c>
      <c r="H551">
        <v>8</v>
      </c>
      <c r="I551" s="1">
        <v>0.62</v>
      </c>
    </row>
    <row r="552" spans="1:9" x14ac:dyDescent="0.2">
      <c r="A552" t="str">
        <f t="shared" si="21"/>
        <v>Shrikant Jadhav|U.P. Yoddha|Season7</v>
      </c>
      <c r="B552" s="2" t="s">
        <v>184</v>
      </c>
      <c r="C552" s="2" t="s">
        <v>550</v>
      </c>
      <c r="D552" s="2">
        <v>106</v>
      </c>
      <c r="E552" s="2">
        <f>VLOOKUP(A552,[2]Sheet1!$A$2:$B$601,2,FALSE)</f>
        <v>106</v>
      </c>
      <c r="F552" t="s">
        <v>160</v>
      </c>
      <c r="G552">
        <v>11</v>
      </c>
      <c r="H552">
        <v>4</v>
      </c>
      <c r="I552" s="1">
        <v>0.36</v>
      </c>
    </row>
    <row r="553" spans="1:9" x14ac:dyDescent="0.2">
      <c r="A553" t="str">
        <f t="shared" si="21"/>
        <v>Monu Goyat|U.P. Yoddha|Season7</v>
      </c>
      <c r="B553" s="2" t="s">
        <v>184</v>
      </c>
      <c r="C553" s="2" t="s">
        <v>550</v>
      </c>
      <c r="D553" s="2">
        <v>388</v>
      </c>
      <c r="E553" s="2">
        <f>VLOOKUP(A553,[2]Sheet1!$A$2:$B$601,2,FALSE)</f>
        <v>388</v>
      </c>
      <c r="F553" t="s">
        <v>102</v>
      </c>
      <c r="G553">
        <v>11</v>
      </c>
      <c r="H553">
        <v>3</v>
      </c>
      <c r="I553" s="1">
        <v>0.27</v>
      </c>
    </row>
    <row r="554" spans="1:9" x14ac:dyDescent="0.2">
      <c r="A554" t="str">
        <f t="shared" si="21"/>
        <v>Gurdeep|U.P. Yoddha|Season7</v>
      </c>
      <c r="B554" s="2" t="s">
        <v>184</v>
      </c>
      <c r="C554" s="2" t="s">
        <v>550</v>
      </c>
      <c r="D554" s="2">
        <v>2041</v>
      </c>
      <c r="E554" s="2">
        <f>VLOOKUP(A554,[2]Sheet1!$A$2:$B$601,2,FALSE)</f>
        <v>2041</v>
      </c>
      <c r="F554" t="s">
        <v>302</v>
      </c>
      <c r="G554">
        <v>10</v>
      </c>
      <c r="H554">
        <v>4</v>
      </c>
      <c r="I554" s="1">
        <v>0.4</v>
      </c>
    </row>
    <row r="555" spans="1:9" x14ac:dyDescent="0.2">
      <c r="A555" t="str">
        <f t="shared" si="21"/>
        <v>Mohsen Maghsoudlou|U.P. Yoddha|Season7</v>
      </c>
      <c r="B555" s="2" t="s">
        <v>184</v>
      </c>
      <c r="C555" s="2" t="s">
        <v>550</v>
      </c>
      <c r="D555" s="2">
        <v>567</v>
      </c>
      <c r="E555" s="2">
        <f>VLOOKUP(A555,[2]Sheet1!$A$2:$B$601,2,FALSE)</f>
        <v>567</v>
      </c>
      <c r="F555" t="s">
        <v>149</v>
      </c>
      <c r="G555">
        <v>8</v>
      </c>
      <c r="H555">
        <v>2</v>
      </c>
      <c r="I555" s="1">
        <v>0.25</v>
      </c>
    </row>
    <row r="556" spans="1:9" x14ac:dyDescent="0.2">
      <c r="A556" t="str">
        <f t="shared" si="21"/>
        <v>Rishank Devadiga|U.P. Yoddha|Season7</v>
      </c>
      <c r="B556" s="2" t="s">
        <v>184</v>
      </c>
      <c r="C556" s="2" t="s">
        <v>550</v>
      </c>
      <c r="D556" s="2">
        <v>94</v>
      </c>
      <c r="E556" s="2">
        <f>VLOOKUP(A556,[2]Sheet1!$A$2:$B$601,2,FALSE)</f>
        <v>94</v>
      </c>
      <c r="F556" t="s">
        <v>180</v>
      </c>
      <c r="G556">
        <v>7</v>
      </c>
      <c r="H556">
        <v>2</v>
      </c>
      <c r="I556" s="1">
        <v>0.28999999999999998</v>
      </c>
    </row>
    <row r="557" spans="1:9" x14ac:dyDescent="0.2">
      <c r="A557" t="str">
        <f t="shared" si="21"/>
        <v>Narender|U.P. Yoddha|Season7</v>
      </c>
      <c r="B557" s="2" t="s">
        <v>184</v>
      </c>
      <c r="C557" s="2" t="s">
        <v>550</v>
      </c>
      <c r="D557" s="2" t="e">
        <v>#N/A</v>
      </c>
      <c r="E557" s="2" t="e">
        <f>VLOOKUP(A557,[2]Sheet1!$A$2:$B$601,2,FALSE)</f>
        <v>#N/A</v>
      </c>
      <c r="F557" t="s">
        <v>227</v>
      </c>
      <c r="G557">
        <v>5</v>
      </c>
      <c r="H557">
        <v>0</v>
      </c>
      <c r="I557" s="1">
        <v>0</v>
      </c>
    </row>
    <row r="558" spans="1:9" x14ac:dyDescent="0.2">
      <c r="A558" t="str">
        <f t="shared" si="21"/>
        <v>Surender Singh|U.P. Yoddha|Season7</v>
      </c>
      <c r="B558" s="2" t="s">
        <v>184</v>
      </c>
      <c r="C558" s="2" t="s">
        <v>550</v>
      </c>
      <c r="D558" s="2">
        <v>234</v>
      </c>
      <c r="E558" s="2">
        <f>VLOOKUP(A558,[2]Sheet1!$A$2:$B$601,2,FALSE)</f>
        <v>234</v>
      </c>
      <c r="F558" t="s">
        <v>179</v>
      </c>
      <c r="G558">
        <v>4</v>
      </c>
      <c r="H558">
        <v>1</v>
      </c>
      <c r="I558" s="1">
        <v>0.25</v>
      </c>
    </row>
    <row r="559" spans="1:9" x14ac:dyDescent="0.2">
      <c r="A559" t="str">
        <f t="shared" si="21"/>
        <v>Azad Singh|U.P. Yoddha|Season7</v>
      </c>
      <c r="B559" s="2" t="s">
        <v>184</v>
      </c>
      <c r="C559" s="2" t="s">
        <v>550</v>
      </c>
      <c r="D559" s="2">
        <v>2316</v>
      </c>
      <c r="E559" s="2">
        <f>VLOOKUP(A559,[2]Sheet1!$A$2:$B$601,2,FALSE)</f>
        <v>2316</v>
      </c>
      <c r="F559" t="s">
        <v>236</v>
      </c>
      <c r="G559">
        <v>1</v>
      </c>
      <c r="H559">
        <v>0</v>
      </c>
      <c r="I559" s="1">
        <v>0</v>
      </c>
    </row>
    <row r="560" spans="1:9" x14ac:dyDescent="0.2">
      <c r="A560" t="str">
        <f t="shared" si="21"/>
        <v>Ankush|U.P. Yoddha|Season7</v>
      </c>
      <c r="B560" s="2" t="s">
        <v>184</v>
      </c>
      <c r="C560" s="2" t="s">
        <v>550</v>
      </c>
      <c r="D560" s="2">
        <v>3027</v>
      </c>
      <c r="E560" s="2">
        <f>VLOOKUP(A560,[2]Sheet1!$A$2:$B$601,2,FALSE)</f>
        <v>3027</v>
      </c>
      <c r="F560" t="s">
        <v>303</v>
      </c>
      <c r="G560">
        <v>1</v>
      </c>
      <c r="H560">
        <v>1</v>
      </c>
      <c r="I560" s="1">
        <v>1</v>
      </c>
    </row>
    <row r="561" spans="1:9" x14ac:dyDescent="0.2">
      <c r="A561" t="str">
        <f t="shared" si="21"/>
        <v>Aashish Nagar|U.P. Yoddha|Season7</v>
      </c>
      <c r="B561" s="2" t="s">
        <v>184</v>
      </c>
      <c r="C561" s="2" t="s">
        <v>550</v>
      </c>
      <c r="D561" s="2" t="e">
        <v>#N/A</v>
      </c>
      <c r="E561" s="2" t="e">
        <f>VLOOKUP(A561,[2]Sheet1!$A$2:$B$601,2,FALSE)</f>
        <v>#N/A</v>
      </c>
      <c r="F561" t="s">
        <v>237</v>
      </c>
      <c r="G561">
        <v>1</v>
      </c>
      <c r="H561">
        <v>0</v>
      </c>
      <c r="I561" s="1">
        <v>0</v>
      </c>
    </row>
    <row r="562" spans="1:9" x14ac:dyDescent="0.2">
      <c r="A562" t="str">
        <f t="shared" si="21"/>
        <v>Abozar Mohajermighani|Bengal Warriors|Season8</v>
      </c>
      <c r="B562" s="2" t="s">
        <v>185</v>
      </c>
      <c r="C562" s="2" t="s">
        <v>20</v>
      </c>
      <c r="D562" s="2" t="e">
        <v>#N/A</v>
      </c>
      <c r="E562" s="2" t="e">
        <f>VLOOKUP(A562,[2]Sheet1!$A$2:$B$601,2,FALSE)</f>
        <v>#N/A</v>
      </c>
      <c r="F562" t="s">
        <v>304</v>
      </c>
      <c r="G562">
        <v>97</v>
      </c>
      <c r="H562">
        <v>42</v>
      </c>
      <c r="I562" s="1">
        <v>0.43</v>
      </c>
    </row>
    <row r="563" spans="1:9" x14ac:dyDescent="0.2">
      <c r="A563" t="str">
        <f t="shared" si="21"/>
        <v>Ran Singh|Bengal Warriors|Season8</v>
      </c>
      <c r="B563" s="2" t="s">
        <v>185</v>
      </c>
      <c r="C563" s="2" t="s">
        <v>20</v>
      </c>
      <c r="D563" s="2">
        <v>160</v>
      </c>
      <c r="E563" s="2">
        <f>VLOOKUP(A563,[2]Sheet1!$A$2:$B$601,2,FALSE)</f>
        <v>160</v>
      </c>
      <c r="F563" t="s">
        <v>8</v>
      </c>
      <c r="G563">
        <v>77</v>
      </c>
      <c r="H563">
        <v>34</v>
      </c>
      <c r="I563" s="1">
        <v>0.44</v>
      </c>
    </row>
    <row r="564" spans="1:9" x14ac:dyDescent="0.2">
      <c r="A564" t="str">
        <f t="shared" si="21"/>
        <v>Amit Nirwal|Bengal Warriors|Season8</v>
      </c>
      <c r="B564" s="2" t="s">
        <v>185</v>
      </c>
      <c r="C564" s="2" t="s">
        <v>20</v>
      </c>
      <c r="D564" s="2">
        <v>3126</v>
      </c>
      <c r="E564" s="2">
        <f>VLOOKUP(A564,[2]Sheet1!$A$2:$B$601,2,FALSE)</f>
        <v>3126</v>
      </c>
      <c r="F564" t="s">
        <v>305</v>
      </c>
      <c r="G564">
        <v>67</v>
      </c>
      <c r="H564">
        <v>30</v>
      </c>
      <c r="I564" s="1">
        <v>0.45</v>
      </c>
    </row>
    <row r="565" spans="1:9" x14ac:dyDescent="0.2">
      <c r="A565" t="str">
        <f t="shared" si="21"/>
        <v>Esmaeil Nabibakhsh|Bengal Warriors|Season8</v>
      </c>
      <c r="B565" s="2" t="s">
        <v>185</v>
      </c>
      <c r="C565" s="2" t="s">
        <v>20</v>
      </c>
      <c r="D565" s="2" t="e">
        <v>#N/A</v>
      </c>
      <c r="E565" s="2" t="e">
        <f>VLOOKUP(A565,[2]Sheet1!$A$2:$B$601,2,FALSE)</f>
        <v>#N/A</v>
      </c>
      <c r="F565" t="s">
        <v>306</v>
      </c>
      <c r="G565">
        <v>44</v>
      </c>
      <c r="H565">
        <v>18</v>
      </c>
      <c r="I565" s="1">
        <v>0.41</v>
      </c>
    </row>
    <row r="566" spans="1:9" x14ac:dyDescent="0.2">
      <c r="A566" t="str">
        <f t="shared" si="21"/>
        <v>Darshan J|Bengal Warriors|Season8</v>
      </c>
      <c r="B566" s="2" t="s">
        <v>185</v>
      </c>
      <c r="C566" s="2" t="s">
        <v>20</v>
      </c>
      <c r="D566" s="2" t="e">
        <v>#N/A</v>
      </c>
      <c r="E566" s="2" t="e">
        <f>VLOOKUP(A566,[2]Sheet1!$A$2:$B$601,2,FALSE)</f>
        <v>#N/A</v>
      </c>
      <c r="F566" t="s">
        <v>307</v>
      </c>
      <c r="G566">
        <v>38</v>
      </c>
      <c r="H566">
        <v>14</v>
      </c>
      <c r="I566" s="1">
        <v>0.37</v>
      </c>
    </row>
    <row r="567" spans="1:9" x14ac:dyDescent="0.2">
      <c r="A567" t="str">
        <f t="shared" si="21"/>
        <v>Vishal Mane|Bengal Warriors|Season8</v>
      </c>
      <c r="B567" s="2" t="s">
        <v>185</v>
      </c>
      <c r="C567" s="2" t="s">
        <v>20</v>
      </c>
      <c r="D567" s="2">
        <v>123</v>
      </c>
      <c r="E567" s="2">
        <f>VLOOKUP(A567,[2]Sheet1!$A$2:$B$601,2,FALSE)</f>
        <v>123</v>
      </c>
      <c r="F567" t="s">
        <v>97</v>
      </c>
      <c r="G567">
        <v>19</v>
      </c>
      <c r="H567">
        <v>5</v>
      </c>
      <c r="I567" s="1">
        <v>0.26</v>
      </c>
    </row>
    <row r="568" spans="1:9" x14ac:dyDescent="0.2">
      <c r="A568" t="str">
        <f t="shared" si="21"/>
        <v>Sachin Vittala|Bengal Warriors|Season8</v>
      </c>
      <c r="B568" s="2" t="s">
        <v>185</v>
      </c>
      <c r="C568" s="2" t="s">
        <v>20</v>
      </c>
      <c r="D568" s="2">
        <v>232</v>
      </c>
      <c r="E568" s="2">
        <f>VLOOKUP(A568,[2]Sheet1!$A$2:$B$601,2,FALSE)</f>
        <v>232</v>
      </c>
      <c r="F568" t="s">
        <v>308</v>
      </c>
      <c r="G568">
        <v>19</v>
      </c>
      <c r="H568">
        <v>5</v>
      </c>
      <c r="I568" s="1">
        <v>0.26</v>
      </c>
    </row>
    <row r="569" spans="1:9" x14ac:dyDescent="0.2">
      <c r="A569" t="str">
        <f t="shared" si="21"/>
        <v>Rohit|Bengal Warriors|Season8</v>
      </c>
      <c r="B569" s="2" t="s">
        <v>185</v>
      </c>
      <c r="C569" s="2" t="s">
        <v>20</v>
      </c>
      <c r="D569" s="2">
        <v>4723</v>
      </c>
      <c r="E569" s="2">
        <f>VLOOKUP(A569,[2]Sheet1!$A$2:$B$601,2,FALSE)</f>
        <v>4723</v>
      </c>
      <c r="F569" t="s">
        <v>309</v>
      </c>
      <c r="G569">
        <v>16</v>
      </c>
      <c r="H569">
        <v>5</v>
      </c>
      <c r="I569" s="1">
        <v>0.31</v>
      </c>
    </row>
    <row r="570" spans="1:9" x14ac:dyDescent="0.2">
      <c r="A570" t="str">
        <f t="shared" si="21"/>
        <v>Rinku Narwal|Bengal Warriors|Season8</v>
      </c>
      <c r="B570" s="2" t="s">
        <v>185</v>
      </c>
      <c r="C570" s="2" t="s">
        <v>20</v>
      </c>
      <c r="D570" s="2">
        <v>3084</v>
      </c>
      <c r="E570" s="2">
        <f>VLOOKUP(A570,[2]Sheet1!$A$2:$B$601,2,FALSE)</f>
        <v>3084</v>
      </c>
      <c r="F570" t="s">
        <v>118</v>
      </c>
      <c r="G570">
        <v>16</v>
      </c>
      <c r="H570">
        <v>5</v>
      </c>
      <c r="I570" s="1">
        <v>0.31</v>
      </c>
    </row>
    <row r="571" spans="1:9" x14ac:dyDescent="0.2">
      <c r="A571" t="str">
        <f t="shared" si="21"/>
        <v>Vijin Thangadurai|Bengal Warriors|Season8</v>
      </c>
      <c r="B571" s="2" t="s">
        <v>185</v>
      </c>
      <c r="C571" s="2" t="s">
        <v>20</v>
      </c>
      <c r="D571" s="2">
        <v>185</v>
      </c>
      <c r="E571" s="2">
        <f>VLOOKUP(A571,[2]Sheet1!$A$2:$B$601,2,FALSE)</f>
        <v>185</v>
      </c>
      <c r="F571" t="s">
        <v>129</v>
      </c>
      <c r="G571">
        <v>12</v>
      </c>
      <c r="H571">
        <v>3</v>
      </c>
      <c r="I571" s="1">
        <v>0.25</v>
      </c>
    </row>
    <row r="572" spans="1:9" x14ac:dyDescent="0.2">
      <c r="A572" t="str">
        <f t="shared" si="21"/>
        <v>Parveen Satpal|Bengal Warriors|Season8</v>
      </c>
      <c r="B572" s="2" t="s">
        <v>185</v>
      </c>
      <c r="C572" s="2" t="s">
        <v>20</v>
      </c>
      <c r="D572" s="2">
        <v>3100</v>
      </c>
      <c r="E572" s="2">
        <f>VLOOKUP(A572,[2]Sheet1!$A$2:$B$601,2,FALSE)</f>
        <v>3100</v>
      </c>
      <c r="F572" t="s">
        <v>310</v>
      </c>
      <c r="G572">
        <v>12</v>
      </c>
      <c r="H572">
        <v>1</v>
      </c>
      <c r="I572" s="1">
        <v>0.08</v>
      </c>
    </row>
    <row r="573" spans="1:9" x14ac:dyDescent="0.2">
      <c r="A573" t="str">
        <f t="shared" si="21"/>
        <v>Maninder Singh|Bengal Warriors|Season8</v>
      </c>
      <c r="B573" s="2" t="s">
        <v>185</v>
      </c>
      <c r="C573" s="2" t="s">
        <v>20</v>
      </c>
      <c r="D573" s="2">
        <v>143</v>
      </c>
      <c r="E573" s="2">
        <f>VLOOKUP(A573,[2]Sheet1!$A$2:$B$601,2,FALSE)</f>
        <v>143</v>
      </c>
      <c r="F573" t="s">
        <v>15</v>
      </c>
      <c r="G573">
        <v>10</v>
      </c>
      <c r="H573">
        <v>2</v>
      </c>
      <c r="I573" s="1">
        <v>0.2</v>
      </c>
    </row>
    <row r="574" spans="1:9" x14ac:dyDescent="0.2">
      <c r="A574" t="str">
        <f t="shared" si="21"/>
        <v>Tapas Pal|Bengal Warriors|Season8</v>
      </c>
      <c r="B574" s="2" t="s">
        <v>185</v>
      </c>
      <c r="C574" s="2" t="s">
        <v>20</v>
      </c>
      <c r="D574" s="2">
        <v>661</v>
      </c>
      <c r="E574" s="2">
        <f>VLOOKUP(A574,[2]Sheet1!$A$2:$B$601,2,FALSE)</f>
        <v>661</v>
      </c>
      <c r="F574" t="s">
        <v>44</v>
      </c>
      <c r="G574">
        <v>5</v>
      </c>
      <c r="H574">
        <v>1</v>
      </c>
      <c r="I574" s="1">
        <v>0.2</v>
      </c>
    </row>
    <row r="575" spans="1:9" x14ac:dyDescent="0.2">
      <c r="A575" t="str">
        <f t="shared" si="21"/>
        <v>Sukesh Hegde|Bengal Warriors|Season8</v>
      </c>
      <c r="B575" s="2" t="s">
        <v>185</v>
      </c>
      <c r="C575" s="2" t="s">
        <v>20</v>
      </c>
      <c r="D575" s="2">
        <v>111</v>
      </c>
      <c r="E575" s="2">
        <f>VLOOKUP(A575,[2]Sheet1!$A$2:$B$601,2,FALSE)</f>
        <v>111</v>
      </c>
      <c r="F575" t="s">
        <v>58</v>
      </c>
      <c r="G575">
        <v>5</v>
      </c>
      <c r="H575">
        <v>0</v>
      </c>
      <c r="I575" s="1">
        <v>0</v>
      </c>
    </row>
    <row r="576" spans="1:9" x14ac:dyDescent="0.2">
      <c r="A576" t="str">
        <f t="shared" si="21"/>
        <v>Ravindra Kumawat|Bengal Warriors|Season8</v>
      </c>
      <c r="B576" s="2" t="s">
        <v>185</v>
      </c>
      <c r="C576" s="2" t="s">
        <v>20</v>
      </c>
      <c r="D576" s="2" t="e">
        <v>#N/A</v>
      </c>
      <c r="E576" s="2" t="e">
        <f>VLOOKUP(A576,[2]Sheet1!$A$2:$B$601,2,FALSE)</f>
        <v>#N/A</v>
      </c>
      <c r="F576" t="s">
        <v>311</v>
      </c>
      <c r="G576">
        <v>5</v>
      </c>
      <c r="H576">
        <v>1</v>
      </c>
      <c r="I576" s="1">
        <v>0.2</v>
      </c>
    </row>
    <row r="577" spans="1:9" x14ac:dyDescent="0.2">
      <c r="A577" t="str">
        <f t="shared" si="21"/>
        <v>Manoj Gowda|Bengal Warriors|Season8</v>
      </c>
      <c r="B577" s="2" t="s">
        <v>185</v>
      </c>
      <c r="C577" s="2" t="s">
        <v>20</v>
      </c>
      <c r="D577" s="2">
        <v>3151</v>
      </c>
      <c r="E577" s="2">
        <f>VLOOKUP(A577,[2]Sheet1!$A$2:$B$601,2,FALSE)</f>
        <v>3151</v>
      </c>
      <c r="F577" t="s">
        <v>312</v>
      </c>
      <c r="G577">
        <v>5</v>
      </c>
      <c r="H577">
        <v>2</v>
      </c>
      <c r="I577" s="1">
        <v>0.4</v>
      </c>
    </row>
    <row r="578" spans="1:9" x14ac:dyDescent="0.2">
      <c r="A578" t="str">
        <f t="shared" si="21"/>
        <v>Rohit Banne|Bengal Warriors|Season8</v>
      </c>
      <c r="B578" s="2" t="s">
        <v>185</v>
      </c>
      <c r="C578" s="2" t="s">
        <v>20</v>
      </c>
      <c r="D578" s="2">
        <v>3301</v>
      </c>
      <c r="E578" s="2">
        <f>VLOOKUP(A578,[2]Sheet1!$A$2:$B$601,2,FALSE)</f>
        <v>3301</v>
      </c>
      <c r="F578" t="s">
        <v>313</v>
      </c>
      <c r="G578">
        <v>4</v>
      </c>
      <c r="H578">
        <v>1</v>
      </c>
      <c r="I578" s="1">
        <v>0.25</v>
      </c>
    </row>
    <row r="579" spans="1:9" x14ac:dyDescent="0.2">
      <c r="A579" t="str">
        <f t="shared" ref="A579:A642" si="22">CONCATENATE(F579,"|",C579,"|",B579)</f>
        <v>Akash Pikalmunde|Bengal Warriors|Season8</v>
      </c>
      <c r="B579" s="2" t="s">
        <v>185</v>
      </c>
      <c r="C579" s="2" t="s">
        <v>20</v>
      </c>
      <c r="D579" s="2">
        <v>4675</v>
      </c>
      <c r="E579" s="2">
        <f>VLOOKUP(A579,[2]Sheet1!$A$2:$B$601,2,FALSE)</f>
        <v>4675</v>
      </c>
      <c r="F579" t="s">
        <v>314</v>
      </c>
      <c r="G579">
        <v>4</v>
      </c>
      <c r="H579">
        <v>1</v>
      </c>
      <c r="I579" s="1">
        <v>0.25</v>
      </c>
    </row>
    <row r="580" spans="1:9" x14ac:dyDescent="0.2">
      <c r="A580" t="str">
        <f t="shared" si="22"/>
        <v>Rishank Devadiga|Bengal Warriors|Season8</v>
      </c>
      <c r="B580" s="2" t="s">
        <v>185</v>
      </c>
      <c r="C580" s="2" t="s">
        <v>20</v>
      </c>
      <c r="D580" s="2">
        <v>94</v>
      </c>
      <c r="E580" s="2">
        <f>VLOOKUP(A580,[2]Sheet1!$A$2:$B$601,2,FALSE)</f>
        <v>94</v>
      </c>
      <c r="F580" t="s">
        <v>180</v>
      </c>
      <c r="G580">
        <v>3</v>
      </c>
      <c r="H580">
        <v>0</v>
      </c>
      <c r="I580" s="1">
        <v>0</v>
      </c>
    </row>
    <row r="581" spans="1:9" x14ac:dyDescent="0.2">
      <c r="A581" t="str">
        <f t="shared" si="22"/>
        <v>Anand V|Bengal Warriors|Season8</v>
      </c>
      <c r="B581" s="2" t="s">
        <v>185</v>
      </c>
      <c r="C581" s="2" t="s">
        <v>20</v>
      </c>
      <c r="D581" s="2">
        <v>2021</v>
      </c>
      <c r="E581" s="2">
        <f>VLOOKUP(A581,[2]Sheet1!$A$2:$B$601,2,FALSE)</f>
        <v>2021</v>
      </c>
      <c r="F581" t="s">
        <v>200</v>
      </c>
      <c r="G581">
        <v>2</v>
      </c>
      <c r="H581">
        <v>0</v>
      </c>
      <c r="I581" s="1">
        <v>0</v>
      </c>
    </row>
    <row r="582" spans="1:9" x14ac:dyDescent="0.2">
      <c r="A582" t="str">
        <f t="shared" si="22"/>
        <v>Saurabh Nandal|Bengaluru Bulls|Season8</v>
      </c>
      <c r="B582" s="2" t="s">
        <v>185</v>
      </c>
      <c r="C582" s="2" t="s">
        <v>34</v>
      </c>
      <c r="D582" s="2">
        <v>3228</v>
      </c>
      <c r="E582" s="2">
        <f>VLOOKUP(A582,[2]Sheet1!$A$2:$B$601,2,FALSE)</f>
        <v>3228</v>
      </c>
      <c r="F582" t="s">
        <v>245</v>
      </c>
      <c r="G582">
        <v>109</v>
      </c>
      <c r="H582">
        <v>63</v>
      </c>
      <c r="I582" s="1">
        <v>0.57999999999999996</v>
      </c>
    </row>
    <row r="583" spans="1:9" x14ac:dyDescent="0.2">
      <c r="A583" t="str">
        <f t="shared" si="22"/>
        <v>Aman|Bengaluru Bulls|Season8</v>
      </c>
      <c r="B583" s="2" t="s">
        <v>185</v>
      </c>
      <c r="C583" s="2" t="s">
        <v>34</v>
      </c>
      <c r="D583" s="2">
        <v>4972</v>
      </c>
      <c r="E583" s="2">
        <f>VLOOKUP(A583,[2]Sheet1!$A$2:$B$601,2,FALSE)</f>
        <v>4972</v>
      </c>
      <c r="F583" t="s">
        <v>248</v>
      </c>
      <c r="G583">
        <v>104</v>
      </c>
      <c r="H583">
        <v>51</v>
      </c>
      <c r="I583" s="1">
        <v>0.49</v>
      </c>
    </row>
    <row r="584" spans="1:9" x14ac:dyDescent="0.2">
      <c r="A584" t="str">
        <f t="shared" si="22"/>
        <v>Mahender Singh|Bengaluru Bulls|Season8</v>
      </c>
      <c r="B584" s="2" t="s">
        <v>185</v>
      </c>
      <c r="C584" s="2" t="s">
        <v>34</v>
      </c>
      <c r="D584" s="2">
        <v>769</v>
      </c>
      <c r="E584" s="2">
        <f>VLOOKUP(A584,[2]Sheet1!$A$2:$B$601,2,FALSE)</f>
        <v>769</v>
      </c>
      <c r="F584" t="s">
        <v>21</v>
      </c>
      <c r="G584">
        <v>74</v>
      </c>
      <c r="H584">
        <v>34</v>
      </c>
      <c r="I584" s="1">
        <v>0.46</v>
      </c>
    </row>
    <row r="585" spans="1:9" x14ac:dyDescent="0.2">
      <c r="A585" t="str">
        <f t="shared" si="22"/>
        <v>Mayur Kadam|Bengaluru Bulls|Season8</v>
      </c>
      <c r="B585" s="2" t="s">
        <v>185</v>
      </c>
      <c r="C585" s="2" t="s">
        <v>34</v>
      </c>
      <c r="D585" s="2">
        <v>4848</v>
      </c>
      <c r="E585" s="2">
        <f>VLOOKUP(A585,[2]Sheet1!$A$2:$B$601,2,FALSE)</f>
        <v>4848</v>
      </c>
      <c r="F585" t="s">
        <v>315</v>
      </c>
      <c r="G585">
        <v>48</v>
      </c>
      <c r="H585">
        <v>14</v>
      </c>
      <c r="I585" s="1">
        <v>0.28999999999999998</v>
      </c>
    </row>
    <row r="586" spans="1:9" x14ac:dyDescent="0.2">
      <c r="A586" t="str">
        <f t="shared" si="22"/>
        <v>Bharat Naresh|Bengaluru Bulls|Season8</v>
      </c>
      <c r="B586" s="2" t="s">
        <v>185</v>
      </c>
      <c r="C586" s="2" t="s">
        <v>34</v>
      </c>
      <c r="D586" s="2" t="e">
        <v>#N/A</v>
      </c>
      <c r="E586" s="2" t="e">
        <f>VLOOKUP(A586,[2]Sheet1!$A$2:$B$601,2,FALSE)</f>
        <v>#N/A</v>
      </c>
      <c r="F586" t="s">
        <v>316</v>
      </c>
      <c r="G586">
        <v>39</v>
      </c>
      <c r="H586">
        <v>14</v>
      </c>
      <c r="I586" s="1">
        <v>0.36</v>
      </c>
    </row>
    <row r="587" spans="1:9" x14ac:dyDescent="0.2">
      <c r="A587" t="str">
        <f t="shared" si="22"/>
        <v>Pawan Sehrawat|Bengaluru Bulls|Season8</v>
      </c>
      <c r="B587" s="2" t="s">
        <v>185</v>
      </c>
      <c r="C587" s="2" t="s">
        <v>34</v>
      </c>
      <c r="D587" s="2">
        <v>318</v>
      </c>
      <c r="E587" s="2">
        <f>VLOOKUP(A587,[2]Sheet1!$A$2:$B$601,2,FALSE)</f>
        <v>318</v>
      </c>
      <c r="F587" t="s">
        <v>64</v>
      </c>
      <c r="G587">
        <v>34</v>
      </c>
      <c r="H587">
        <v>13</v>
      </c>
      <c r="I587" s="1">
        <v>0.38</v>
      </c>
    </row>
    <row r="588" spans="1:9" x14ac:dyDescent="0.2">
      <c r="A588" t="str">
        <f t="shared" si="22"/>
        <v>More GB|Bengaluru Bulls|Season8</v>
      </c>
      <c r="B588" s="2" t="s">
        <v>185</v>
      </c>
      <c r="C588" s="2" t="s">
        <v>34</v>
      </c>
      <c r="D588" s="2" t="e">
        <v>#N/A</v>
      </c>
      <c r="E588" s="2" t="e">
        <f>VLOOKUP(A588,[2]Sheet1!$A$2:$B$601,2,FALSE)</f>
        <v>#N/A</v>
      </c>
      <c r="F588" t="s">
        <v>317</v>
      </c>
      <c r="G588">
        <v>32</v>
      </c>
      <c r="H588">
        <v>15</v>
      </c>
      <c r="I588" s="1">
        <v>0.47</v>
      </c>
    </row>
    <row r="589" spans="1:9" x14ac:dyDescent="0.2">
      <c r="A589" t="str">
        <f t="shared" si="22"/>
        <v>Mohit Sehrawat|Bengaluru Bulls|Season8</v>
      </c>
      <c r="B589" s="2" t="s">
        <v>185</v>
      </c>
      <c r="C589" s="2" t="s">
        <v>34</v>
      </c>
      <c r="D589" s="2">
        <v>3019</v>
      </c>
      <c r="E589" s="2">
        <f>VLOOKUP(A589,[2]Sheet1!$A$2:$B$601,2,FALSE)</f>
        <v>3019</v>
      </c>
      <c r="F589" t="s">
        <v>246</v>
      </c>
      <c r="G589">
        <v>28</v>
      </c>
      <c r="H589">
        <v>9</v>
      </c>
      <c r="I589" s="1">
        <v>0.32</v>
      </c>
    </row>
    <row r="590" spans="1:9" x14ac:dyDescent="0.2">
      <c r="A590" t="str">
        <f t="shared" si="22"/>
        <v>Jaideep|Bengaluru Bulls|Season8</v>
      </c>
      <c r="B590" s="2" t="s">
        <v>185</v>
      </c>
      <c r="C590" s="2" t="s">
        <v>34</v>
      </c>
      <c r="D590" s="2">
        <v>579</v>
      </c>
      <c r="E590" s="2">
        <f>VLOOKUP(A590,[2]Sheet1!$A$2:$B$601,2,FALSE)</f>
        <v>579</v>
      </c>
      <c r="F590" t="s">
        <v>96</v>
      </c>
      <c r="G590">
        <v>16</v>
      </c>
      <c r="H590">
        <v>5</v>
      </c>
      <c r="I590" s="1">
        <v>0.31</v>
      </c>
    </row>
    <row r="591" spans="1:9" x14ac:dyDescent="0.2">
      <c r="A591" t="str">
        <f t="shared" si="22"/>
        <v>Chandran Ranjit|Bengaluru Bulls|Season8</v>
      </c>
      <c r="B591" s="2" t="s">
        <v>185</v>
      </c>
      <c r="C591" s="2" t="s">
        <v>34</v>
      </c>
      <c r="D591" s="2">
        <v>36</v>
      </c>
      <c r="E591" s="2">
        <f>VLOOKUP(A591,[2]Sheet1!$A$2:$B$601,2,FALSE)</f>
        <v>36</v>
      </c>
      <c r="F591" t="s">
        <v>59</v>
      </c>
      <c r="G591">
        <v>14</v>
      </c>
      <c r="H591">
        <v>9</v>
      </c>
      <c r="I591" s="1">
        <v>0.64</v>
      </c>
    </row>
    <row r="592" spans="1:9" x14ac:dyDescent="0.2">
      <c r="A592" t="str">
        <f t="shared" si="22"/>
        <v>Ankit|Bengaluru Bulls|Season8</v>
      </c>
      <c r="B592" s="2" t="s">
        <v>185</v>
      </c>
      <c r="C592" s="2" t="s">
        <v>34</v>
      </c>
      <c r="D592" s="2">
        <v>3099</v>
      </c>
      <c r="E592" s="2">
        <f>VLOOKUP(A592,[2]Sheet1!$A$2:$B$601,2,FALSE)</f>
        <v>3099</v>
      </c>
      <c r="F592" t="s">
        <v>195</v>
      </c>
      <c r="G592">
        <v>12</v>
      </c>
      <c r="H592">
        <v>7</v>
      </c>
      <c r="I592" s="1">
        <v>0.57999999999999996</v>
      </c>
    </row>
    <row r="593" spans="1:9" x14ac:dyDescent="0.2">
      <c r="A593" t="str">
        <f t="shared" si="22"/>
        <v>Amit Sheoran|Bengaluru Bulls|Season8</v>
      </c>
      <c r="B593" s="2" t="s">
        <v>185</v>
      </c>
      <c r="C593" s="2" t="s">
        <v>34</v>
      </c>
      <c r="D593" s="2">
        <v>3115</v>
      </c>
      <c r="E593" s="2">
        <f>VLOOKUP(A593,[2]Sheet1!$A$2:$B$601,2,FALSE)</f>
        <v>3115</v>
      </c>
      <c r="F593" t="s">
        <v>31</v>
      </c>
      <c r="G593">
        <v>11</v>
      </c>
      <c r="H593">
        <v>3</v>
      </c>
      <c r="I593" s="1">
        <v>0.27</v>
      </c>
    </row>
    <row r="594" spans="1:9" x14ac:dyDescent="0.2">
      <c r="A594" t="str">
        <f t="shared" si="22"/>
        <v>Rohit Kumar|Bengaluru Bulls|Season8</v>
      </c>
      <c r="B594" s="2" t="s">
        <v>185</v>
      </c>
      <c r="C594" s="2" t="s">
        <v>34</v>
      </c>
      <c r="D594" s="2">
        <v>4945</v>
      </c>
      <c r="E594" s="2">
        <f>VLOOKUP(A594,[2]Sheet1!$A$2:$B$601,2,FALSE)</f>
        <v>4945</v>
      </c>
      <c r="F594" t="s">
        <v>26</v>
      </c>
      <c r="G594">
        <v>3</v>
      </c>
      <c r="H594">
        <v>1</v>
      </c>
      <c r="I594" s="1">
        <v>0.33</v>
      </c>
    </row>
    <row r="595" spans="1:9" x14ac:dyDescent="0.2">
      <c r="A595" t="str">
        <f t="shared" si="22"/>
        <v>Deepak Narwal|Bengaluru Bulls|Season8</v>
      </c>
      <c r="B595" s="2" t="s">
        <v>185</v>
      </c>
      <c r="C595" s="2" t="s">
        <v>34</v>
      </c>
      <c r="D595" s="2">
        <v>211</v>
      </c>
      <c r="E595" s="2">
        <f>VLOOKUP(A595,[2]Sheet1!$A$2:$B$601,2,FALSE)</f>
        <v>211</v>
      </c>
      <c r="F595" t="s">
        <v>16</v>
      </c>
      <c r="G595">
        <v>3</v>
      </c>
      <c r="H595">
        <v>0</v>
      </c>
      <c r="I595" s="1">
        <v>0</v>
      </c>
    </row>
    <row r="596" spans="1:9" x14ac:dyDescent="0.2">
      <c r="A596" t="str">
        <f t="shared" si="22"/>
        <v>Rohit Sangwan|Bengaluru Bulls|Season8</v>
      </c>
      <c r="B596" s="2" t="s">
        <v>185</v>
      </c>
      <c r="C596" s="2" t="s">
        <v>34</v>
      </c>
      <c r="D596" s="2" t="e">
        <v>#N/A</v>
      </c>
      <c r="E596" s="2" t="e">
        <f>VLOOKUP(A596,[2]Sheet1!$A$2:$B$601,2,FALSE)</f>
        <v>#N/A</v>
      </c>
      <c r="F596" t="s">
        <v>318</v>
      </c>
      <c r="G596">
        <v>1</v>
      </c>
      <c r="H596">
        <v>0</v>
      </c>
      <c r="I596" s="1">
        <v>0</v>
      </c>
    </row>
    <row r="597" spans="1:9" x14ac:dyDescent="0.2">
      <c r="A597" t="str">
        <f t="shared" si="22"/>
        <v>Dong Geon Lee|Bengaluru Bulls|Season8</v>
      </c>
      <c r="B597" s="2" t="s">
        <v>185</v>
      </c>
      <c r="C597" s="2" t="s">
        <v>34</v>
      </c>
      <c r="D597" s="2">
        <v>522</v>
      </c>
      <c r="E597" s="2">
        <f>VLOOKUP(A597,[2]Sheet1!$A$2:$B$601,2,FALSE)</f>
        <v>522</v>
      </c>
      <c r="F597" t="s">
        <v>136</v>
      </c>
      <c r="G597">
        <v>1</v>
      </c>
      <c r="H597">
        <v>0</v>
      </c>
      <c r="I597" s="1">
        <v>0</v>
      </c>
    </row>
    <row r="598" spans="1:9" x14ac:dyDescent="0.2">
      <c r="A598" t="str">
        <f t="shared" si="22"/>
        <v>Banty|Bengaluru Bulls|Season8</v>
      </c>
      <c r="B598" s="2" t="s">
        <v>185</v>
      </c>
      <c r="C598" s="2" t="s">
        <v>34</v>
      </c>
      <c r="D598" s="2" t="e">
        <v>#N/A</v>
      </c>
      <c r="E598" s="2" t="e">
        <f>VLOOKUP(A598,[2]Sheet1!$A$2:$B$601,2,FALSE)</f>
        <v>#N/A</v>
      </c>
      <c r="F598" t="s">
        <v>247</v>
      </c>
      <c r="G598">
        <v>1</v>
      </c>
      <c r="H598">
        <v>0</v>
      </c>
      <c r="I598" s="1">
        <v>0</v>
      </c>
    </row>
    <row r="599" spans="1:9" x14ac:dyDescent="0.2">
      <c r="A599" t="str">
        <f t="shared" si="22"/>
        <v>Manjeet Chhillar|Dabang Delhi|Season8</v>
      </c>
      <c r="B599" s="2" t="s">
        <v>185</v>
      </c>
      <c r="C599" s="2" t="s">
        <v>50</v>
      </c>
      <c r="D599" s="2">
        <v>69</v>
      </c>
      <c r="E599" s="2">
        <f>VLOOKUP(A599,[2]Sheet1!$A$2:$B$601,2,FALSE)</f>
        <v>69</v>
      </c>
      <c r="F599" t="s">
        <v>84</v>
      </c>
      <c r="G599">
        <v>131</v>
      </c>
      <c r="H599">
        <v>51</v>
      </c>
      <c r="I599" s="1">
        <v>0.39</v>
      </c>
    </row>
    <row r="600" spans="1:9" x14ac:dyDescent="0.2">
      <c r="A600" t="str">
        <f t="shared" si="22"/>
        <v>Sandeep Narwal|Dabang Delhi|Season8</v>
      </c>
      <c r="B600" s="2" t="s">
        <v>185</v>
      </c>
      <c r="C600" s="2" t="s">
        <v>50</v>
      </c>
      <c r="D600" s="2">
        <v>142</v>
      </c>
      <c r="E600" s="2">
        <f>VLOOKUP(A600,[2]Sheet1!$A$2:$B$601,2,FALSE)</f>
        <v>142</v>
      </c>
      <c r="F600" t="s">
        <v>112</v>
      </c>
      <c r="G600">
        <v>90</v>
      </c>
      <c r="H600">
        <v>37</v>
      </c>
      <c r="I600" s="1">
        <v>0.41</v>
      </c>
    </row>
    <row r="601" spans="1:9" x14ac:dyDescent="0.2">
      <c r="A601" t="str">
        <f t="shared" si="22"/>
        <v>Joginder Narwal|Dabang Delhi|Season8</v>
      </c>
      <c r="B601" s="2" t="s">
        <v>185</v>
      </c>
      <c r="C601" s="2" t="s">
        <v>50</v>
      </c>
      <c r="D601" s="2">
        <v>194</v>
      </c>
      <c r="E601" s="2">
        <f>VLOOKUP(A601,[2]Sheet1!$A$2:$B$601,2,FALSE)</f>
        <v>194</v>
      </c>
      <c r="F601" t="s">
        <v>158</v>
      </c>
      <c r="G601">
        <v>82</v>
      </c>
      <c r="H601">
        <v>30</v>
      </c>
      <c r="I601" s="1">
        <v>0.37</v>
      </c>
    </row>
    <row r="602" spans="1:9" x14ac:dyDescent="0.2">
      <c r="A602" t="str">
        <f t="shared" si="22"/>
        <v>Jeeva Kumar|Dabang Delhi|Season8</v>
      </c>
      <c r="B602" s="2" t="s">
        <v>185</v>
      </c>
      <c r="C602" s="2" t="s">
        <v>50</v>
      </c>
      <c r="D602" s="2">
        <v>54</v>
      </c>
      <c r="E602" s="2">
        <f>VLOOKUP(A602,[2]Sheet1!$A$2:$B$601,2,FALSE)</f>
        <v>54</v>
      </c>
      <c r="F602" t="s">
        <v>171</v>
      </c>
      <c r="G602">
        <v>76</v>
      </c>
      <c r="H602">
        <v>23</v>
      </c>
      <c r="I602" s="1">
        <v>0.3</v>
      </c>
    </row>
    <row r="603" spans="1:9" x14ac:dyDescent="0.2">
      <c r="A603" t="str">
        <f t="shared" si="22"/>
        <v>Krishan Dhull|Dabang Delhi|Season8</v>
      </c>
      <c r="B603" s="2" t="s">
        <v>185</v>
      </c>
      <c r="C603" s="2" t="s">
        <v>50</v>
      </c>
      <c r="D603" s="2" t="e">
        <v>#N/A</v>
      </c>
      <c r="E603" s="2" t="e">
        <f>VLOOKUP(A603,[2]Sheet1!$A$2:$B$601,2,FALSE)</f>
        <v>#N/A</v>
      </c>
      <c r="F603" t="s">
        <v>319</v>
      </c>
      <c r="G603">
        <v>60</v>
      </c>
      <c r="H603">
        <v>25</v>
      </c>
      <c r="I603" s="1">
        <v>0.42</v>
      </c>
    </row>
    <row r="604" spans="1:9" x14ac:dyDescent="0.2">
      <c r="A604" t="str">
        <f t="shared" si="22"/>
        <v>Ashu Malik|Dabang Delhi|Season8</v>
      </c>
      <c r="B604" s="2" t="s">
        <v>185</v>
      </c>
      <c r="C604" s="2" t="s">
        <v>50</v>
      </c>
      <c r="D604" s="2">
        <v>4947</v>
      </c>
      <c r="E604" s="2">
        <f>VLOOKUP(A604,[2]Sheet1!$A$2:$B$601,2,FALSE)</f>
        <v>4947</v>
      </c>
      <c r="F604" t="s">
        <v>320</v>
      </c>
      <c r="G604">
        <v>18</v>
      </c>
      <c r="H604">
        <v>6</v>
      </c>
      <c r="I604" s="1">
        <v>0.33</v>
      </c>
    </row>
    <row r="605" spans="1:9" x14ac:dyDescent="0.2">
      <c r="A605" t="str">
        <f t="shared" si="22"/>
        <v>Vijay Jaglan|Dabang Delhi|Season8</v>
      </c>
      <c r="B605" s="2" t="s">
        <v>185</v>
      </c>
      <c r="C605" s="2" t="s">
        <v>50</v>
      </c>
      <c r="D605" s="2" t="e">
        <v>#N/A</v>
      </c>
      <c r="E605" s="2" t="e">
        <f>VLOOKUP(A605,[2]Sheet1!$A$2:$B$601,2,FALSE)</f>
        <v>#N/A</v>
      </c>
      <c r="F605" t="s">
        <v>321</v>
      </c>
      <c r="G605">
        <v>17</v>
      </c>
      <c r="H605">
        <v>6</v>
      </c>
      <c r="I605" s="1">
        <v>0.35</v>
      </c>
    </row>
    <row r="606" spans="1:9" x14ac:dyDescent="0.2">
      <c r="A606" t="str">
        <f t="shared" si="22"/>
        <v>Mohammad Malak|Dabang Delhi|Season8</v>
      </c>
      <c r="B606" s="2" t="s">
        <v>185</v>
      </c>
      <c r="C606" s="2" t="s">
        <v>50</v>
      </c>
      <c r="D606" s="2">
        <v>4941</v>
      </c>
      <c r="E606" s="2">
        <f>VLOOKUP(A606,[2]Sheet1!$A$2:$B$601,2,FALSE)</f>
        <v>4941</v>
      </c>
      <c r="F606" t="s">
        <v>322</v>
      </c>
      <c r="G606">
        <v>9</v>
      </c>
      <c r="H606">
        <v>4</v>
      </c>
      <c r="I606" s="1">
        <v>0.44</v>
      </c>
    </row>
    <row r="607" spans="1:9" x14ac:dyDescent="0.2">
      <c r="A607" t="str">
        <f t="shared" si="22"/>
        <v>Vikash Kumar D|Dabang Delhi|Season8</v>
      </c>
      <c r="B607" s="2" t="s">
        <v>185</v>
      </c>
      <c r="C607" s="2" t="s">
        <v>50</v>
      </c>
      <c r="D607" s="2" t="e">
        <v>#N/A</v>
      </c>
      <c r="E607" s="2" t="e">
        <f>VLOOKUP(A607,[2]Sheet1!$A$2:$B$601,2,FALSE)</f>
        <v>#N/A</v>
      </c>
      <c r="F607" t="s">
        <v>323</v>
      </c>
      <c r="G607">
        <v>8</v>
      </c>
      <c r="H607">
        <v>2</v>
      </c>
      <c r="I607" s="1">
        <v>0.25</v>
      </c>
    </row>
    <row r="608" spans="1:9" x14ac:dyDescent="0.2">
      <c r="A608" t="str">
        <f t="shared" si="22"/>
        <v>Neeraj Narwal|Dabang Delhi|Season8</v>
      </c>
      <c r="B608" s="2" t="s">
        <v>185</v>
      </c>
      <c r="C608" s="2" t="s">
        <v>50</v>
      </c>
      <c r="D608" s="2">
        <v>3038</v>
      </c>
      <c r="E608" s="2">
        <f>VLOOKUP(A608,[2]Sheet1!$A$2:$B$601,2,FALSE)</f>
        <v>3038</v>
      </c>
      <c r="F608" t="s">
        <v>255</v>
      </c>
      <c r="G608">
        <v>7</v>
      </c>
      <c r="H608">
        <v>2</v>
      </c>
      <c r="I608" s="1">
        <v>0.28999999999999998</v>
      </c>
    </row>
    <row r="609" spans="1:9" x14ac:dyDescent="0.2">
      <c r="A609" t="str">
        <f t="shared" si="22"/>
        <v>Naveen Kumar|Dabang Delhi|Season8</v>
      </c>
      <c r="B609" s="2" t="s">
        <v>185</v>
      </c>
      <c r="C609" s="2" t="s">
        <v>50</v>
      </c>
      <c r="D609" s="2">
        <v>2296</v>
      </c>
      <c r="E609" s="2">
        <f>VLOOKUP(A609,[2]Sheet1!$A$2:$B$601,2,FALSE)</f>
        <v>2296</v>
      </c>
      <c r="F609" t="s">
        <v>202</v>
      </c>
      <c r="G609">
        <v>6</v>
      </c>
      <c r="H609">
        <v>3</v>
      </c>
      <c r="I609" s="1">
        <v>0.5</v>
      </c>
    </row>
    <row r="610" spans="1:9" x14ac:dyDescent="0.2">
      <c r="A610" t="str">
        <f t="shared" si="22"/>
        <v>Manjeet|Dabang Delhi|Season8</v>
      </c>
      <c r="B610" s="2" t="s">
        <v>185</v>
      </c>
      <c r="C610" s="2" t="s">
        <v>50</v>
      </c>
      <c r="D610" s="2">
        <v>3965</v>
      </c>
      <c r="E610" s="2">
        <f>VLOOKUP(A610,[2]Sheet1!$A$2:$B$601,2,FALSE)</f>
        <v>3965</v>
      </c>
      <c r="F610" t="s">
        <v>221</v>
      </c>
      <c r="G610">
        <v>5</v>
      </c>
      <c r="H610">
        <v>2</v>
      </c>
      <c r="I610" s="1">
        <v>0.4</v>
      </c>
    </row>
    <row r="611" spans="1:9" x14ac:dyDescent="0.2">
      <c r="A611" t="str">
        <f t="shared" si="22"/>
        <v>Deepak Kala|Dabang Delhi|Season8</v>
      </c>
      <c r="B611" s="2" t="s">
        <v>185</v>
      </c>
      <c r="C611" s="2" t="s">
        <v>50</v>
      </c>
      <c r="D611" s="2" t="e">
        <v>#N/A</v>
      </c>
      <c r="E611" s="2" t="e">
        <f>VLOOKUP(A611,[2]Sheet1!$A$2:$B$601,2,FALSE)</f>
        <v>#N/A</v>
      </c>
      <c r="F611" t="s">
        <v>324</v>
      </c>
      <c r="G611">
        <v>4</v>
      </c>
      <c r="H611">
        <v>0</v>
      </c>
      <c r="I611" s="1">
        <v>0</v>
      </c>
    </row>
    <row r="612" spans="1:9" x14ac:dyDescent="0.2">
      <c r="A612" t="str">
        <f t="shared" si="22"/>
        <v>Ajay Thakur|Dabang Delhi|Season8</v>
      </c>
      <c r="B612" s="2" t="s">
        <v>185</v>
      </c>
      <c r="C612" s="2" t="s">
        <v>50</v>
      </c>
      <c r="D612" s="2">
        <v>26</v>
      </c>
      <c r="E612" s="2">
        <f>VLOOKUP(A612,[2]Sheet1!$A$2:$B$601,2,FALSE)</f>
        <v>26</v>
      </c>
      <c r="F612" t="s">
        <v>128</v>
      </c>
      <c r="G612">
        <v>4</v>
      </c>
      <c r="H612">
        <v>1</v>
      </c>
      <c r="I612" s="1">
        <v>0.25</v>
      </c>
    </row>
    <row r="613" spans="1:9" x14ac:dyDescent="0.2">
      <c r="A613" t="str">
        <f t="shared" si="22"/>
        <v>Vinay Kumar|Dabang Delhi|Season8</v>
      </c>
      <c r="B613" s="2" t="s">
        <v>185</v>
      </c>
      <c r="C613" s="2" t="s">
        <v>50</v>
      </c>
      <c r="D613" s="2" t="e">
        <v>#N/A</v>
      </c>
      <c r="E613" s="2" t="e">
        <f>VLOOKUP(A613,[2]Sheet1!$A$2:$B$601,2,FALSE)</f>
        <v>#N/A</v>
      </c>
      <c r="F613" t="s">
        <v>325</v>
      </c>
      <c r="G613">
        <v>1</v>
      </c>
      <c r="H613">
        <v>0</v>
      </c>
      <c r="I613" s="1">
        <v>0</v>
      </c>
    </row>
    <row r="614" spans="1:9" x14ac:dyDescent="0.2">
      <c r="A614" t="str">
        <f t="shared" si="22"/>
        <v>Sushant Sail|Dabang Delhi|Season8</v>
      </c>
      <c r="B614" s="2" t="s">
        <v>185</v>
      </c>
      <c r="C614" s="2" t="s">
        <v>50</v>
      </c>
      <c r="D614" s="2">
        <v>3235</v>
      </c>
      <c r="E614" s="2">
        <f>VLOOKUP(A614,[2]Sheet1!$A$2:$B$601,2,FALSE)</f>
        <v>3235</v>
      </c>
      <c r="F614" t="s">
        <v>277</v>
      </c>
      <c r="G614">
        <v>1</v>
      </c>
      <c r="H614">
        <v>0</v>
      </c>
      <c r="I614" s="1">
        <v>0</v>
      </c>
    </row>
    <row r="615" spans="1:9" x14ac:dyDescent="0.2">
      <c r="A615" t="str">
        <f t="shared" si="22"/>
        <v>Surjeet Singh|Dabang Delhi|Season8</v>
      </c>
      <c r="B615" s="2" t="s">
        <v>185</v>
      </c>
      <c r="C615" s="2" t="s">
        <v>50</v>
      </c>
      <c r="D615" s="2" t="e">
        <v>#N/A</v>
      </c>
      <c r="E615" s="2" t="e">
        <f>VLOOKUP(A615,[2]Sheet1!$A$2:$B$601,2,FALSE)</f>
        <v>#N/A</v>
      </c>
      <c r="F615" t="s">
        <v>7</v>
      </c>
      <c r="G615">
        <v>1</v>
      </c>
      <c r="H615">
        <v>0</v>
      </c>
      <c r="I615" s="1">
        <v>0</v>
      </c>
    </row>
    <row r="616" spans="1:9" x14ac:dyDescent="0.2">
      <c r="A616" t="str">
        <f t="shared" si="22"/>
        <v>Sagar|Dabang Delhi|Season8</v>
      </c>
      <c r="B616" s="2" t="s">
        <v>185</v>
      </c>
      <c r="C616" s="2" t="s">
        <v>50</v>
      </c>
      <c r="D616" s="2" t="e">
        <v>#N/A</v>
      </c>
      <c r="E616" s="2" t="e">
        <f>VLOOKUP(A616,[2]Sheet1!$A$2:$B$601,2,FALSE)</f>
        <v>#N/A</v>
      </c>
      <c r="F616" t="s">
        <v>281</v>
      </c>
      <c r="G616">
        <v>1</v>
      </c>
      <c r="H616">
        <v>0</v>
      </c>
      <c r="I616" s="1">
        <v>0</v>
      </c>
    </row>
    <row r="617" spans="1:9" x14ac:dyDescent="0.2">
      <c r="A617" t="str">
        <f t="shared" si="22"/>
        <v>Balram|Dabang Delhi|Season8</v>
      </c>
      <c r="B617" s="2" t="s">
        <v>185</v>
      </c>
      <c r="C617" s="2" t="s">
        <v>50</v>
      </c>
      <c r="D617" s="2">
        <v>3222</v>
      </c>
      <c r="E617" s="2">
        <f>VLOOKUP(A617,[2]Sheet1!$A$2:$B$601,2,FALSE)</f>
        <v>3222</v>
      </c>
      <c r="F617" t="s">
        <v>256</v>
      </c>
      <c r="G617">
        <v>1</v>
      </c>
      <c r="H617">
        <v>1</v>
      </c>
      <c r="I617" s="1">
        <v>1</v>
      </c>
    </row>
    <row r="618" spans="1:9" x14ac:dyDescent="0.2">
      <c r="A618" t="str">
        <f t="shared" si="22"/>
        <v>Unnamed|Gujarat Giants|Season8</v>
      </c>
      <c r="B618" s="2" t="s">
        <v>185</v>
      </c>
      <c r="C618" s="2" t="s">
        <v>549</v>
      </c>
      <c r="D618" s="2" t="e">
        <v>#N/A</v>
      </c>
      <c r="E618" s="2" t="e">
        <f>VLOOKUP(A618,[2]Sheet1!$A$2:$B$601,2,FALSE)</f>
        <v>#N/A</v>
      </c>
      <c r="F618" t="s">
        <v>326</v>
      </c>
      <c r="G618">
        <v>453</v>
      </c>
      <c r="H618">
        <v>12</v>
      </c>
      <c r="I618" s="1">
        <v>0.03</v>
      </c>
    </row>
    <row r="619" spans="1:9" x14ac:dyDescent="0.2">
      <c r="A619" t="str">
        <f t="shared" si="22"/>
        <v>Girish Maruti Ernak|Gujarat Giants|Season8</v>
      </c>
      <c r="B619" s="2" t="s">
        <v>185</v>
      </c>
      <c r="C619" s="2" t="s">
        <v>549</v>
      </c>
      <c r="D619" s="2">
        <v>161</v>
      </c>
      <c r="E619" s="2">
        <f>VLOOKUP(A619,[2]Sheet1!$A$2:$B$601,2,FALSE)</f>
        <v>161</v>
      </c>
      <c r="F619" t="s">
        <v>111</v>
      </c>
      <c r="G619">
        <v>111</v>
      </c>
      <c r="H619">
        <v>45</v>
      </c>
      <c r="I619" s="1">
        <v>0.41</v>
      </c>
    </row>
    <row r="620" spans="1:9" x14ac:dyDescent="0.2">
      <c r="A620" t="str">
        <f t="shared" si="22"/>
        <v>Parvesh Bhainswal|Gujarat Giants|Season8</v>
      </c>
      <c r="B620" s="2" t="s">
        <v>185</v>
      </c>
      <c r="C620" s="2" t="s">
        <v>549</v>
      </c>
      <c r="D620" s="2">
        <v>357</v>
      </c>
      <c r="E620" s="2">
        <f>VLOOKUP(A620,[2]Sheet1!$A$2:$B$601,2,FALSE)</f>
        <v>357</v>
      </c>
      <c r="F620" t="s">
        <v>54</v>
      </c>
      <c r="G620">
        <v>105</v>
      </c>
      <c r="H620">
        <v>47</v>
      </c>
      <c r="I620" s="1">
        <v>0.45</v>
      </c>
    </row>
    <row r="621" spans="1:9" x14ac:dyDescent="0.2">
      <c r="A621" t="str">
        <f t="shared" si="22"/>
        <v>Sunil Kumar|Gujarat Giants|Season8</v>
      </c>
      <c r="B621" s="2" t="s">
        <v>185</v>
      </c>
      <c r="C621" s="2" t="s">
        <v>549</v>
      </c>
      <c r="D621" s="2">
        <v>368</v>
      </c>
      <c r="E621" s="2">
        <f>VLOOKUP(A621,[2]Sheet1!$A$2:$B$601,2,FALSE)</f>
        <v>368</v>
      </c>
      <c r="F621" t="s">
        <v>53</v>
      </c>
      <c r="G621">
        <v>83</v>
      </c>
      <c r="H621">
        <v>37</v>
      </c>
      <c r="I621" s="1">
        <v>0.45</v>
      </c>
    </row>
    <row r="622" spans="1:9" x14ac:dyDescent="0.2">
      <c r="A622" t="str">
        <f t="shared" si="22"/>
        <v>Hadi Oshtorak|Gujarat Giants|Season8</v>
      </c>
      <c r="B622" s="2" t="s">
        <v>185</v>
      </c>
      <c r="C622" s="2" t="s">
        <v>549</v>
      </c>
      <c r="D622" s="2">
        <v>249</v>
      </c>
      <c r="E622" s="2">
        <f>VLOOKUP(A622,[2]Sheet1!$A$2:$B$601,2,FALSE)</f>
        <v>249</v>
      </c>
      <c r="F622" t="s">
        <v>157</v>
      </c>
      <c r="G622">
        <v>42</v>
      </c>
      <c r="H622">
        <v>16</v>
      </c>
      <c r="I622" s="1">
        <v>0.38</v>
      </c>
    </row>
    <row r="623" spans="1:9" x14ac:dyDescent="0.2">
      <c r="A623" t="str">
        <f t="shared" si="22"/>
        <v>Ravinder Pahal|Gujarat Giants|Season8</v>
      </c>
      <c r="B623" s="2" t="s">
        <v>185</v>
      </c>
      <c r="C623" s="2" t="s">
        <v>549</v>
      </c>
      <c r="D623" s="2">
        <v>157</v>
      </c>
      <c r="E623" s="2">
        <f>VLOOKUP(A623,[2]Sheet1!$A$2:$B$601,2,FALSE)</f>
        <v>157</v>
      </c>
      <c r="F623" t="s">
        <v>22</v>
      </c>
      <c r="G623">
        <v>36</v>
      </c>
      <c r="H623">
        <v>13</v>
      </c>
      <c r="I623" s="1">
        <v>0.36</v>
      </c>
    </row>
    <row r="624" spans="1:9" x14ac:dyDescent="0.2">
      <c r="A624" t="str">
        <f t="shared" si="22"/>
        <v>Ankit|Gujarat Giants|Season8</v>
      </c>
      <c r="B624" s="2" t="s">
        <v>185</v>
      </c>
      <c r="C624" s="2" t="s">
        <v>549</v>
      </c>
      <c r="D624" s="2">
        <v>3227</v>
      </c>
      <c r="E624" s="2">
        <f>VLOOKUP(A624,[2]Sheet1!$A$2:$B$601,2,FALSE)</f>
        <v>3227</v>
      </c>
      <c r="F624" t="s">
        <v>195</v>
      </c>
      <c r="G624">
        <v>27</v>
      </c>
      <c r="H624">
        <v>8</v>
      </c>
      <c r="I624" s="1">
        <v>0.3</v>
      </c>
    </row>
    <row r="625" spans="1:9" x14ac:dyDescent="0.2">
      <c r="A625" t="str">
        <f t="shared" si="22"/>
        <v>Rakesh Narwal|Gujarat Giants|Season8</v>
      </c>
      <c r="B625" s="2" t="s">
        <v>185</v>
      </c>
      <c r="C625" s="2" t="s">
        <v>549</v>
      </c>
      <c r="D625" s="2">
        <v>204</v>
      </c>
      <c r="E625" s="2">
        <f>VLOOKUP(A625,[2]Sheet1!$A$2:$B$601,2,FALSE)</f>
        <v>204</v>
      </c>
      <c r="F625" t="s">
        <v>62</v>
      </c>
      <c r="G625">
        <v>17</v>
      </c>
      <c r="H625">
        <v>6</v>
      </c>
      <c r="I625" s="1">
        <v>0.35</v>
      </c>
    </row>
    <row r="626" spans="1:9" x14ac:dyDescent="0.2">
      <c r="A626" t="str">
        <f t="shared" si="22"/>
        <v>Sumit Malik|Gujarat Giants|Season8</v>
      </c>
      <c r="B626" s="2" t="s">
        <v>185</v>
      </c>
      <c r="C626" s="2" t="s">
        <v>549</v>
      </c>
      <c r="D626" s="2" t="e">
        <v>#N/A</v>
      </c>
      <c r="E626" s="2" t="e">
        <f>VLOOKUP(A626,[2]Sheet1!$A$2:$B$601,2,FALSE)</f>
        <v>#N/A</v>
      </c>
      <c r="F626" t="s">
        <v>257</v>
      </c>
      <c r="G626">
        <v>16</v>
      </c>
      <c r="H626">
        <v>4</v>
      </c>
      <c r="I626" s="1">
        <v>0.25</v>
      </c>
    </row>
    <row r="627" spans="1:9" x14ac:dyDescent="0.2">
      <c r="A627" t="str">
        <f t="shared" si="22"/>
        <v>Pardeep Kumar|Gujarat Giants|Season8</v>
      </c>
      <c r="B627" s="2" t="s">
        <v>185</v>
      </c>
      <c r="C627" s="2" t="s">
        <v>549</v>
      </c>
      <c r="D627" s="2">
        <v>4939</v>
      </c>
      <c r="E627" s="2">
        <f>VLOOKUP(A627,[2]Sheet1!$A$2:$B$601,2,FALSE)</f>
        <v>4939</v>
      </c>
      <c r="F627" t="s">
        <v>327</v>
      </c>
      <c r="G627">
        <v>16</v>
      </c>
      <c r="H627">
        <v>4</v>
      </c>
      <c r="I627" s="1">
        <v>0.25</v>
      </c>
    </row>
    <row r="628" spans="1:9" x14ac:dyDescent="0.2">
      <c r="A628" t="str">
        <f t="shared" si="22"/>
        <v>Mahendra Rajput|Gujarat Giants|Season8</v>
      </c>
      <c r="B628" s="2" t="s">
        <v>185</v>
      </c>
      <c r="C628" s="2" t="s">
        <v>549</v>
      </c>
      <c r="D628" s="2">
        <v>163</v>
      </c>
      <c r="E628" s="2">
        <f>VLOOKUP(A628,[2]Sheet1!$A$2:$B$601,2,FALSE)</f>
        <v>163</v>
      </c>
      <c r="F628" t="s">
        <v>57</v>
      </c>
      <c r="G628">
        <v>8</v>
      </c>
      <c r="H628">
        <v>4</v>
      </c>
      <c r="I628" s="1">
        <v>0.5</v>
      </c>
    </row>
    <row r="629" spans="1:9" x14ac:dyDescent="0.2">
      <c r="A629" t="str">
        <f t="shared" si="22"/>
        <v>Rathan K|Gujarat Giants|Season8</v>
      </c>
      <c r="B629" s="2" t="s">
        <v>185</v>
      </c>
      <c r="C629" s="2" t="s">
        <v>549</v>
      </c>
      <c r="D629" s="2">
        <v>3472</v>
      </c>
      <c r="E629" s="2">
        <f>VLOOKUP(A629,[2]Sheet1!$A$2:$B$601,2,FALSE)</f>
        <v>3472</v>
      </c>
      <c r="F629" t="s">
        <v>328</v>
      </c>
      <c r="G629">
        <v>6</v>
      </c>
      <c r="H629">
        <v>3</v>
      </c>
      <c r="I629" s="1">
        <v>0.5</v>
      </c>
    </row>
    <row r="630" spans="1:9" x14ac:dyDescent="0.2">
      <c r="A630" t="str">
        <f t="shared" si="22"/>
        <v>Rakesh Sungroya|Gujarat Giants|Season8</v>
      </c>
      <c r="B630" s="2" t="s">
        <v>185</v>
      </c>
      <c r="C630" s="2" t="s">
        <v>549</v>
      </c>
      <c r="D630" s="2" t="e">
        <v>#N/A</v>
      </c>
      <c r="E630" s="2" t="e">
        <f>VLOOKUP(A630,[2]Sheet1!$A$2:$B$601,2,FALSE)</f>
        <v>#N/A</v>
      </c>
      <c r="F630" t="s">
        <v>329</v>
      </c>
      <c r="G630">
        <v>6</v>
      </c>
      <c r="H630">
        <v>0</v>
      </c>
      <c r="I630" s="1">
        <v>0</v>
      </c>
    </row>
    <row r="631" spans="1:9" x14ac:dyDescent="0.2">
      <c r="A631" t="str">
        <f t="shared" si="22"/>
        <v>Soleiman Pahlevani|Gujarat Giants|Season8</v>
      </c>
      <c r="B631" s="2" t="s">
        <v>185</v>
      </c>
      <c r="C631" s="2" t="s">
        <v>549</v>
      </c>
      <c r="D631" s="2">
        <v>4929</v>
      </c>
      <c r="E631" s="2">
        <f>VLOOKUP(A631,[2]Sheet1!$A$2:$B$601,2,FALSE)</f>
        <v>4929</v>
      </c>
      <c r="F631" t="s">
        <v>330</v>
      </c>
      <c r="G631">
        <v>5</v>
      </c>
      <c r="H631">
        <v>1</v>
      </c>
      <c r="I631" s="1">
        <v>0.2</v>
      </c>
    </row>
    <row r="632" spans="1:9" x14ac:dyDescent="0.2">
      <c r="A632" t="str">
        <f t="shared" si="22"/>
        <v>Ajay Kumar|Gujarat Giants|Season8</v>
      </c>
      <c r="B632" s="2" t="s">
        <v>185</v>
      </c>
      <c r="C632" s="2" t="s">
        <v>549</v>
      </c>
      <c r="D632" s="2">
        <v>389</v>
      </c>
      <c r="E632" s="2">
        <f>VLOOKUP(A632,[2]Sheet1!$A$2:$B$601,2,FALSE)</f>
        <v>389</v>
      </c>
      <c r="F632" t="s">
        <v>33</v>
      </c>
      <c r="G632">
        <v>5</v>
      </c>
      <c r="H632">
        <v>1</v>
      </c>
      <c r="I632" s="1">
        <v>0.2</v>
      </c>
    </row>
    <row r="633" spans="1:9" x14ac:dyDescent="0.2">
      <c r="A633" t="str">
        <f t="shared" si="22"/>
        <v>Harmanjit Singh|Gujarat Giants|Season8</v>
      </c>
      <c r="B633" s="2" t="s">
        <v>185</v>
      </c>
      <c r="C633" s="2" t="s">
        <v>549</v>
      </c>
      <c r="D633" s="2" t="e">
        <v>#N/A</v>
      </c>
      <c r="E633" s="2" t="e">
        <f>VLOOKUP(A633,[2]Sheet1!$A$2:$B$601,2,FALSE)</f>
        <v>#N/A</v>
      </c>
      <c r="F633" t="s">
        <v>331</v>
      </c>
      <c r="G633">
        <v>1</v>
      </c>
      <c r="H633">
        <v>0</v>
      </c>
      <c r="I633" s="1">
        <v>0</v>
      </c>
    </row>
    <row r="634" spans="1:9" x14ac:dyDescent="0.2">
      <c r="A634" t="str">
        <f t="shared" si="22"/>
        <v>Bhuvneshwar Gaur|Gujarat Giants|Season8</v>
      </c>
      <c r="B634" s="2" t="s">
        <v>185</v>
      </c>
      <c r="C634" s="2" t="s">
        <v>549</v>
      </c>
      <c r="D634" s="2">
        <v>2315</v>
      </c>
      <c r="E634" s="2">
        <f>VLOOKUP(A634,[2]Sheet1!$A$2:$B$601,2,FALSE)</f>
        <v>2315</v>
      </c>
      <c r="F634" t="s">
        <v>332</v>
      </c>
      <c r="G634">
        <v>1</v>
      </c>
      <c r="H634">
        <v>0</v>
      </c>
      <c r="I634" s="1">
        <v>0</v>
      </c>
    </row>
    <row r="635" spans="1:9" x14ac:dyDescent="0.2">
      <c r="A635" t="str">
        <f t="shared" si="22"/>
        <v>Jaideep|Haryana Steelers|Season8</v>
      </c>
      <c r="B635" s="2" t="s">
        <v>185</v>
      </c>
      <c r="C635" s="2" t="s">
        <v>82</v>
      </c>
      <c r="D635" s="2">
        <v>4184</v>
      </c>
      <c r="E635" s="2">
        <f>VLOOKUP(A635,[2]Sheet1!$A$2:$B$601,2,FALSE)</f>
        <v>4184</v>
      </c>
      <c r="F635" t="s">
        <v>96</v>
      </c>
      <c r="G635">
        <v>117</v>
      </c>
      <c r="H635">
        <v>62</v>
      </c>
      <c r="I635" s="1">
        <v>0.53</v>
      </c>
    </row>
    <row r="636" spans="1:9" x14ac:dyDescent="0.2">
      <c r="A636" t="str">
        <f t="shared" si="22"/>
        <v>Surender Nada|Haryana Steelers|Season8</v>
      </c>
      <c r="B636" s="2" t="s">
        <v>185</v>
      </c>
      <c r="C636" s="2" t="s">
        <v>82</v>
      </c>
      <c r="D636" s="2">
        <v>146</v>
      </c>
      <c r="E636" s="2">
        <f>VLOOKUP(A636,[2]Sheet1!$A$2:$B$601,2,FALSE)</f>
        <v>146</v>
      </c>
      <c r="F636" t="s">
        <v>66</v>
      </c>
      <c r="G636">
        <v>103</v>
      </c>
      <c r="H636">
        <v>42</v>
      </c>
      <c r="I636" s="1">
        <v>0.41</v>
      </c>
    </row>
    <row r="637" spans="1:9" x14ac:dyDescent="0.2">
      <c r="A637" t="str">
        <f t="shared" si="22"/>
        <v>Mohit|Haryana Steelers|Season8</v>
      </c>
      <c r="B637" s="2" t="s">
        <v>185</v>
      </c>
      <c r="C637" s="2" t="s">
        <v>82</v>
      </c>
      <c r="D637" s="2">
        <v>4954</v>
      </c>
      <c r="E637" s="2">
        <f>VLOOKUP(A637,[2]Sheet1!$A$2:$B$601,2,FALSE)</f>
        <v>4954</v>
      </c>
      <c r="F637" t="s">
        <v>252</v>
      </c>
      <c r="G637">
        <v>76</v>
      </c>
      <c r="H637">
        <v>40</v>
      </c>
      <c r="I637" s="1">
        <v>0.53</v>
      </c>
    </row>
    <row r="638" spans="1:9" x14ac:dyDescent="0.2">
      <c r="A638" t="str">
        <f t="shared" si="22"/>
        <v>Ravi Kumar|Haryana Steelers|Season8</v>
      </c>
      <c r="B638" s="2" t="s">
        <v>185</v>
      </c>
      <c r="C638" s="2" t="s">
        <v>82</v>
      </c>
      <c r="D638" s="2">
        <v>240</v>
      </c>
      <c r="E638" s="2">
        <f>VLOOKUP(A638,[2]Sheet1!$A$2:$B$601,2,FALSE)</f>
        <v>240</v>
      </c>
      <c r="F638" t="s">
        <v>113</v>
      </c>
      <c r="G638">
        <v>65</v>
      </c>
      <c r="H638">
        <v>21</v>
      </c>
      <c r="I638" s="1">
        <v>0.32</v>
      </c>
    </row>
    <row r="639" spans="1:9" x14ac:dyDescent="0.2">
      <c r="A639" t="str">
        <f t="shared" si="22"/>
        <v>Ashish|Haryana Steelers|Season8</v>
      </c>
      <c r="B639" s="2" t="s">
        <v>185</v>
      </c>
      <c r="C639" s="2" t="s">
        <v>82</v>
      </c>
      <c r="D639" s="2">
        <v>3028</v>
      </c>
      <c r="E639" s="2">
        <f>VLOOKUP(A639,[2]Sheet1!$A$2:$B$601,2,FALSE)</f>
        <v>3028</v>
      </c>
      <c r="F639" t="s">
        <v>272</v>
      </c>
      <c r="G639">
        <v>28</v>
      </c>
      <c r="H639">
        <v>15</v>
      </c>
      <c r="I639" s="1">
        <v>0.54</v>
      </c>
    </row>
    <row r="640" spans="1:9" x14ac:dyDescent="0.2">
      <c r="A640" t="str">
        <f t="shared" si="22"/>
        <v>Rohit Gulia|Haryana Steelers|Season8</v>
      </c>
      <c r="B640" s="2" t="s">
        <v>185</v>
      </c>
      <c r="C640" s="2" t="s">
        <v>82</v>
      </c>
      <c r="D640" s="2">
        <v>3023</v>
      </c>
      <c r="E640" s="2">
        <f>VLOOKUP(A640,[2]Sheet1!$A$2:$B$601,2,FALSE)</f>
        <v>3023</v>
      </c>
      <c r="F640" t="s">
        <v>56</v>
      </c>
      <c r="G640">
        <v>16</v>
      </c>
      <c r="H640">
        <v>2</v>
      </c>
      <c r="I640" s="1">
        <v>0.13</v>
      </c>
    </row>
    <row r="641" spans="1:9" x14ac:dyDescent="0.2">
      <c r="A641" t="str">
        <f t="shared" si="22"/>
        <v>Ankit|Haryana Steelers|Season8</v>
      </c>
      <c r="B641" s="2" t="s">
        <v>185</v>
      </c>
      <c r="C641" s="2" t="s">
        <v>82</v>
      </c>
      <c r="D641" s="2">
        <v>4977</v>
      </c>
      <c r="E641" s="2">
        <f>VLOOKUP(A641,[2]Sheet1!$A$2:$B$601,2,FALSE)</f>
        <v>4977</v>
      </c>
      <c r="F641" t="s">
        <v>195</v>
      </c>
      <c r="G641">
        <v>15</v>
      </c>
      <c r="H641">
        <v>4</v>
      </c>
      <c r="I641" s="1">
        <v>0.27</v>
      </c>
    </row>
    <row r="642" spans="1:9" x14ac:dyDescent="0.2">
      <c r="A642" t="str">
        <f t="shared" si="22"/>
        <v>Akshay Kumar|Haryana Steelers|Season8</v>
      </c>
      <c r="B642" s="2" t="s">
        <v>185</v>
      </c>
      <c r="C642" s="2" t="s">
        <v>82</v>
      </c>
      <c r="D642" s="2" t="e">
        <v>#N/A</v>
      </c>
      <c r="E642" s="2" t="e">
        <f>VLOOKUP(A642,[2]Sheet1!$A$2:$B$601,2,FALSE)</f>
        <v>#N/A</v>
      </c>
      <c r="F642" t="s">
        <v>333</v>
      </c>
      <c r="G642">
        <v>15</v>
      </c>
      <c r="H642">
        <v>6</v>
      </c>
      <c r="I642" s="1">
        <v>0.4</v>
      </c>
    </row>
    <row r="643" spans="1:9" x14ac:dyDescent="0.2">
      <c r="A643" t="str">
        <f t="shared" ref="A643:A706" si="23">CONCATENATE(F643,"|",C643,"|",B643)</f>
        <v>Vikash Kandola|Haryana Steelers|Season8</v>
      </c>
      <c r="B643" s="2" t="s">
        <v>185</v>
      </c>
      <c r="C643" s="2" t="s">
        <v>82</v>
      </c>
      <c r="D643" s="2">
        <v>366</v>
      </c>
      <c r="E643" s="2">
        <f>VLOOKUP(A643,[2]Sheet1!$A$2:$B$601,2,FALSE)</f>
        <v>366</v>
      </c>
      <c r="F643" t="s">
        <v>334</v>
      </c>
      <c r="G643">
        <v>14</v>
      </c>
      <c r="H643">
        <v>6</v>
      </c>
      <c r="I643" s="1">
        <v>0.43</v>
      </c>
    </row>
    <row r="644" spans="1:9" x14ac:dyDescent="0.2">
      <c r="A644" t="str">
        <f t="shared" si="23"/>
        <v>Vijay Kumar|Haryana Steelers|Season8</v>
      </c>
      <c r="B644" s="2" t="s">
        <v>185</v>
      </c>
      <c r="C644" s="2" t="s">
        <v>82</v>
      </c>
      <c r="D644" s="2">
        <v>768</v>
      </c>
      <c r="E644" s="2">
        <f>VLOOKUP(A644,[2]Sheet1!$A$2:$B$601,2,FALSE)</f>
        <v>768</v>
      </c>
      <c r="F644" t="s">
        <v>131</v>
      </c>
      <c r="G644">
        <v>6</v>
      </c>
      <c r="H644">
        <v>1</v>
      </c>
      <c r="I644" s="1">
        <v>0.17</v>
      </c>
    </row>
    <row r="645" spans="1:9" x14ac:dyDescent="0.2">
      <c r="A645" t="str">
        <f t="shared" si="23"/>
        <v>Shrikant Tewthia|Haryana Steelers|Season8</v>
      </c>
      <c r="B645" s="2" t="s">
        <v>185</v>
      </c>
      <c r="C645" s="2" t="s">
        <v>82</v>
      </c>
      <c r="D645" s="2">
        <v>107</v>
      </c>
      <c r="E645" s="2">
        <f>VLOOKUP(A645,[2]Sheet1!$A$2:$B$601,2,FALSE)</f>
        <v>107</v>
      </c>
      <c r="F645" t="s">
        <v>9</v>
      </c>
      <c r="G645">
        <v>6</v>
      </c>
      <c r="H645">
        <v>1</v>
      </c>
      <c r="I645" s="1">
        <v>0.17</v>
      </c>
    </row>
    <row r="646" spans="1:9" x14ac:dyDescent="0.2">
      <c r="A646" t="str">
        <f t="shared" si="23"/>
        <v>Mohammad Esmaeil|Haryana Steelers|Season8</v>
      </c>
      <c r="B646" s="2" t="s">
        <v>185</v>
      </c>
      <c r="C646" s="2" t="s">
        <v>82</v>
      </c>
      <c r="D646" s="2" t="e">
        <v>#N/A</v>
      </c>
      <c r="E646" s="2" t="e">
        <f>VLOOKUP(A646,[2]Sheet1!$A$2:$B$601,2,FALSE)</f>
        <v>#N/A</v>
      </c>
      <c r="F646" t="s">
        <v>335</v>
      </c>
      <c r="G646">
        <v>6</v>
      </c>
      <c r="H646">
        <v>1</v>
      </c>
      <c r="I646" s="1">
        <v>0.17</v>
      </c>
    </row>
    <row r="647" spans="1:9" x14ac:dyDescent="0.2">
      <c r="A647" t="str">
        <f t="shared" si="23"/>
        <v>Vinay|Haryana Steelers|Season8</v>
      </c>
      <c r="B647" s="2" t="s">
        <v>185</v>
      </c>
      <c r="C647" s="2" t="s">
        <v>82</v>
      </c>
      <c r="D647" s="2">
        <v>3054</v>
      </c>
      <c r="E647" s="2">
        <f>VLOOKUP(A647,[2]Sheet1!$A$2:$B$601,2,FALSE)</f>
        <v>3054</v>
      </c>
      <c r="F647" t="s">
        <v>262</v>
      </c>
      <c r="G647">
        <v>4</v>
      </c>
      <c r="H647">
        <v>1</v>
      </c>
      <c r="I647" s="1">
        <v>0.25</v>
      </c>
    </row>
    <row r="648" spans="1:9" x14ac:dyDescent="0.2">
      <c r="A648" t="str">
        <f t="shared" si="23"/>
        <v>Meetu|Haryana Steelers|Season8</v>
      </c>
      <c r="B648" s="2" t="s">
        <v>185</v>
      </c>
      <c r="C648" s="2" t="s">
        <v>82</v>
      </c>
      <c r="D648" s="2">
        <v>4183</v>
      </c>
      <c r="E648" s="2">
        <f>VLOOKUP(A648,[2]Sheet1!$A$2:$B$601,2,FALSE)</f>
        <v>4183</v>
      </c>
      <c r="F648" t="s">
        <v>336</v>
      </c>
      <c r="G648">
        <v>3</v>
      </c>
      <c r="H648">
        <v>0</v>
      </c>
      <c r="I648" s="1">
        <v>0</v>
      </c>
    </row>
    <row r="649" spans="1:9" x14ac:dyDescent="0.2">
      <c r="A649" t="str">
        <f t="shared" si="23"/>
        <v>Rajesh Narwal|Haryana Steelers|Season8</v>
      </c>
      <c r="B649" s="2" t="s">
        <v>185</v>
      </c>
      <c r="C649" s="2" t="s">
        <v>82</v>
      </c>
      <c r="D649" s="2">
        <v>86</v>
      </c>
      <c r="E649" s="2">
        <f>VLOOKUP(A649,[2]Sheet1!$A$2:$B$601,2,FALSE)</f>
        <v>86</v>
      </c>
      <c r="F649" t="s">
        <v>174</v>
      </c>
      <c r="G649">
        <v>1</v>
      </c>
      <c r="H649">
        <v>0</v>
      </c>
      <c r="I649" s="1">
        <v>0</v>
      </c>
    </row>
    <row r="650" spans="1:9" x14ac:dyDescent="0.2">
      <c r="A650" t="str">
        <f t="shared" si="23"/>
        <v>Sandeep Dhull|Jaipur Pink Panthers|Season8</v>
      </c>
      <c r="B650" s="2" t="s">
        <v>185</v>
      </c>
      <c r="C650" s="2" t="s">
        <v>95</v>
      </c>
      <c r="D650" s="2">
        <v>290</v>
      </c>
      <c r="E650" s="2">
        <f>VLOOKUP(A650,[2]Sheet1!$A$2:$B$601,2,FALSE)</f>
        <v>290</v>
      </c>
      <c r="F650" t="s">
        <v>213</v>
      </c>
      <c r="G650">
        <v>118</v>
      </c>
      <c r="H650">
        <v>52</v>
      </c>
      <c r="I650" s="1">
        <v>0.44</v>
      </c>
    </row>
    <row r="651" spans="1:9" x14ac:dyDescent="0.2">
      <c r="A651" t="str">
        <f t="shared" si="23"/>
        <v>Vishal Lather|Jaipur Pink Panthers|Season8</v>
      </c>
      <c r="B651" s="2" t="s">
        <v>185</v>
      </c>
      <c r="C651" s="2" t="s">
        <v>95</v>
      </c>
      <c r="D651" s="2" t="e">
        <v>#N/A</v>
      </c>
      <c r="E651" s="2" t="e">
        <f>VLOOKUP(A651,[2]Sheet1!$A$2:$B$601,2,FALSE)</f>
        <v>#N/A</v>
      </c>
      <c r="F651" t="s">
        <v>337</v>
      </c>
      <c r="G651">
        <v>100</v>
      </c>
      <c r="H651">
        <v>40</v>
      </c>
      <c r="I651" s="1">
        <v>0.4</v>
      </c>
    </row>
    <row r="652" spans="1:9" x14ac:dyDescent="0.2">
      <c r="A652" t="str">
        <f t="shared" si="23"/>
        <v>Shaul Kumar|Jaipur Pink Panthers|Season8</v>
      </c>
      <c r="B652" s="2" t="s">
        <v>185</v>
      </c>
      <c r="C652" s="2" t="s">
        <v>95</v>
      </c>
      <c r="D652" s="2" t="e">
        <v>#N/A</v>
      </c>
      <c r="E652" s="2" t="e">
        <f>VLOOKUP(A652,[2]Sheet1!$A$2:$B$601,2,FALSE)</f>
        <v>#N/A</v>
      </c>
      <c r="F652" t="s">
        <v>338</v>
      </c>
      <c r="G652">
        <v>94</v>
      </c>
      <c r="H652">
        <v>43</v>
      </c>
      <c r="I652" s="1">
        <v>0.46</v>
      </c>
    </row>
    <row r="653" spans="1:9" x14ac:dyDescent="0.2">
      <c r="A653" t="str">
        <f t="shared" si="23"/>
        <v>Deepak Rajendar Singh|Jaipur Pink Panthers|Season8</v>
      </c>
      <c r="B653" s="2" t="s">
        <v>185</v>
      </c>
      <c r="C653" s="2" t="s">
        <v>95</v>
      </c>
      <c r="D653" s="2" t="e">
        <v>#N/A</v>
      </c>
      <c r="E653" s="2" t="e">
        <f>VLOOKUP(A653,[2]Sheet1!$A$2:$B$601,2,FALSE)</f>
        <v>#N/A</v>
      </c>
      <c r="F653" t="s">
        <v>339</v>
      </c>
      <c r="G653">
        <v>55</v>
      </c>
      <c r="H653">
        <v>15</v>
      </c>
      <c r="I653" s="1">
        <v>0.27</v>
      </c>
    </row>
    <row r="654" spans="1:9" x14ac:dyDescent="0.2">
      <c r="A654" t="str">
        <f t="shared" si="23"/>
        <v>Nitin Rawal|Jaipur Pink Panthers|Season8</v>
      </c>
      <c r="B654" s="2" t="s">
        <v>185</v>
      </c>
      <c r="C654" s="2" t="s">
        <v>95</v>
      </c>
      <c r="D654" s="2">
        <v>3065</v>
      </c>
      <c r="E654" s="2">
        <f>VLOOKUP(A654,[2]Sheet1!$A$2:$B$601,2,FALSE)</f>
        <v>3065</v>
      </c>
      <c r="F654" t="s">
        <v>85</v>
      </c>
      <c r="G654">
        <v>27</v>
      </c>
      <c r="H654">
        <v>12</v>
      </c>
      <c r="I654" s="1">
        <v>0.44</v>
      </c>
    </row>
    <row r="655" spans="1:9" x14ac:dyDescent="0.2">
      <c r="A655" t="str">
        <f t="shared" si="23"/>
        <v>Amit Kharb|Jaipur Pink Panthers|Season8</v>
      </c>
      <c r="B655" s="2" t="s">
        <v>185</v>
      </c>
      <c r="C655" s="2" t="s">
        <v>95</v>
      </c>
      <c r="D655" s="2" t="e">
        <v>#N/A</v>
      </c>
      <c r="E655" s="2" t="e">
        <f>VLOOKUP(A655,[2]Sheet1!$A$2:$B$601,2,FALSE)</f>
        <v>#N/A</v>
      </c>
      <c r="F655" t="s">
        <v>258</v>
      </c>
      <c r="G655">
        <v>26</v>
      </c>
      <c r="H655">
        <v>8</v>
      </c>
      <c r="I655" s="1">
        <v>0.31</v>
      </c>
    </row>
    <row r="656" spans="1:9" x14ac:dyDescent="0.2">
      <c r="A656" t="str">
        <f t="shared" si="23"/>
        <v>Brijendra Singh Chaudha..|Jaipur Pink Panthers|Season8</v>
      </c>
      <c r="B656" s="2" t="s">
        <v>185</v>
      </c>
      <c r="C656" s="2" t="s">
        <v>95</v>
      </c>
      <c r="D656" s="2" t="e">
        <v>#N/A</v>
      </c>
      <c r="E656" s="2" t="e">
        <f>VLOOKUP(A656,[2]Sheet1!$A$2:$B$601,2,FALSE)</f>
        <v>#N/A</v>
      </c>
      <c r="F656" t="s">
        <v>340</v>
      </c>
      <c r="G656">
        <v>17</v>
      </c>
      <c r="H656">
        <v>8</v>
      </c>
      <c r="I656" s="1">
        <v>0.47</v>
      </c>
    </row>
    <row r="657" spans="1:9" x14ac:dyDescent="0.2">
      <c r="A657" t="str">
        <f t="shared" si="23"/>
        <v>Naveen|Jaipur Pink Panthers|Season8</v>
      </c>
      <c r="B657" s="2" t="s">
        <v>185</v>
      </c>
      <c r="C657" s="2" t="s">
        <v>95</v>
      </c>
      <c r="D657" s="2">
        <v>2357</v>
      </c>
      <c r="E657" s="2">
        <f>VLOOKUP(A657,[2]Sheet1!$A$2:$B$601,2,FALSE)</f>
        <v>2357</v>
      </c>
      <c r="F657" t="s">
        <v>210</v>
      </c>
      <c r="G657">
        <v>16</v>
      </c>
      <c r="H657">
        <v>7</v>
      </c>
      <c r="I657" s="1">
        <v>0.44</v>
      </c>
    </row>
    <row r="658" spans="1:9" x14ac:dyDescent="0.2">
      <c r="A658" t="str">
        <f t="shared" si="23"/>
        <v>Deepak Hooda|Jaipur Pink Panthers|Season8</v>
      </c>
      <c r="B658" s="2" t="s">
        <v>185</v>
      </c>
      <c r="C658" s="2" t="s">
        <v>95</v>
      </c>
      <c r="D658" s="2">
        <v>41</v>
      </c>
      <c r="E658" s="2">
        <f>VLOOKUP(A658,[2]Sheet1!$A$2:$B$601,2,FALSE)</f>
        <v>41</v>
      </c>
      <c r="F658" t="s">
        <v>117</v>
      </c>
      <c r="G658">
        <v>14</v>
      </c>
      <c r="H658">
        <v>3</v>
      </c>
      <c r="I658" s="1">
        <v>0.21</v>
      </c>
    </row>
    <row r="659" spans="1:9" x14ac:dyDescent="0.2">
      <c r="A659" t="str">
        <f t="shared" si="23"/>
        <v>Pavan TR|Jaipur Pink Panthers|Season8</v>
      </c>
      <c r="B659" s="2" t="s">
        <v>185</v>
      </c>
      <c r="C659" s="2" t="s">
        <v>95</v>
      </c>
      <c r="D659" s="2">
        <v>3021</v>
      </c>
      <c r="E659" s="2">
        <f>VLOOKUP(A659,[2]Sheet1!$A$2:$B$601,2,FALSE)</f>
        <v>3021</v>
      </c>
      <c r="F659" t="s">
        <v>341</v>
      </c>
      <c r="G659">
        <v>13</v>
      </c>
      <c r="H659">
        <v>4</v>
      </c>
      <c r="I659" s="1">
        <v>0.31</v>
      </c>
    </row>
    <row r="660" spans="1:9" x14ac:dyDescent="0.2">
      <c r="A660" t="str">
        <f t="shared" si="23"/>
        <v>Dharmaraj Cheralathan|Jaipur Pink Panthers|Season8</v>
      </c>
      <c r="B660" s="2" t="s">
        <v>185</v>
      </c>
      <c r="C660" s="2" t="s">
        <v>95</v>
      </c>
      <c r="D660" s="2">
        <v>42</v>
      </c>
      <c r="E660" s="2">
        <f>VLOOKUP(A660,[2]Sheet1!$A$2:$B$601,2,FALSE)</f>
        <v>42</v>
      </c>
      <c r="F660" t="s">
        <v>114</v>
      </c>
      <c r="G660">
        <v>11</v>
      </c>
      <c r="H660">
        <v>2</v>
      </c>
      <c r="I660" s="1">
        <v>0.18</v>
      </c>
    </row>
    <row r="661" spans="1:9" x14ac:dyDescent="0.2">
      <c r="A661" t="str">
        <f t="shared" si="23"/>
        <v>Amit Nagar|Jaipur Pink Panthers|Season8</v>
      </c>
      <c r="B661" s="2" t="s">
        <v>185</v>
      </c>
      <c r="C661" s="2" t="s">
        <v>95</v>
      </c>
      <c r="D661" s="2">
        <v>371</v>
      </c>
      <c r="E661" s="2">
        <f>VLOOKUP(A661,[2]Sheet1!$A$2:$B$601,2,FALSE)</f>
        <v>371</v>
      </c>
      <c r="F661" t="s">
        <v>190</v>
      </c>
      <c r="G661">
        <v>8</v>
      </c>
      <c r="H661">
        <v>3</v>
      </c>
      <c r="I661" s="1">
        <v>0.38</v>
      </c>
    </row>
    <row r="662" spans="1:9" x14ac:dyDescent="0.2">
      <c r="A662" t="str">
        <f t="shared" si="23"/>
        <v>Amit Hooda|Jaipur Pink Panthers|Season8</v>
      </c>
      <c r="B662" s="2" t="s">
        <v>185</v>
      </c>
      <c r="C662" s="2" t="s">
        <v>95</v>
      </c>
      <c r="D662" s="2">
        <v>212</v>
      </c>
      <c r="E662" s="2">
        <f>VLOOKUP(A662,[2]Sheet1!$A$2:$B$601,2,FALSE)</f>
        <v>212</v>
      </c>
      <c r="F662" t="s">
        <v>123</v>
      </c>
      <c r="G662">
        <v>5</v>
      </c>
      <c r="H662">
        <v>2</v>
      </c>
      <c r="I662" s="1">
        <v>0.4</v>
      </c>
    </row>
    <row r="663" spans="1:9" x14ac:dyDescent="0.2">
      <c r="A663" t="str">
        <f t="shared" si="23"/>
        <v>Arjun Deshwal|Jaipur Pink Panthers|Season8</v>
      </c>
      <c r="B663" s="2" t="s">
        <v>185</v>
      </c>
      <c r="C663" s="2" t="s">
        <v>95</v>
      </c>
      <c r="D663" s="2">
        <v>2024</v>
      </c>
      <c r="E663" s="2">
        <f>VLOOKUP(A663,[2]Sheet1!$A$2:$B$601,2,FALSE)</f>
        <v>2024</v>
      </c>
      <c r="F663" t="s">
        <v>297</v>
      </c>
      <c r="G663">
        <v>4</v>
      </c>
      <c r="H663">
        <v>1</v>
      </c>
      <c r="I663" s="1">
        <v>0.25</v>
      </c>
    </row>
    <row r="664" spans="1:9" x14ac:dyDescent="0.2">
      <c r="A664" t="str">
        <f t="shared" si="23"/>
        <v>Sachin Narwal|Jaipur Pink Panthers|Season8</v>
      </c>
      <c r="B664" s="2" t="s">
        <v>185</v>
      </c>
      <c r="C664" s="2" t="s">
        <v>95</v>
      </c>
      <c r="D664" s="2">
        <v>3154</v>
      </c>
      <c r="E664" s="2">
        <f>VLOOKUP(A664,[2]Sheet1!$A$2:$B$601,2,FALSE)</f>
        <v>3154</v>
      </c>
      <c r="F664" t="s">
        <v>266</v>
      </c>
      <c r="G664">
        <v>2</v>
      </c>
      <c r="H664">
        <v>0</v>
      </c>
      <c r="I664" s="1">
        <v>0</v>
      </c>
    </row>
    <row r="665" spans="1:9" x14ac:dyDescent="0.2">
      <c r="A665" t="str">
        <f t="shared" si="23"/>
        <v>Amin Nosrati|Jaipur Pink Panthers|Season8</v>
      </c>
      <c r="B665" s="2" t="s">
        <v>185</v>
      </c>
      <c r="C665" s="2" t="s">
        <v>95</v>
      </c>
      <c r="D665" s="2" t="e">
        <v>#N/A</v>
      </c>
      <c r="E665" s="2" t="e">
        <f>VLOOKUP(A665,[2]Sheet1!$A$2:$B$601,2,FALSE)</f>
        <v>#N/A</v>
      </c>
      <c r="F665" t="s">
        <v>342</v>
      </c>
      <c r="G665">
        <v>2</v>
      </c>
      <c r="H665">
        <v>1</v>
      </c>
      <c r="I665" s="1">
        <v>0.5</v>
      </c>
    </row>
    <row r="666" spans="1:9" x14ac:dyDescent="0.2">
      <c r="A666" t="str">
        <f t="shared" si="23"/>
        <v>Shadloui Chianeh|Patna Pirates|Season8</v>
      </c>
      <c r="B666" s="2" t="s">
        <v>185</v>
      </c>
      <c r="C666" s="2" t="s">
        <v>109</v>
      </c>
      <c r="D666" s="2" t="e">
        <v>#N/A</v>
      </c>
      <c r="E666" s="2" t="e">
        <f>VLOOKUP(A666,[2]Sheet1!$A$2:$B$601,2,FALSE)</f>
        <v>#N/A</v>
      </c>
      <c r="F666" t="s">
        <v>343</v>
      </c>
      <c r="G666">
        <v>146</v>
      </c>
      <c r="H666">
        <v>88</v>
      </c>
      <c r="I666" s="1">
        <v>0.6</v>
      </c>
    </row>
    <row r="667" spans="1:9" x14ac:dyDescent="0.2">
      <c r="A667" t="str">
        <f t="shared" si="23"/>
        <v>Neeraj Kumar|Patna Pirates|Season8</v>
      </c>
      <c r="B667" s="2" t="s">
        <v>185</v>
      </c>
      <c r="C667" s="2" t="s">
        <v>109</v>
      </c>
      <c r="D667" s="2">
        <v>3107</v>
      </c>
      <c r="E667" s="2">
        <f>VLOOKUP(A667,[2]Sheet1!$A$2:$B$601,2,FALSE)</f>
        <v>3107</v>
      </c>
      <c r="F667" t="s">
        <v>70</v>
      </c>
      <c r="G667">
        <v>118</v>
      </c>
      <c r="H667">
        <v>52</v>
      </c>
      <c r="I667" s="1">
        <v>0.44</v>
      </c>
    </row>
    <row r="668" spans="1:9" x14ac:dyDescent="0.2">
      <c r="A668" t="str">
        <f t="shared" si="23"/>
        <v>Sunil|Patna Pirates|Season8</v>
      </c>
      <c r="B668" s="2" t="s">
        <v>185</v>
      </c>
      <c r="C668" s="2" t="s">
        <v>109</v>
      </c>
      <c r="D668" s="2">
        <v>3106</v>
      </c>
      <c r="E668" s="2">
        <f>VLOOKUP(A668,[2]Sheet1!$A$2:$B$601,2,FALSE)</f>
        <v>3106</v>
      </c>
      <c r="F668" t="s">
        <v>35</v>
      </c>
      <c r="G668">
        <v>100</v>
      </c>
      <c r="H668">
        <v>48</v>
      </c>
      <c r="I668" s="1">
        <v>0.48</v>
      </c>
    </row>
    <row r="669" spans="1:9" x14ac:dyDescent="0.2">
      <c r="A669" t="str">
        <f t="shared" si="23"/>
        <v>C Sajin|Patna Pirates|Season8</v>
      </c>
      <c r="B669" s="2" t="s">
        <v>185</v>
      </c>
      <c r="C669" s="2" t="s">
        <v>109</v>
      </c>
      <c r="D669" s="2" t="e">
        <v>#N/A</v>
      </c>
      <c r="E669" s="2" t="e">
        <f>VLOOKUP(A669,[2]Sheet1!$A$2:$B$601,2,FALSE)</f>
        <v>#N/A</v>
      </c>
      <c r="F669" t="s">
        <v>344</v>
      </c>
      <c r="G669">
        <v>64</v>
      </c>
      <c r="H669">
        <v>31</v>
      </c>
      <c r="I669" s="1">
        <v>0.48</v>
      </c>
    </row>
    <row r="670" spans="1:9" x14ac:dyDescent="0.2">
      <c r="A670" t="str">
        <f t="shared" si="23"/>
        <v>Monu Goyat|Patna Pirates|Season8</v>
      </c>
      <c r="B670" s="2" t="s">
        <v>185</v>
      </c>
      <c r="C670" s="2" t="s">
        <v>109</v>
      </c>
      <c r="D670" s="2">
        <v>388</v>
      </c>
      <c r="E670" s="2">
        <f>VLOOKUP(A670,[2]Sheet1!$A$2:$B$601,2,FALSE)</f>
        <v>388</v>
      </c>
      <c r="F670" t="s">
        <v>102</v>
      </c>
      <c r="G670">
        <v>30</v>
      </c>
      <c r="H670">
        <v>15</v>
      </c>
      <c r="I670" s="1">
        <v>0.5</v>
      </c>
    </row>
    <row r="671" spans="1:9" x14ac:dyDescent="0.2">
      <c r="A671" t="str">
        <f t="shared" si="23"/>
        <v>Shubham Shinde|Patna Pirates|Season8</v>
      </c>
      <c r="B671" s="2" t="s">
        <v>185</v>
      </c>
      <c r="C671" s="2" t="s">
        <v>109</v>
      </c>
      <c r="D671" s="2">
        <v>3103</v>
      </c>
      <c r="E671" s="2">
        <f>VLOOKUP(A671,[2]Sheet1!$A$2:$B$601,2,FALSE)</f>
        <v>3103</v>
      </c>
      <c r="F671" t="s">
        <v>222</v>
      </c>
      <c r="G671">
        <v>28</v>
      </c>
      <c r="H671">
        <v>16</v>
      </c>
      <c r="I671" s="1">
        <v>0.56999999999999995</v>
      </c>
    </row>
    <row r="672" spans="1:9" x14ac:dyDescent="0.2">
      <c r="A672" t="str">
        <f t="shared" si="23"/>
        <v>Monu Sandhu|Patna Pirates|Season8</v>
      </c>
      <c r="B672" s="2" t="s">
        <v>185</v>
      </c>
      <c r="C672" s="2" t="s">
        <v>109</v>
      </c>
      <c r="D672" s="2" t="e">
        <v>#N/A</v>
      </c>
      <c r="E672" s="2" t="e">
        <f>VLOOKUP(A672,[2]Sheet1!$A$2:$B$601,2,FALSE)</f>
        <v>#N/A</v>
      </c>
      <c r="F672" t="s">
        <v>345</v>
      </c>
      <c r="G672">
        <v>20</v>
      </c>
      <c r="H672">
        <v>9</v>
      </c>
      <c r="I672" s="1">
        <v>0.45</v>
      </c>
    </row>
    <row r="673" spans="1:9" x14ac:dyDescent="0.2">
      <c r="A673" t="str">
        <f t="shared" si="23"/>
        <v>Sachin Tanwar|Patna Pirates|Season8</v>
      </c>
      <c r="B673" s="2" t="s">
        <v>185</v>
      </c>
      <c r="C673" s="2" t="s">
        <v>109</v>
      </c>
      <c r="D673" s="2" t="e">
        <v>#N/A</v>
      </c>
      <c r="E673" s="2" t="e">
        <f>VLOOKUP(A673,[2]Sheet1!$A$2:$B$601,2,FALSE)</f>
        <v>#N/A</v>
      </c>
      <c r="F673" t="s">
        <v>346</v>
      </c>
      <c r="G673">
        <v>14</v>
      </c>
      <c r="H673">
        <v>7</v>
      </c>
      <c r="I673" s="1">
        <v>0.5</v>
      </c>
    </row>
    <row r="674" spans="1:9" x14ac:dyDescent="0.2">
      <c r="A674" t="str">
        <f t="shared" si="23"/>
        <v>Sourav Gulia|Patna Pirates|Season8</v>
      </c>
      <c r="B674" s="2" t="s">
        <v>185</v>
      </c>
      <c r="C674" s="2" t="s">
        <v>109</v>
      </c>
      <c r="D674" s="2">
        <v>3593</v>
      </c>
      <c r="E674" s="2">
        <f>VLOOKUP(A674,[2]Sheet1!$A$2:$B$601,2,FALSE)</f>
        <v>3593</v>
      </c>
      <c r="F674" t="s">
        <v>347</v>
      </c>
      <c r="G674">
        <v>10</v>
      </c>
      <c r="H674">
        <v>5</v>
      </c>
      <c r="I674" s="1">
        <v>0.5</v>
      </c>
    </row>
    <row r="675" spans="1:9" x14ac:dyDescent="0.2">
      <c r="A675" t="str">
        <f t="shared" si="23"/>
        <v>Guman Singh|Patna Pirates|Season8</v>
      </c>
      <c r="B675" s="2" t="s">
        <v>185</v>
      </c>
      <c r="C675" s="2" t="s">
        <v>109</v>
      </c>
      <c r="D675" s="2">
        <v>3032</v>
      </c>
      <c r="E675" s="2">
        <f>VLOOKUP(A675,[2]Sheet1!$A$2:$B$601,2,FALSE)</f>
        <v>3032</v>
      </c>
      <c r="F675" t="s">
        <v>348</v>
      </c>
      <c r="G675">
        <v>9</v>
      </c>
      <c r="H675">
        <v>2</v>
      </c>
      <c r="I675" s="1">
        <v>0.22</v>
      </c>
    </row>
    <row r="676" spans="1:9" x14ac:dyDescent="0.2">
      <c r="A676" t="str">
        <f t="shared" si="23"/>
        <v>Prashanth Kumar Rai|Patna Pirates|Season8</v>
      </c>
      <c r="B676" s="2" t="s">
        <v>185</v>
      </c>
      <c r="C676" s="2" t="s">
        <v>109</v>
      </c>
      <c r="D676" s="2">
        <v>155</v>
      </c>
      <c r="E676" s="2">
        <f>VLOOKUP(A676,[2]Sheet1!$A$2:$B$601,2,FALSE)</f>
        <v>155</v>
      </c>
      <c r="F676" t="s">
        <v>73</v>
      </c>
      <c r="G676">
        <v>4</v>
      </c>
      <c r="H676">
        <v>1</v>
      </c>
      <c r="I676" s="1">
        <v>0.25</v>
      </c>
    </row>
    <row r="677" spans="1:9" x14ac:dyDescent="0.2">
      <c r="A677" t="str">
        <f t="shared" si="23"/>
        <v>Rajveersinh Chavan|Patna Pirates|Season8</v>
      </c>
      <c r="B677" s="2" t="s">
        <v>185</v>
      </c>
      <c r="C677" s="2" t="s">
        <v>109</v>
      </c>
      <c r="D677" s="2" t="e">
        <v>#N/A</v>
      </c>
      <c r="E677" s="2" t="e">
        <f>VLOOKUP(A677,[2]Sheet1!$A$2:$B$601,2,FALSE)</f>
        <v>#N/A</v>
      </c>
      <c r="F677" t="s">
        <v>349</v>
      </c>
      <c r="G677">
        <v>2</v>
      </c>
      <c r="H677">
        <v>0</v>
      </c>
      <c r="I677" s="1">
        <v>0</v>
      </c>
    </row>
    <row r="678" spans="1:9" x14ac:dyDescent="0.2">
      <c r="A678" t="str">
        <f t="shared" si="23"/>
        <v>Balaji D|Patna Pirates|Season8</v>
      </c>
      <c r="B678" s="2" t="s">
        <v>185</v>
      </c>
      <c r="C678" s="2" t="s">
        <v>109</v>
      </c>
      <c r="D678" s="2">
        <v>4978</v>
      </c>
      <c r="E678" s="2">
        <f>VLOOKUP(A678,[2]Sheet1!$A$2:$B$601,2,FALSE)</f>
        <v>4978</v>
      </c>
      <c r="F678" t="s">
        <v>350</v>
      </c>
      <c r="G678">
        <v>2</v>
      </c>
      <c r="H678">
        <v>1</v>
      </c>
      <c r="I678" s="1">
        <v>0.5</v>
      </c>
    </row>
    <row r="679" spans="1:9" x14ac:dyDescent="0.2">
      <c r="A679" t="str">
        <f t="shared" si="23"/>
        <v>Sandeep|Patna Pirates|Season8</v>
      </c>
      <c r="B679" s="2" t="s">
        <v>185</v>
      </c>
      <c r="C679" s="2" t="s">
        <v>109</v>
      </c>
      <c r="D679" s="2" t="e">
        <v>#N/A</v>
      </c>
      <c r="E679" s="2" t="e">
        <f>VLOOKUP(A679,[2]Sheet1!$A$2:$B$601,2,FALSE)</f>
        <v>#N/A</v>
      </c>
      <c r="F679" t="s">
        <v>194</v>
      </c>
      <c r="G679">
        <v>1</v>
      </c>
      <c r="H679">
        <v>0</v>
      </c>
      <c r="I679" s="1">
        <v>0</v>
      </c>
    </row>
    <row r="680" spans="1:9" x14ac:dyDescent="0.2">
      <c r="A680" t="str">
        <f t="shared" si="23"/>
        <v>Manuj|Patna Pirates|Season8</v>
      </c>
      <c r="B680" s="2" t="s">
        <v>185</v>
      </c>
      <c r="C680" s="2" t="s">
        <v>109</v>
      </c>
      <c r="D680" s="2">
        <v>4693</v>
      </c>
      <c r="E680" s="2">
        <f>VLOOKUP(A680,[2]Sheet1!$A$2:$B$601,2,FALSE)</f>
        <v>4693</v>
      </c>
      <c r="F680" t="s">
        <v>351</v>
      </c>
      <c r="G680">
        <v>1</v>
      </c>
      <c r="H680">
        <v>1</v>
      </c>
      <c r="I680" s="1">
        <v>1</v>
      </c>
    </row>
    <row r="681" spans="1:9" x14ac:dyDescent="0.2">
      <c r="A681" t="str">
        <f t="shared" si="23"/>
        <v>Daniel Omondi Odhiambo|Patna Pirates|Season8</v>
      </c>
      <c r="B681" s="2" t="s">
        <v>185</v>
      </c>
      <c r="C681" s="2" t="s">
        <v>109</v>
      </c>
      <c r="D681" s="2" t="e">
        <v>#N/A</v>
      </c>
      <c r="E681" s="2" t="e">
        <f>VLOOKUP(A681,[2]Sheet1!$A$2:$B$601,2,FALSE)</f>
        <v>#N/A</v>
      </c>
      <c r="F681" t="s">
        <v>352</v>
      </c>
      <c r="G681">
        <v>1</v>
      </c>
      <c r="H681">
        <v>0</v>
      </c>
      <c r="I681" s="1">
        <v>0</v>
      </c>
    </row>
    <row r="682" spans="1:9" x14ac:dyDescent="0.2">
      <c r="A682" t="str">
        <f t="shared" si="23"/>
        <v>Sombir|Puneri Paltan|Season8</v>
      </c>
      <c r="B682" s="2" t="s">
        <v>185</v>
      </c>
      <c r="C682" s="2" t="s">
        <v>110</v>
      </c>
      <c r="D682" s="2">
        <v>3000</v>
      </c>
      <c r="E682" s="2">
        <f>VLOOKUP(A682,[2]Sheet1!$A$2:$B$601,2,FALSE)</f>
        <v>3000</v>
      </c>
      <c r="F682" t="s">
        <v>144</v>
      </c>
      <c r="G682">
        <v>107</v>
      </c>
      <c r="H682">
        <v>54</v>
      </c>
      <c r="I682" s="1">
        <v>0.5</v>
      </c>
    </row>
    <row r="683" spans="1:9" x14ac:dyDescent="0.2">
      <c r="A683" t="str">
        <f t="shared" si="23"/>
        <v>Vishal Bhardwaj|Puneri Paltan|Season8</v>
      </c>
      <c r="B683" s="2" t="s">
        <v>185</v>
      </c>
      <c r="C683" s="2" t="s">
        <v>110</v>
      </c>
      <c r="D683" s="2">
        <v>3083</v>
      </c>
      <c r="E683" s="2">
        <f>VLOOKUP(A683,[2]Sheet1!$A$2:$B$601,2,FALSE)</f>
        <v>3083</v>
      </c>
      <c r="F683" t="s">
        <v>142</v>
      </c>
      <c r="G683">
        <v>95</v>
      </c>
      <c r="H683">
        <v>42</v>
      </c>
      <c r="I683" s="1">
        <v>0.44</v>
      </c>
    </row>
    <row r="684" spans="1:9" x14ac:dyDescent="0.2">
      <c r="A684" t="str">
        <f t="shared" si="23"/>
        <v>Abinesh Nadarajan|Puneri Paltan|Season8</v>
      </c>
      <c r="B684" s="2" t="s">
        <v>185</v>
      </c>
      <c r="C684" s="2" t="s">
        <v>110</v>
      </c>
      <c r="D684" s="2">
        <v>4192</v>
      </c>
      <c r="E684" s="2">
        <f>VLOOKUP(A684,[2]Sheet1!$A$2:$B$601,2,FALSE)</f>
        <v>4192</v>
      </c>
      <c r="F684" t="s">
        <v>353</v>
      </c>
      <c r="G684">
        <v>85</v>
      </c>
      <c r="H684">
        <v>40</v>
      </c>
      <c r="I684" s="1">
        <v>0.47</v>
      </c>
    </row>
    <row r="685" spans="1:9" x14ac:dyDescent="0.2">
      <c r="A685" t="str">
        <f t="shared" si="23"/>
        <v>Sanket Sawant|Puneri Paltan|Season8</v>
      </c>
      <c r="B685" s="2" t="s">
        <v>185</v>
      </c>
      <c r="C685" s="2" t="s">
        <v>110</v>
      </c>
      <c r="D685" s="2">
        <v>3234</v>
      </c>
      <c r="E685" s="2">
        <f>VLOOKUP(A685,[2]Sheet1!$A$2:$B$601,2,FALSE)</f>
        <v>3234</v>
      </c>
      <c r="F685" t="s">
        <v>275</v>
      </c>
      <c r="G685">
        <v>75</v>
      </c>
      <c r="H685">
        <v>26</v>
      </c>
      <c r="I685" s="1">
        <v>0.35</v>
      </c>
    </row>
    <row r="686" spans="1:9" x14ac:dyDescent="0.2">
      <c r="A686" t="str">
        <f t="shared" si="23"/>
        <v>Asalam Inamdar|Puneri Paltan|Season8</v>
      </c>
      <c r="B686" s="2" t="s">
        <v>185</v>
      </c>
      <c r="C686" s="2" t="s">
        <v>110</v>
      </c>
      <c r="D686" s="2" t="e">
        <v>#N/A</v>
      </c>
      <c r="E686" s="2" t="e">
        <f>VLOOKUP(A686,[2]Sheet1!$A$2:$B$601,2,FALSE)</f>
        <v>#N/A</v>
      </c>
      <c r="F686" t="s">
        <v>354</v>
      </c>
      <c r="G686">
        <v>49</v>
      </c>
      <c r="H686">
        <v>21</v>
      </c>
      <c r="I686" s="1">
        <v>0.43</v>
      </c>
    </row>
    <row r="687" spans="1:9" x14ac:dyDescent="0.2">
      <c r="A687" t="str">
        <f t="shared" si="23"/>
        <v>Mohit Goyat|Puneri Paltan|Season8</v>
      </c>
      <c r="B687" s="2" t="s">
        <v>185</v>
      </c>
      <c r="C687" s="2" t="s">
        <v>110</v>
      </c>
      <c r="D687" s="2">
        <v>4022</v>
      </c>
      <c r="E687" s="2">
        <f>VLOOKUP(A687,[2]Sheet1!$A$2:$B$601,2,FALSE)</f>
        <v>4022</v>
      </c>
      <c r="F687" t="s">
        <v>355</v>
      </c>
      <c r="G687">
        <v>41</v>
      </c>
      <c r="H687">
        <v>25</v>
      </c>
      <c r="I687" s="1">
        <v>0.61</v>
      </c>
    </row>
    <row r="688" spans="1:9" x14ac:dyDescent="0.2">
      <c r="A688" t="str">
        <f t="shared" si="23"/>
        <v>Nitin Tomar|Puneri Paltan|Season8</v>
      </c>
      <c r="B688" s="2" t="s">
        <v>185</v>
      </c>
      <c r="C688" s="2" t="s">
        <v>110</v>
      </c>
      <c r="D688" s="2">
        <v>320</v>
      </c>
      <c r="E688" s="2">
        <f>VLOOKUP(A688,[2]Sheet1!$A$2:$B$601,2,FALSE)</f>
        <v>320</v>
      </c>
      <c r="F688" t="s">
        <v>176</v>
      </c>
      <c r="G688">
        <v>25</v>
      </c>
      <c r="H688">
        <v>12</v>
      </c>
      <c r="I688" s="1">
        <v>0.48</v>
      </c>
    </row>
    <row r="689" spans="1:9" x14ac:dyDescent="0.2">
      <c r="A689" t="str">
        <f t="shared" si="23"/>
        <v>Karamvir|Puneri Paltan|Season8</v>
      </c>
      <c r="B689" s="2" t="s">
        <v>185</v>
      </c>
      <c r="C689" s="2" t="s">
        <v>110</v>
      </c>
      <c r="D689" s="2">
        <v>3162</v>
      </c>
      <c r="E689" s="2">
        <f>VLOOKUP(A689,[2]Sheet1!$A$2:$B$601,2,FALSE)</f>
        <v>3162</v>
      </c>
      <c r="F689" t="s">
        <v>269</v>
      </c>
      <c r="G689">
        <v>20</v>
      </c>
      <c r="H689">
        <v>6</v>
      </c>
      <c r="I689" s="1">
        <v>0.3</v>
      </c>
    </row>
    <row r="690" spans="1:9" x14ac:dyDescent="0.2">
      <c r="A690" t="str">
        <f t="shared" si="23"/>
        <v>Baldev Singh|Puneri Paltan|Season8</v>
      </c>
      <c r="B690" s="2" t="s">
        <v>185</v>
      </c>
      <c r="C690" s="2" t="s">
        <v>110</v>
      </c>
      <c r="D690" s="2">
        <v>621</v>
      </c>
      <c r="E690" s="2">
        <f>VLOOKUP(A690,[2]Sheet1!$A$2:$B$601,2,FALSE)</f>
        <v>621</v>
      </c>
      <c r="F690" t="s">
        <v>187</v>
      </c>
      <c r="G690">
        <v>11</v>
      </c>
      <c r="H690">
        <v>5</v>
      </c>
      <c r="I690" s="1">
        <v>0.45</v>
      </c>
    </row>
    <row r="691" spans="1:9" x14ac:dyDescent="0.2">
      <c r="A691" t="str">
        <f t="shared" si="23"/>
        <v>Jadhav Shahaji|Puneri Paltan|Season8</v>
      </c>
      <c r="B691" s="2" t="s">
        <v>185</v>
      </c>
      <c r="C691" s="2" t="s">
        <v>110</v>
      </c>
      <c r="D691" s="2" t="e">
        <v>#N/A</v>
      </c>
      <c r="E691" s="2" t="e">
        <f>VLOOKUP(A691,[2]Sheet1!$A$2:$B$601,2,FALSE)</f>
        <v>#N/A</v>
      </c>
      <c r="F691" t="s">
        <v>356</v>
      </c>
      <c r="G691">
        <v>10</v>
      </c>
      <c r="H691">
        <v>2</v>
      </c>
      <c r="I691" s="1">
        <v>0.2</v>
      </c>
    </row>
    <row r="692" spans="1:9" x14ac:dyDescent="0.2">
      <c r="A692" t="str">
        <f t="shared" si="23"/>
        <v>Pankaj Mohite|Puneri Paltan|Season8</v>
      </c>
      <c r="B692" s="2" t="s">
        <v>185</v>
      </c>
      <c r="C692" s="2" t="s">
        <v>110</v>
      </c>
      <c r="D692" s="2">
        <v>3233</v>
      </c>
      <c r="E692" s="2">
        <f>VLOOKUP(A692,[2]Sheet1!$A$2:$B$601,2,FALSE)</f>
        <v>3233</v>
      </c>
      <c r="F692" t="s">
        <v>276</v>
      </c>
      <c r="G692">
        <v>4</v>
      </c>
      <c r="H692">
        <v>1</v>
      </c>
      <c r="I692" s="1">
        <v>0.25</v>
      </c>
    </row>
    <row r="693" spans="1:9" x14ac:dyDescent="0.2">
      <c r="A693" t="str">
        <f t="shared" si="23"/>
        <v>Vishwas S|Puneri Paltan|Season8</v>
      </c>
      <c r="B693" s="2" t="s">
        <v>185</v>
      </c>
      <c r="C693" s="2" t="s">
        <v>110</v>
      </c>
      <c r="D693" s="2">
        <v>4757</v>
      </c>
      <c r="E693" s="2">
        <f>VLOOKUP(A693,[2]Sheet1!$A$2:$B$601,2,FALSE)</f>
        <v>4757</v>
      </c>
      <c r="F693" t="s">
        <v>357</v>
      </c>
      <c r="G693">
        <v>1</v>
      </c>
      <c r="H693">
        <v>1</v>
      </c>
      <c r="I693" s="1">
        <v>1</v>
      </c>
    </row>
    <row r="694" spans="1:9" x14ac:dyDescent="0.2">
      <c r="A694" t="str">
        <f t="shared" si="23"/>
        <v>Shubham Shelke|Puneri Paltan|Season8</v>
      </c>
      <c r="B694" s="2" t="s">
        <v>185</v>
      </c>
      <c r="C694" s="2" t="s">
        <v>110</v>
      </c>
      <c r="D694" s="2">
        <v>4961</v>
      </c>
      <c r="E694" s="2">
        <f>VLOOKUP(A694,[2]Sheet1!$A$2:$B$601,2,FALSE)</f>
        <v>4961</v>
      </c>
      <c r="F694" t="s">
        <v>358</v>
      </c>
      <c r="G694">
        <v>1</v>
      </c>
      <c r="H694">
        <v>0</v>
      </c>
      <c r="I694" s="1">
        <v>0</v>
      </c>
    </row>
    <row r="695" spans="1:9" x14ac:dyDescent="0.2">
      <c r="A695" t="str">
        <f t="shared" si="23"/>
        <v>Rahul Chaudhari|Puneri Paltan|Season8</v>
      </c>
      <c r="B695" s="2" t="s">
        <v>185</v>
      </c>
      <c r="C695" s="2" t="s">
        <v>110</v>
      </c>
      <c r="D695" s="2">
        <v>81</v>
      </c>
      <c r="E695" s="2">
        <f>VLOOKUP(A695,[2]Sheet1!$A$2:$B$601,2,FALSE)</f>
        <v>81</v>
      </c>
      <c r="F695" t="s">
        <v>147</v>
      </c>
      <c r="G695">
        <v>1</v>
      </c>
      <c r="H695">
        <v>0</v>
      </c>
      <c r="I695" s="1">
        <v>0</v>
      </c>
    </row>
    <row r="696" spans="1:9" x14ac:dyDescent="0.2">
      <c r="A696" t="str">
        <f t="shared" si="23"/>
        <v>Hadi Tajik|Puneri Paltan|Season8</v>
      </c>
      <c r="B696" s="2" t="s">
        <v>185</v>
      </c>
      <c r="C696" s="2" t="s">
        <v>110</v>
      </c>
      <c r="D696" s="2">
        <v>301</v>
      </c>
      <c r="E696" s="2">
        <f>VLOOKUP(A696,[2]Sheet1!$A$2:$B$601,2,FALSE)</f>
        <v>301</v>
      </c>
      <c r="F696" t="s">
        <v>178</v>
      </c>
      <c r="G696">
        <v>1</v>
      </c>
      <c r="H696">
        <v>1</v>
      </c>
      <c r="I696" s="1">
        <v>1</v>
      </c>
    </row>
    <row r="697" spans="1:9" x14ac:dyDescent="0.2">
      <c r="A697" t="str">
        <f t="shared" si="23"/>
        <v>Akash Shinde|Puneri Paltan|Season8</v>
      </c>
      <c r="B697" s="2" t="s">
        <v>185</v>
      </c>
      <c r="C697" s="2" t="s">
        <v>110</v>
      </c>
      <c r="D697" s="2">
        <v>4959</v>
      </c>
      <c r="E697" s="2">
        <f>VLOOKUP(A697,[2]Sheet1!$A$2:$B$601,2,FALSE)</f>
        <v>4959</v>
      </c>
      <c r="F697" t="s">
        <v>359</v>
      </c>
      <c r="G697">
        <v>1</v>
      </c>
      <c r="H697">
        <v>0</v>
      </c>
      <c r="I697" s="1">
        <v>0</v>
      </c>
    </row>
    <row r="698" spans="1:9" x14ac:dyDescent="0.2">
      <c r="A698" t="str">
        <f t="shared" si="23"/>
        <v>Sagar|Tamil Thalaivas|Season8</v>
      </c>
      <c r="B698" s="2" t="s">
        <v>185</v>
      </c>
      <c r="C698" s="2" t="s">
        <v>548</v>
      </c>
      <c r="D698" s="2">
        <v>3236</v>
      </c>
      <c r="E698" s="2">
        <f>VLOOKUP(A698,[2]Sheet1!$A$2:$B$601,2,FALSE)</f>
        <v>3236</v>
      </c>
      <c r="F698" t="s">
        <v>281</v>
      </c>
      <c r="G698">
        <v>134</v>
      </c>
      <c r="H698">
        <v>75</v>
      </c>
      <c r="I698" s="1">
        <v>0.56000000000000005</v>
      </c>
    </row>
    <row r="699" spans="1:9" x14ac:dyDescent="0.2">
      <c r="A699" t="str">
        <f t="shared" si="23"/>
        <v>Surjeet Singh|Tamil Thalaivas|Season8</v>
      </c>
      <c r="B699" s="2" t="s">
        <v>185</v>
      </c>
      <c r="C699" s="2" t="s">
        <v>548</v>
      </c>
      <c r="D699" s="2">
        <v>322</v>
      </c>
      <c r="E699" s="2">
        <f>VLOOKUP(A699,[2]Sheet1!$A$2:$B$601,2,FALSE)</f>
        <v>322</v>
      </c>
      <c r="F699" t="s">
        <v>7</v>
      </c>
      <c r="G699">
        <v>100</v>
      </c>
      <c r="H699">
        <v>50</v>
      </c>
      <c r="I699" s="1">
        <v>0.5</v>
      </c>
    </row>
    <row r="700" spans="1:9" x14ac:dyDescent="0.2">
      <c r="A700" t="str">
        <f t="shared" si="23"/>
        <v>Sahil|Tamil Thalaivas|Season8</v>
      </c>
      <c r="B700" s="2" t="s">
        <v>185</v>
      </c>
      <c r="C700" s="2" t="s">
        <v>548</v>
      </c>
      <c r="D700" s="2" t="e">
        <v>#N/A</v>
      </c>
      <c r="E700" s="2" t="e">
        <f>VLOOKUP(A700,[2]Sheet1!$A$2:$B$601,2,FALSE)</f>
        <v>#N/A</v>
      </c>
      <c r="F700" t="s">
        <v>360</v>
      </c>
      <c r="G700">
        <v>86</v>
      </c>
      <c r="H700">
        <v>30</v>
      </c>
      <c r="I700" s="1">
        <v>0.35</v>
      </c>
    </row>
    <row r="701" spans="1:9" x14ac:dyDescent="0.2">
      <c r="A701" t="str">
        <f t="shared" si="23"/>
        <v>Mohit|Tamil Thalaivas|Season8</v>
      </c>
      <c r="B701" s="2" t="s">
        <v>185</v>
      </c>
      <c r="C701" s="2" t="s">
        <v>548</v>
      </c>
      <c r="D701" s="2">
        <v>4964</v>
      </c>
      <c r="E701" s="2">
        <f>VLOOKUP(A701,[2]Sheet1!$A$2:$B$601,2,FALSE)</f>
        <v>4964</v>
      </c>
      <c r="F701" t="s">
        <v>252</v>
      </c>
      <c r="G701">
        <v>64</v>
      </c>
      <c r="H701">
        <v>23</v>
      </c>
      <c r="I701" s="1">
        <v>0.36</v>
      </c>
    </row>
    <row r="702" spans="1:9" x14ac:dyDescent="0.2">
      <c r="A702" t="str">
        <f t="shared" si="23"/>
        <v>M. Abishek|Tamil Thalaivas|Season8</v>
      </c>
      <c r="B702" s="2" t="s">
        <v>185</v>
      </c>
      <c r="C702" s="2" t="s">
        <v>548</v>
      </c>
      <c r="D702" s="2">
        <v>3014</v>
      </c>
      <c r="E702" s="2">
        <f>VLOOKUP(A702,[2]Sheet1!$A$2:$B$601,2,FALSE)</f>
        <v>3014</v>
      </c>
      <c r="F702" t="s">
        <v>280</v>
      </c>
      <c r="G702">
        <v>31</v>
      </c>
      <c r="H702">
        <v>13</v>
      </c>
      <c r="I702" s="1">
        <v>0.42</v>
      </c>
    </row>
    <row r="703" spans="1:9" x14ac:dyDescent="0.2">
      <c r="A703" t="str">
        <f t="shared" si="23"/>
        <v>Sagar Krishna|Tamil Thalaivas|Season8</v>
      </c>
      <c r="B703" s="2" t="s">
        <v>185</v>
      </c>
      <c r="C703" s="2" t="s">
        <v>548</v>
      </c>
      <c r="D703" s="2">
        <v>347</v>
      </c>
      <c r="E703" s="2">
        <f>VLOOKUP(A703,[2]Sheet1!$A$2:$B$601,2,FALSE)</f>
        <v>347</v>
      </c>
      <c r="F703" t="s">
        <v>173</v>
      </c>
      <c r="G703">
        <v>24</v>
      </c>
      <c r="H703">
        <v>5</v>
      </c>
      <c r="I703" s="1">
        <v>0.21</v>
      </c>
    </row>
    <row r="704" spans="1:9" x14ac:dyDescent="0.2">
      <c r="A704" t="str">
        <f t="shared" si="23"/>
        <v>Manjeet|Tamil Thalaivas|Season8</v>
      </c>
      <c r="B704" s="2" t="s">
        <v>185</v>
      </c>
      <c r="C704" s="2" t="s">
        <v>548</v>
      </c>
      <c r="D704" s="2">
        <v>763</v>
      </c>
      <c r="E704" s="2">
        <f>VLOOKUP(A704,[2]Sheet1!$A$2:$B$601,2,FALSE)</f>
        <v>763</v>
      </c>
      <c r="F704" t="s">
        <v>221</v>
      </c>
      <c r="G704">
        <v>24</v>
      </c>
      <c r="H704">
        <v>8</v>
      </c>
      <c r="I704" s="1">
        <v>0.33</v>
      </c>
    </row>
    <row r="705" spans="1:9" x14ac:dyDescent="0.2">
      <c r="A705" t="str">
        <f t="shared" si="23"/>
        <v>Ajinkya Pawar|Tamil Thalaivas|Season8</v>
      </c>
      <c r="B705" s="2" t="s">
        <v>185</v>
      </c>
      <c r="C705" s="2" t="s">
        <v>548</v>
      </c>
      <c r="D705" s="2">
        <v>3097</v>
      </c>
      <c r="E705" s="2">
        <f>VLOOKUP(A705,[2]Sheet1!$A$2:$B$601,2,FALSE)</f>
        <v>3097</v>
      </c>
      <c r="F705" t="s">
        <v>361</v>
      </c>
      <c r="G705">
        <v>10</v>
      </c>
      <c r="H705">
        <v>4</v>
      </c>
      <c r="I705" s="1">
        <v>0.4</v>
      </c>
    </row>
    <row r="706" spans="1:9" x14ac:dyDescent="0.2">
      <c r="A706" t="str">
        <f t="shared" si="23"/>
        <v>Aashish|Tamil Thalaivas|Season8</v>
      </c>
      <c r="B706" s="2" t="s">
        <v>185</v>
      </c>
      <c r="C706" s="2" t="s">
        <v>548</v>
      </c>
      <c r="D706" s="2">
        <v>4962</v>
      </c>
      <c r="E706" s="2">
        <f>VLOOKUP(A706,[2]Sheet1!$A$2:$B$601,2,FALSE)</f>
        <v>4962</v>
      </c>
      <c r="F706" t="s">
        <v>362</v>
      </c>
      <c r="G706">
        <v>10</v>
      </c>
      <c r="H706">
        <v>4</v>
      </c>
      <c r="I706" s="1">
        <v>0.4</v>
      </c>
    </row>
    <row r="707" spans="1:9" x14ac:dyDescent="0.2">
      <c r="A707" t="str">
        <f t="shared" ref="A707:A770" si="24">CONCATENATE(F707,"|",C707,"|",B707)</f>
        <v>Himanshu|Tamil Thalaivas|Season8</v>
      </c>
      <c r="B707" s="2" t="s">
        <v>185</v>
      </c>
      <c r="C707" s="2" t="s">
        <v>548</v>
      </c>
      <c r="D707" s="2">
        <v>3161</v>
      </c>
      <c r="E707" s="2">
        <f>VLOOKUP(A707,[2]Sheet1!$A$2:$B$601,2,FALSE)</f>
        <v>3161</v>
      </c>
      <c r="F707" t="s">
        <v>285</v>
      </c>
      <c r="G707">
        <v>9</v>
      </c>
      <c r="H707">
        <v>2</v>
      </c>
      <c r="I707" s="1">
        <v>0.22</v>
      </c>
    </row>
    <row r="708" spans="1:9" x14ac:dyDescent="0.2">
      <c r="A708" t="str">
        <f t="shared" si="24"/>
        <v>Athul MS|Tamil Thalaivas|Season8</v>
      </c>
      <c r="B708" s="2" t="s">
        <v>185</v>
      </c>
      <c r="C708" s="2" t="s">
        <v>548</v>
      </c>
      <c r="D708" s="2">
        <v>376</v>
      </c>
      <c r="E708" s="2">
        <f>VLOOKUP(A708,[2]Sheet1!$A$2:$B$601,2,FALSE)</f>
        <v>376</v>
      </c>
      <c r="F708" t="s">
        <v>225</v>
      </c>
      <c r="G708">
        <v>5</v>
      </c>
      <c r="H708">
        <v>0</v>
      </c>
      <c r="I708" s="1">
        <v>0</v>
      </c>
    </row>
    <row r="709" spans="1:9" x14ac:dyDescent="0.2">
      <c r="A709" t="str">
        <f t="shared" si="24"/>
        <v>Himanshu Singh|Tamil Thalaivas|Season8</v>
      </c>
      <c r="B709" s="2" t="s">
        <v>185</v>
      </c>
      <c r="C709" s="2" t="s">
        <v>548</v>
      </c>
      <c r="D709" s="2">
        <v>4963</v>
      </c>
      <c r="E709" s="2">
        <f>VLOOKUP(A709,[2]Sheet1!$A$2:$B$601,2,FALSE)</f>
        <v>4963</v>
      </c>
      <c r="F709" t="s">
        <v>363</v>
      </c>
      <c r="G709">
        <v>4</v>
      </c>
      <c r="H709">
        <v>1</v>
      </c>
      <c r="I709" s="1">
        <v>0.25</v>
      </c>
    </row>
    <row r="710" spans="1:9" x14ac:dyDescent="0.2">
      <c r="A710" t="str">
        <f t="shared" si="24"/>
        <v>Bhavani Rajput|Tamil Thalaivas|Season8</v>
      </c>
      <c r="B710" s="2" t="s">
        <v>185</v>
      </c>
      <c r="C710" s="2" t="s">
        <v>548</v>
      </c>
      <c r="D710" s="2">
        <v>660</v>
      </c>
      <c r="E710" s="2">
        <f>VLOOKUP(A710,[2]Sheet1!$A$2:$B$601,2,FALSE)</f>
        <v>660</v>
      </c>
      <c r="F710" t="s">
        <v>141</v>
      </c>
      <c r="G710">
        <v>4</v>
      </c>
      <c r="H710">
        <v>0</v>
      </c>
      <c r="I710" s="1">
        <v>0</v>
      </c>
    </row>
    <row r="711" spans="1:9" x14ac:dyDescent="0.2">
      <c r="A711" t="str">
        <f t="shared" si="24"/>
        <v>Santhapanaselvam|Tamil Thalaivas|Season8</v>
      </c>
      <c r="B711" s="2" t="s">
        <v>185</v>
      </c>
      <c r="C711" s="2" t="s">
        <v>548</v>
      </c>
      <c r="D711" s="2" t="e">
        <v>#N/A</v>
      </c>
      <c r="E711" s="2" t="e">
        <f>VLOOKUP(A711,[2]Sheet1!$A$2:$B$601,2,FALSE)</f>
        <v>#N/A</v>
      </c>
      <c r="F711" t="s">
        <v>87</v>
      </c>
      <c r="G711">
        <v>3</v>
      </c>
      <c r="H711">
        <v>0</v>
      </c>
      <c r="I711" s="1">
        <v>0</v>
      </c>
    </row>
    <row r="712" spans="1:9" x14ac:dyDescent="0.2">
      <c r="A712" t="str">
        <f t="shared" si="24"/>
        <v>Sandaruwan Asiri|Tamil Thalaivas|Season8</v>
      </c>
      <c r="B712" s="2" t="s">
        <v>185</v>
      </c>
      <c r="C712" s="2" t="s">
        <v>548</v>
      </c>
      <c r="D712" s="2" t="e">
        <v>#N/A</v>
      </c>
      <c r="E712" s="2" t="e">
        <f>VLOOKUP(A712,[2]Sheet1!$A$2:$B$601,2,FALSE)</f>
        <v>#N/A</v>
      </c>
      <c r="F712" t="s">
        <v>364</v>
      </c>
      <c r="G712">
        <v>1</v>
      </c>
      <c r="H712">
        <v>0</v>
      </c>
      <c r="I712" s="1">
        <v>0</v>
      </c>
    </row>
    <row r="713" spans="1:9" x14ac:dyDescent="0.2">
      <c r="A713" t="str">
        <f t="shared" si="24"/>
        <v>Surinder Singh|Telugu Titans|Season8</v>
      </c>
      <c r="B713" s="2" t="s">
        <v>185</v>
      </c>
      <c r="C713" s="2" t="s">
        <v>154</v>
      </c>
      <c r="D713" s="2">
        <v>3086</v>
      </c>
      <c r="E713" s="2">
        <f>VLOOKUP(A713,[2]Sheet1!$A$2:$B$601,2,FALSE)</f>
        <v>3086</v>
      </c>
      <c r="F713" t="s">
        <v>156</v>
      </c>
      <c r="G713">
        <v>100</v>
      </c>
      <c r="H713">
        <v>30</v>
      </c>
      <c r="I713" s="1">
        <v>0.3</v>
      </c>
    </row>
    <row r="714" spans="1:9" x14ac:dyDescent="0.2">
      <c r="A714" t="str">
        <f t="shared" si="24"/>
        <v>Sandeep Kandola|Telugu Titans|Season8</v>
      </c>
      <c r="B714" s="2" t="s">
        <v>185</v>
      </c>
      <c r="C714" s="2" t="s">
        <v>154</v>
      </c>
      <c r="D714" s="2">
        <v>248</v>
      </c>
      <c r="E714" s="2">
        <f>VLOOKUP(A714,[2]Sheet1!$A$2:$B$601,2,FALSE)</f>
        <v>248</v>
      </c>
      <c r="F714" t="s">
        <v>365</v>
      </c>
      <c r="G714">
        <v>80</v>
      </c>
      <c r="H714">
        <v>40</v>
      </c>
      <c r="I714" s="1">
        <v>0.5</v>
      </c>
    </row>
    <row r="715" spans="1:9" x14ac:dyDescent="0.2">
      <c r="A715" t="str">
        <f t="shared" si="24"/>
        <v>Akash Choudhary|Telugu Titans|Season8</v>
      </c>
      <c r="B715" s="2" t="s">
        <v>185</v>
      </c>
      <c r="C715" s="2" t="s">
        <v>154</v>
      </c>
      <c r="D715" s="2">
        <v>3004</v>
      </c>
      <c r="E715" s="2">
        <f>VLOOKUP(A715,[2]Sheet1!$A$2:$B$601,2,FALSE)</f>
        <v>3004</v>
      </c>
      <c r="F715" t="s">
        <v>289</v>
      </c>
      <c r="G715">
        <v>73</v>
      </c>
      <c r="H715">
        <v>29</v>
      </c>
      <c r="I715" s="1">
        <v>0.4</v>
      </c>
    </row>
    <row r="716" spans="1:9" x14ac:dyDescent="0.2">
      <c r="A716" t="str">
        <f t="shared" si="24"/>
        <v>Ruturaj Koravi|Telugu Titans|Season8</v>
      </c>
      <c r="B716" s="2" t="s">
        <v>185</v>
      </c>
      <c r="C716" s="2" t="s">
        <v>154</v>
      </c>
      <c r="D716" s="2">
        <v>2023</v>
      </c>
      <c r="E716" s="2">
        <f>VLOOKUP(A716,[2]Sheet1!$A$2:$B$601,2,FALSE)</f>
        <v>2023</v>
      </c>
      <c r="F716" t="s">
        <v>366</v>
      </c>
      <c r="G716">
        <v>37</v>
      </c>
      <c r="H716">
        <v>15</v>
      </c>
      <c r="I716" s="1">
        <v>0.41</v>
      </c>
    </row>
    <row r="717" spans="1:9" x14ac:dyDescent="0.2">
      <c r="A717" t="str">
        <f t="shared" si="24"/>
        <v>Prince D|Telugu Titans|Season8</v>
      </c>
      <c r="B717" s="2" t="s">
        <v>185</v>
      </c>
      <c r="C717" s="2" t="s">
        <v>154</v>
      </c>
      <c r="D717" s="2">
        <v>3969</v>
      </c>
      <c r="E717" s="2">
        <f>VLOOKUP(A717,[2]Sheet1!$A$2:$B$601,2,FALSE)</f>
        <v>3969</v>
      </c>
      <c r="F717" t="s">
        <v>367</v>
      </c>
      <c r="G717">
        <v>32</v>
      </c>
      <c r="H717">
        <v>9</v>
      </c>
      <c r="I717" s="1">
        <v>0.28000000000000003</v>
      </c>
    </row>
    <row r="718" spans="1:9" x14ac:dyDescent="0.2">
      <c r="A718" t="str">
        <f t="shared" si="24"/>
        <v>Muhammed Shihas S|Telugu Titans|Season8</v>
      </c>
      <c r="B718" s="2" t="s">
        <v>185</v>
      </c>
      <c r="C718" s="2" t="s">
        <v>154</v>
      </c>
      <c r="D718" s="2" t="e">
        <v>#N/A</v>
      </c>
      <c r="E718" s="2" t="e">
        <f>VLOOKUP(A718,[2]Sheet1!$A$2:$B$601,2,FALSE)</f>
        <v>#N/A</v>
      </c>
      <c r="F718" t="s">
        <v>368</v>
      </c>
      <c r="G718">
        <v>31</v>
      </c>
      <c r="H718">
        <v>11</v>
      </c>
      <c r="I718" s="1">
        <v>0.35</v>
      </c>
    </row>
    <row r="719" spans="1:9" x14ac:dyDescent="0.2">
      <c r="A719" t="str">
        <f t="shared" si="24"/>
        <v>C. Arun|Telugu Titans|Season8</v>
      </c>
      <c r="B719" s="2" t="s">
        <v>185</v>
      </c>
      <c r="C719" s="2" t="s">
        <v>154</v>
      </c>
      <c r="D719" s="2">
        <v>191</v>
      </c>
      <c r="E719" s="2">
        <f>VLOOKUP(A719,[2]Sheet1!$A$2:$B$601,2,FALSE)</f>
        <v>191</v>
      </c>
      <c r="F719" t="s">
        <v>125</v>
      </c>
      <c r="G719">
        <v>30</v>
      </c>
      <c r="H719">
        <v>9</v>
      </c>
      <c r="I719" s="1">
        <v>0.3</v>
      </c>
    </row>
    <row r="720" spans="1:9" x14ac:dyDescent="0.2">
      <c r="A720" t="str">
        <f t="shared" si="24"/>
        <v>Ankit Beniwal|Telugu Titans|Season8</v>
      </c>
      <c r="B720" s="2" t="s">
        <v>185</v>
      </c>
      <c r="C720" s="2" t="s">
        <v>154</v>
      </c>
      <c r="D720" s="2">
        <v>2322</v>
      </c>
      <c r="E720" s="2">
        <f>VLOOKUP(A720,[2]Sheet1!$A$2:$B$601,2,FALSE)</f>
        <v>2322</v>
      </c>
      <c r="F720" t="s">
        <v>293</v>
      </c>
      <c r="G720">
        <v>27</v>
      </c>
      <c r="H720">
        <v>15</v>
      </c>
      <c r="I720" s="1">
        <v>0.56000000000000005</v>
      </c>
    </row>
    <row r="721" spans="1:9" x14ac:dyDescent="0.2">
      <c r="A721" t="str">
        <f t="shared" si="24"/>
        <v>Adarsh T|Telugu Titans|Season8</v>
      </c>
      <c r="B721" s="2" t="s">
        <v>185</v>
      </c>
      <c r="C721" s="2" t="s">
        <v>154</v>
      </c>
      <c r="D721" s="2">
        <v>3095</v>
      </c>
      <c r="E721" s="2">
        <f>VLOOKUP(A721,[2]Sheet1!$A$2:$B$601,2,FALSE)</f>
        <v>3095</v>
      </c>
      <c r="F721" t="s">
        <v>188</v>
      </c>
      <c r="G721">
        <v>24</v>
      </c>
      <c r="H721">
        <v>9</v>
      </c>
      <c r="I721" s="1">
        <v>0.38</v>
      </c>
    </row>
    <row r="722" spans="1:9" x14ac:dyDescent="0.2">
      <c r="A722" t="str">
        <f t="shared" si="24"/>
        <v>Rohit Kumar|Telugu Titans|Season8</v>
      </c>
      <c r="B722" s="2" t="s">
        <v>185</v>
      </c>
      <c r="C722" s="2" t="s">
        <v>154</v>
      </c>
      <c r="D722" s="2">
        <v>326</v>
      </c>
      <c r="E722" s="2">
        <f>VLOOKUP(A722,[2]Sheet1!$A$2:$B$601,2,FALSE)</f>
        <v>326</v>
      </c>
      <c r="F722" t="s">
        <v>26</v>
      </c>
      <c r="G722">
        <v>19</v>
      </c>
      <c r="H722">
        <v>6</v>
      </c>
      <c r="I722" s="1">
        <v>0.32</v>
      </c>
    </row>
    <row r="723" spans="1:9" x14ac:dyDescent="0.2">
      <c r="A723" t="str">
        <f t="shared" si="24"/>
        <v>Rajnish|Telugu Titans|Season8</v>
      </c>
      <c r="B723" s="2" t="s">
        <v>185</v>
      </c>
      <c r="C723" s="2" t="s">
        <v>154</v>
      </c>
      <c r="D723" s="2">
        <v>2290</v>
      </c>
      <c r="E723" s="2">
        <f>VLOOKUP(A723,[2]Sheet1!$A$2:$B$601,2,FALSE)</f>
        <v>2290</v>
      </c>
      <c r="F723" t="s">
        <v>292</v>
      </c>
      <c r="G723">
        <v>13</v>
      </c>
      <c r="H723">
        <v>6</v>
      </c>
      <c r="I723" s="1">
        <v>0.46</v>
      </c>
    </row>
    <row r="724" spans="1:9" x14ac:dyDescent="0.2">
      <c r="A724" t="str">
        <f t="shared" si="24"/>
        <v>Galla Raju|Telugu Titans|Season8</v>
      </c>
      <c r="B724" s="2" t="s">
        <v>185</v>
      </c>
      <c r="C724" s="2" t="s">
        <v>154</v>
      </c>
      <c r="D724" s="2">
        <v>3031</v>
      </c>
      <c r="E724" s="2">
        <f>VLOOKUP(A724,[2]Sheet1!$A$2:$B$601,2,FALSE)</f>
        <v>3031</v>
      </c>
      <c r="F724" t="s">
        <v>369</v>
      </c>
      <c r="G724">
        <v>11</v>
      </c>
      <c r="H724">
        <v>7</v>
      </c>
      <c r="I724" s="1">
        <v>0.64</v>
      </c>
    </row>
    <row r="725" spans="1:9" x14ac:dyDescent="0.2">
      <c r="A725" t="str">
        <f t="shared" si="24"/>
        <v>Rakesh Gowda|Telugu Titans|Season8</v>
      </c>
      <c r="B725" s="2" t="s">
        <v>185</v>
      </c>
      <c r="C725" s="2" t="s">
        <v>154</v>
      </c>
      <c r="D725" s="2">
        <v>3046</v>
      </c>
      <c r="E725" s="2">
        <f>VLOOKUP(A725,[2]Sheet1!$A$2:$B$601,2,FALSE)</f>
        <v>3046</v>
      </c>
      <c r="F725" t="s">
        <v>290</v>
      </c>
      <c r="G725">
        <v>7</v>
      </c>
      <c r="H725">
        <v>4</v>
      </c>
      <c r="I725" s="1">
        <v>0.56999999999999995</v>
      </c>
    </row>
    <row r="726" spans="1:9" x14ac:dyDescent="0.2">
      <c r="A726" t="str">
        <f t="shared" si="24"/>
        <v>Palla Ramakrishna|Telugu Titans|Season8</v>
      </c>
      <c r="B726" s="2" t="s">
        <v>185</v>
      </c>
      <c r="C726" s="2" t="s">
        <v>154</v>
      </c>
      <c r="D726" s="2">
        <v>4967</v>
      </c>
      <c r="E726" s="2">
        <f>VLOOKUP(A726,[2]Sheet1!$A$2:$B$601,2,FALSE)</f>
        <v>4967</v>
      </c>
      <c r="F726" t="s">
        <v>370</v>
      </c>
      <c r="G726">
        <v>6</v>
      </c>
      <c r="H726">
        <v>1</v>
      </c>
      <c r="I726" s="1">
        <v>0.17</v>
      </c>
    </row>
    <row r="727" spans="1:9" x14ac:dyDescent="0.2">
      <c r="A727" t="str">
        <f t="shared" si="24"/>
        <v>Manish|Telugu Titans|Season8</v>
      </c>
      <c r="B727" s="2" t="s">
        <v>185</v>
      </c>
      <c r="C727" s="2" t="s">
        <v>154</v>
      </c>
      <c r="D727" s="2" t="e">
        <v>#N/A</v>
      </c>
      <c r="E727" s="2" t="e">
        <f>VLOOKUP(A727,[2]Sheet1!$A$2:$B$601,2,FALSE)</f>
        <v>#N/A</v>
      </c>
      <c r="F727" t="s">
        <v>101</v>
      </c>
      <c r="G727">
        <v>3</v>
      </c>
      <c r="H727">
        <v>0</v>
      </c>
      <c r="I727" s="1">
        <v>0</v>
      </c>
    </row>
    <row r="728" spans="1:9" x14ac:dyDescent="0.2">
      <c r="A728" t="str">
        <f t="shared" si="24"/>
        <v>Siddharth Desai|Telugu Titans|Season8</v>
      </c>
      <c r="B728" s="2" t="s">
        <v>185</v>
      </c>
      <c r="C728" s="2" t="s">
        <v>154</v>
      </c>
      <c r="D728" s="2">
        <v>2026</v>
      </c>
      <c r="E728" s="2">
        <f>VLOOKUP(A728,[2]Sheet1!$A$2:$B$601,2,FALSE)</f>
        <v>2026</v>
      </c>
      <c r="F728" t="s">
        <v>371</v>
      </c>
      <c r="G728">
        <v>1</v>
      </c>
      <c r="H728">
        <v>1</v>
      </c>
      <c r="I728" s="1">
        <v>1</v>
      </c>
    </row>
    <row r="729" spans="1:9" x14ac:dyDescent="0.2">
      <c r="A729" t="str">
        <f t="shared" si="24"/>
        <v>Aakash Dattu Arsul|Telugu Titans|Season8</v>
      </c>
      <c r="B729" s="2" t="s">
        <v>185</v>
      </c>
      <c r="C729" s="2" t="s">
        <v>154</v>
      </c>
      <c r="D729" s="2" t="e">
        <v>#N/A</v>
      </c>
      <c r="E729" s="2" t="e">
        <f>VLOOKUP(A729,[2]Sheet1!$A$2:$B$601,2,FALSE)</f>
        <v>#N/A</v>
      </c>
      <c r="F729" t="s">
        <v>288</v>
      </c>
      <c r="G729">
        <v>1</v>
      </c>
      <c r="H729">
        <v>0</v>
      </c>
      <c r="I729" s="1">
        <v>0</v>
      </c>
    </row>
    <row r="730" spans="1:9" x14ac:dyDescent="0.2">
      <c r="A730" t="str">
        <f t="shared" si="24"/>
        <v>Fazel Atrachali|U Mumba|Season8</v>
      </c>
      <c r="B730" s="2" t="s">
        <v>185</v>
      </c>
      <c r="C730" s="2" t="s">
        <v>155</v>
      </c>
      <c r="D730" s="2">
        <v>259</v>
      </c>
      <c r="E730" s="2">
        <f>VLOOKUP(A730,[2]Sheet1!$A$2:$B$601,2,FALSE)</f>
        <v>259</v>
      </c>
      <c r="F730" t="s">
        <v>52</v>
      </c>
      <c r="G730">
        <v>112</v>
      </c>
      <c r="H730">
        <v>50</v>
      </c>
      <c r="I730" s="1">
        <v>0.45</v>
      </c>
    </row>
    <row r="731" spans="1:9" x14ac:dyDescent="0.2">
      <c r="A731" t="str">
        <f t="shared" si="24"/>
        <v>Rinku Hc|U Mumba|Season8</v>
      </c>
      <c r="B731" s="2" t="s">
        <v>185</v>
      </c>
      <c r="C731" s="2" t="s">
        <v>155</v>
      </c>
      <c r="D731" s="2" t="e">
        <v>#N/A</v>
      </c>
      <c r="E731" s="2" t="e">
        <f>VLOOKUP(A731,[2]Sheet1!$A$2:$B$601,2,FALSE)</f>
        <v>#N/A</v>
      </c>
      <c r="F731" t="s">
        <v>372</v>
      </c>
      <c r="G731">
        <v>110</v>
      </c>
      <c r="H731">
        <v>53</v>
      </c>
      <c r="I731" s="1">
        <v>0.48</v>
      </c>
    </row>
    <row r="732" spans="1:9" x14ac:dyDescent="0.2">
      <c r="A732" t="str">
        <f t="shared" si="24"/>
        <v>Harendra Kumar|U Mumba|Season8</v>
      </c>
      <c r="B732" s="2" t="s">
        <v>185</v>
      </c>
      <c r="C732" s="2" t="s">
        <v>155</v>
      </c>
      <c r="D732" s="2">
        <v>3138</v>
      </c>
      <c r="E732" s="2">
        <f>VLOOKUP(A732,[2]Sheet1!$A$2:$B$601,2,FALSE)</f>
        <v>3138</v>
      </c>
      <c r="F732" t="s">
        <v>295</v>
      </c>
      <c r="G732">
        <v>70</v>
      </c>
      <c r="H732">
        <v>28</v>
      </c>
      <c r="I732" s="1">
        <v>0.4</v>
      </c>
    </row>
    <row r="733" spans="1:9" x14ac:dyDescent="0.2">
      <c r="A733" t="str">
        <f t="shared" si="24"/>
        <v>Rahul Rana|U Mumba|Season8</v>
      </c>
      <c r="B733" s="2" t="s">
        <v>185</v>
      </c>
      <c r="C733" s="2" t="s">
        <v>155</v>
      </c>
      <c r="D733" s="2" t="e">
        <v>#N/A</v>
      </c>
      <c r="E733" s="2" t="e">
        <f>VLOOKUP(A733,[2]Sheet1!$A$2:$B$601,2,FALSE)</f>
        <v>#N/A</v>
      </c>
      <c r="F733" t="s">
        <v>373</v>
      </c>
      <c r="G733">
        <v>66</v>
      </c>
      <c r="H733">
        <v>29</v>
      </c>
      <c r="I733" s="1">
        <v>0.44</v>
      </c>
    </row>
    <row r="734" spans="1:9" x14ac:dyDescent="0.2">
      <c r="A734" t="str">
        <f t="shared" si="24"/>
        <v>Ashish Kumar|U Mumba|Season8</v>
      </c>
      <c r="B734" s="2" t="s">
        <v>185</v>
      </c>
      <c r="C734" s="2" t="s">
        <v>155</v>
      </c>
      <c r="D734" s="2" t="e">
        <v>#N/A</v>
      </c>
      <c r="E734" s="2" t="e">
        <f>VLOOKUP(A734,[2]Sheet1!$A$2:$B$601,2,FALSE)</f>
        <v>#N/A</v>
      </c>
      <c r="F734" t="s">
        <v>24</v>
      </c>
      <c r="G734">
        <v>26</v>
      </c>
      <c r="H734">
        <v>12</v>
      </c>
      <c r="I734" s="1">
        <v>0.46</v>
      </c>
    </row>
    <row r="735" spans="1:9" x14ac:dyDescent="0.2">
      <c r="A735" t="str">
        <f t="shared" si="24"/>
        <v>Mohsen Maghsoudlou|U Mumba|Season8</v>
      </c>
      <c r="B735" s="2" t="s">
        <v>185</v>
      </c>
      <c r="C735" s="2" t="s">
        <v>155</v>
      </c>
      <c r="D735" s="2">
        <v>567</v>
      </c>
      <c r="E735" s="2">
        <f>VLOOKUP(A735,[2]Sheet1!$A$2:$B$601,2,FALSE)</f>
        <v>567</v>
      </c>
      <c r="F735" t="s">
        <v>149</v>
      </c>
      <c r="G735">
        <v>20</v>
      </c>
      <c r="H735">
        <v>9</v>
      </c>
      <c r="I735" s="1">
        <v>0.45</v>
      </c>
    </row>
    <row r="736" spans="1:9" x14ac:dyDescent="0.2">
      <c r="A736" t="str">
        <f t="shared" si="24"/>
        <v>Shivam|U Mumba|Season8</v>
      </c>
      <c r="B736" s="2" t="s">
        <v>185</v>
      </c>
      <c r="C736" s="2" t="s">
        <v>155</v>
      </c>
      <c r="D736" s="2">
        <v>4970</v>
      </c>
      <c r="E736" s="2">
        <f>VLOOKUP(A736,[2]Sheet1!$A$2:$B$601,2,FALSE)</f>
        <v>4970</v>
      </c>
      <c r="F736" t="s">
        <v>374</v>
      </c>
      <c r="G736">
        <v>13</v>
      </c>
      <c r="H736">
        <v>4</v>
      </c>
      <c r="I736" s="1">
        <v>0.31</v>
      </c>
    </row>
    <row r="737" spans="1:9" x14ac:dyDescent="0.2">
      <c r="A737" t="str">
        <f t="shared" si="24"/>
        <v>Sunil Siddhgavali|U Mumba|Season8</v>
      </c>
      <c r="B737" s="2" t="s">
        <v>185</v>
      </c>
      <c r="C737" s="2" t="s">
        <v>155</v>
      </c>
      <c r="D737" s="2">
        <v>613</v>
      </c>
      <c r="E737" s="2">
        <f>VLOOKUP(A737,[2]Sheet1!$A$2:$B$601,2,FALSE)</f>
        <v>613</v>
      </c>
      <c r="F737" t="s">
        <v>86</v>
      </c>
      <c r="G737">
        <v>10</v>
      </c>
      <c r="H737">
        <v>3</v>
      </c>
      <c r="I737" s="1">
        <v>0.3</v>
      </c>
    </row>
    <row r="738" spans="1:9" x14ac:dyDescent="0.2">
      <c r="A738" t="str">
        <f t="shared" si="24"/>
        <v>Ajeet|U Mumba|Season8</v>
      </c>
      <c r="B738" s="2" t="s">
        <v>185</v>
      </c>
      <c r="C738" s="2" t="s">
        <v>155</v>
      </c>
      <c r="D738" s="2">
        <v>3111</v>
      </c>
      <c r="E738" s="2">
        <f>VLOOKUP(A738,[2]Sheet1!$A$2:$B$601,2,FALSE)</f>
        <v>3111</v>
      </c>
      <c r="F738" t="s">
        <v>279</v>
      </c>
      <c r="G738">
        <v>9</v>
      </c>
      <c r="H738">
        <v>3</v>
      </c>
      <c r="I738" s="1">
        <v>0.33</v>
      </c>
    </row>
    <row r="739" spans="1:9" x14ac:dyDescent="0.2">
      <c r="A739" t="str">
        <f t="shared" si="24"/>
        <v>Abhishek Singh|U Mumba|Season8</v>
      </c>
      <c r="B739" s="2" t="s">
        <v>185</v>
      </c>
      <c r="C739" s="2" t="s">
        <v>155</v>
      </c>
      <c r="D739" s="2">
        <v>2028</v>
      </c>
      <c r="E739" s="2">
        <f>VLOOKUP(A739,[2]Sheet1!$A$2:$B$601,2,FALSE)</f>
        <v>2028</v>
      </c>
      <c r="F739" t="s">
        <v>234</v>
      </c>
      <c r="G739">
        <v>8</v>
      </c>
      <c r="H739">
        <v>2</v>
      </c>
      <c r="I739" s="1">
        <v>0.25</v>
      </c>
    </row>
    <row r="740" spans="1:9" x14ac:dyDescent="0.2">
      <c r="A740" t="str">
        <f t="shared" si="24"/>
        <v>Ajinkya Kapre|U Mumba|Season8</v>
      </c>
      <c r="B740" s="2" t="s">
        <v>185</v>
      </c>
      <c r="C740" s="2" t="s">
        <v>155</v>
      </c>
      <c r="D740" s="2">
        <v>2025</v>
      </c>
      <c r="E740" s="2">
        <f>VLOOKUP(A740,[2]Sheet1!$A$2:$B$601,2,FALSE)</f>
        <v>2025</v>
      </c>
      <c r="F740" t="s">
        <v>375</v>
      </c>
      <c r="G740">
        <v>7</v>
      </c>
      <c r="H740">
        <v>3</v>
      </c>
      <c r="I740" s="1">
        <v>0.43</v>
      </c>
    </row>
    <row r="741" spans="1:9" x14ac:dyDescent="0.2">
      <c r="A741" t="str">
        <f t="shared" si="24"/>
        <v>V. Ajith Kumar|U Mumba|Season8</v>
      </c>
      <c r="B741" s="2" t="s">
        <v>185</v>
      </c>
      <c r="C741" s="2" t="s">
        <v>155</v>
      </c>
      <c r="D741" s="2" t="e">
        <v>#N/A</v>
      </c>
      <c r="E741" s="2" t="e">
        <f>VLOOKUP(A741,[2]Sheet1!$A$2:$B$601,2,FALSE)</f>
        <v>#N/A</v>
      </c>
      <c r="F741" t="s">
        <v>282</v>
      </c>
      <c r="G741">
        <v>3</v>
      </c>
      <c r="H741">
        <v>0</v>
      </c>
      <c r="I741" s="1">
        <v>0</v>
      </c>
    </row>
    <row r="742" spans="1:9" x14ac:dyDescent="0.2">
      <c r="A742" t="str">
        <f t="shared" si="24"/>
        <v>Prince|U Mumba|Season8</v>
      </c>
      <c r="B742" s="2" t="s">
        <v>185</v>
      </c>
      <c r="C742" s="2" t="s">
        <v>155</v>
      </c>
      <c r="D742" s="2">
        <v>4969</v>
      </c>
      <c r="E742" s="2">
        <f>VLOOKUP(A742,[2]Sheet1!$A$2:$B$601,2,FALSE)</f>
        <v>4969</v>
      </c>
      <c r="F742" t="s">
        <v>376</v>
      </c>
      <c r="G742">
        <v>3</v>
      </c>
      <c r="H742">
        <v>1</v>
      </c>
      <c r="I742" s="1">
        <v>0.33</v>
      </c>
    </row>
    <row r="743" spans="1:9" x14ac:dyDescent="0.2">
      <c r="A743" t="str">
        <f t="shared" si="24"/>
        <v>Prathap S|U Mumba|Season8</v>
      </c>
      <c r="B743" s="2" t="s">
        <v>185</v>
      </c>
      <c r="C743" s="2" t="s">
        <v>155</v>
      </c>
      <c r="D743" s="2">
        <v>3473</v>
      </c>
      <c r="E743" s="2">
        <f>VLOOKUP(A743,[2]Sheet1!$A$2:$B$601,2,FALSE)</f>
        <v>3473</v>
      </c>
      <c r="F743" t="s">
        <v>377</v>
      </c>
      <c r="G743">
        <v>1</v>
      </c>
      <c r="H743">
        <v>0</v>
      </c>
      <c r="I743" s="1">
        <v>0</v>
      </c>
    </row>
    <row r="744" spans="1:9" x14ac:dyDescent="0.2">
      <c r="A744" t="str">
        <f t="shared" si="24"/>
        <v>Pankaj|U Mumba|Season8</v>
      </c>
      <c r="B744" s="2" t="s">
        <v>185</v>
      </c>
      <c r="C744" s="2" t="s">
        <v>155</v>
      </c>
      <c r="D744" s="2" t="e">
        <v>#N/A</v>
      </c>
      <c r="E744" s="2" t="e">
        <f>VLOOKUP(A744,[2]Sheet1!$A$2:$B$601,2,FALSE)</f>
        <v>#N/A</v>
      </c>
      <c r="F744" t="s">
        <v>175</v>
      </c>
      <c r="G744">
        <v>1</v>
      </c>
      <c r="H744">
        <v>0</v>
      </c>
      <c r="I744" s="1">
        <v>0</v>
      </c>
    </row>
    <row r="745" spans="1:9" x14ac:dyDescent="0.2">
      <c r="A745" t="str">
        <f t="shared" si="24"/>
        <v>Baljinder Darshan Singh|U Mumba|Season8</v>
      </c>
      <c r="B745" s="2" t="s">
        <v>185</v>
      </c>
      <c r="C745" s="2" t="s">
        <v>155</v>
      </c>
      <c r="D745" s="2" t="e">
        <v>#N/A</v>
      </c>
      <c r="E745" s="2" t="e">
        <f>VLOOKUP(A745,[2]Sheet1!$A$2:$B$601,2,FALSE)</f>
        <v>#N/A</v>
      </c>
      <c r="F745" t="s">
        <v>378</v>
      </c>
      <c r="G745">
        <v>1</v>
      </c>
      <c r="H745">
        <v>0</v>
      </c>
      <c r="I745" s="1">
        <v>0</v>
      </c>
    </row>
    <row r="746" spans="1:9" x14ac:dyDescent="0.2">
      <c r="A746" t="str">
        <f t="shared" si="24"/>
        <v>Sumit|U.P. Yoddha|Season8</v>
      </c>
      <c r="B746" s="2" t="s">
        <v>185</v>
      </c>
      <c r="C746" s="2" t="s">
        <v>550</v>
      </c>
      <c r="D746" s="2">
        <v>3240</v>
      </c>
      <c r="E746" s="2">
        <f>VLOOKUP(A746,[2]Sheet1!$A$2:$B$601,2,FALSE)</f>
        <v>3240</v>
      </c>
      <c r="F746" t="s">
        <v>250</v>
      </c>
      <c r="G746">
        <v>141</v>
      </c>
      <c r="H746">
        <v>59</v>
      </c>
      <c r="I746" s="1">
        <v>0.42</v>
      </c>
    </row>
    <row r="747" spans="1:9" x14ac:dyDescent="0.2">
      <c r="A747" t="str">
        <f t="shared" si="24"/>
        <v>Nitesh Kumar|U.P. Yoddha|Season8</v>
      </c>
      <c r="B747" s="2" t="s">
        <v>185</v>
      </c>
      <c r="C747" s="2" t="s">
        <v>550</v>
      </c>
      <c r="D747" s="2">
        <v>3088</v>
      </c>
      <c r="E747" s="2">
        <f>VLOOKUP(A747,[2]Sheet1!$A$2:$B$601,2,FALSE)</f>
        <v>3088</v>
      </c>
      <c r="F747" t="s">
        <v>172</v>
      </c>
      <c r="G747">
        <v>104</v>
      </c>
      <c r="H747">
        <v>53</v>
      </c>
      <c r="I747" s="1">
        <v>0.51</v>
      </c>
    </row>
    <row r="748" spans="1:9" x14ac:dyDescent="0.2">
      <c r="A748" t="str">
        <f t="shared" si="24"/>
        <v>Ashu Singh|U.P. Yoddha|Season8</v>
      </c>
      <c r="B748" s="2" t="s">
        <v>185</v>
      </c>
      <c r="C748" s="2" t="s">
        <v>550</v>
      </c>
      <c r="D748" s="2">
        <v>3239</v>
      </c>
      <c r="E748" s="2">
        <f>VLOOKUP(A748,[2]Sheet1!$A$2:$B$601,2,FALSE)</f>
        <v>3239</v>
      </c>
      <c r="F748" t="s">
        <v>300</v>
      </c>
      <c r="G748">
        <v>104</v>
      </c>
      <c r="H748">
        <v>42</v>
      </c>
      <c r="I748" s="1">
        <v>0.4</v>
      </c>
    </row>
    <row r="749" spans="1:9" x14ac:dyDescent="0.2">
      <c r="A749" t="str">
        <f t="shared" si="24"/>
        <v>Shubham Kumar|U.P. Yoddha|Season8</v>
      </c>
      <c r="B749" s="2" t="s">
        <v>185</v>
      </c>
      <c r="C749" s="2" t="s">
        <v>550</v>
      </c>
      <c r="D749" s="2">
        <v>4228</v>
      </c>
      <c r="E749" s="2">
        <f>VLOOKUP(A749,[2]Sheet1!$A$2:$B$601,2,FALSE)</f>
        <v>4228</v>
      </c>
      <c r="F749" t="s">
        <v>379</v>
      </c>
      <c r="G749">
        <v>69</v>
      </c>
      <c r="H749">
        <v>27</v>
      </c>
      <c r="I749" s="1">
        <v>0.39</v>
      </c>
    </row>
    <row r="750" spans="1:9" x14ac:dyDescent="0.2">
      <c r="A750" t="str">
        <f t="shared" si="24"/>
        <v>Gurdeep|U.P. Yoddha|Season8</v>
      </c>
      <c r="B750" s="2" t="s">
        <v>185</v>
      </c>
      <c r="C750" s="2" t="s">
        <v>550</v>
      </c>
      <c r="D750" s="2">
        <v>2041</v>
      </c>
      <c r="E750" s="2">
        <f>VLOOKUP(A750,[2]Sheet1!$A$2:$B$601,2,FALSE)</f>
        <v>2041</v>
      </c>
      <c r="F750" t="s">
        <v>302</v>
      </c>
      <c r="G750">
        <v>43</v>
      </c>
      <c r="H750">
        <v>14</v>
      </c>
      <c r="I750" s="1">
        <v>0.33</v>
      </c>
    </row>
    <row r="751" spans="1:9" x14ac:dyDescent="0.2">
      <c r="A751" t="str">
        <f t="shared" si="24"/>
        <v>Surender Gill|U.P. Yoddha|Season8</v>
      </c>
      <c r="B751" s="2" t="s">
        <v>185</v>
      </c>
      <c r="C751" s="2" t="s">
        <v>550</v>
      </c>
      <c r="D751" s="2">
        <v>3241</v>
      </c>
      <c r="E751" s="2">
        <f>VLOOKUP(A751,[2]Sheet1!$A$2:$B$601,2,FALSE)</f>
        <v>3241</v>
      </c>
      <c r="F751" t="s">
        <v>301</v>
      </c>
      <c r="G751">
        <v>19</v>
      </c>
      <c r="H751">
        <v>7</v>
      </c>
      <c r="I751" s="1">
        <v>0.37</v>
      </c>
    </row>
    <row r="752" spans="1:9" x14ac:dyDescent="0.2">
      <c r="A752" t="str">
        <f t="shared" si="24"/>
        <v>Shrikant Jadhav|U.P. Yoddha|Season8</v>
      </c>
      <c r="B752" s="2" t="s">
        <v>185</v>
      </c>
      <c r="C752" s="2" t="s">
        <v>550</v>
      </c>
      <c r="D752" s="2">
        <v>106</v>
      </c>
      <c r="E752" s="2">
        <f>VLOOKUP(A752,[2]Sheet1!$A$2:$B$601,2,FALSE)</f>
        <v>106</v>
      </c>
      <c r="F752" t="s">
        <v>160</v>
      </c>
      <c r="G752">
        <v>11</v>
      </c>
      <c r="H752">
        <v>5</v>
      </c>
      <c r="I752" s="1">
        <v>0.45</v>
      </c>
    </row>
    <row r="753" spans="1:9" x14ac:dyDescent="0.2">
      <c r="A753" t="str">
        <f t="shared" si="24"/>
        <v>Mohammad Taghi|U.P. Yoddha|Season8</v>
      </c>
      <c r="B753" s="2" t="s">
        <v>185</v>
      </c>
      <c r="C753" s="2" t="s">
        <v>550</v>
      </c>
      <c r="D753" s="2" t="e">
        <v>#N/A</v>
      </c>
      <c r="E753" s="2" t="e">
        <f>VLOOKUP(A753,[2]Sheet1!$A$2:$B$601,2,FALSE)</f>
        <v>#N/A</v>
      </c>
      <c r="F753" t="s">
        <v>380</v>
      </c>
      <c r="G753">
        <v>6</v>
      </c>
      <c r="H753">
        <v>3</v>
      </c>
      <c r="I753" s="1">
        <v>0.5</v>
      </c>
    </row>
    <row r="754" spans="1:9" x14ac:dyDescent="0.2">
      <c r="A754" t="str">
        <f t="shared" si="24"/>
        <v>Rohit Tomar|U.P. Yoddha|Season8</v>
      </c>
      <c r="B754" s="2" t="s">
        <v>185</v>
      </c>
      <c r="C754" s="2" t="s">
        <v>550</v>
      </c>
      <c r="D754" s="2">
        <v>4222</v>
      </c>
      <c r="E754" s="2">
        <f>VLOOKUP(A754,[2]Sheet1!$A$2:$B$601,2,FALSE)</f>
        <v>4222</v>
      </c>
      <c r="F754" t="s">
        <v>381</v>
      </c>
      <c r="G754">
        <v>5</v>
      </c>
      <c r="H754">
        <v>1</v>
      </c>
      <c r="I754" s="1">
        <v>0.2</v>
      </c>
    </row>
    <row r="755" spans="1:9" x14ac:dyDescent="0.2">
      <c r="A755" t="str">
        <f t="shared" si="24"/>
        <v>Pardeep Narwal|U.P. Yoddha|Season8</v>
      </c>
      <c r="B755" s="2" t="s">
        <v>185</v>
      </c>
      <c r="C755" s="2" t="s">
        <v>550</v>
      </c>
      <c r="D755" s="2">
        <v>197</v>
      </c>
      <c r="E755" s="2">
        <f>VLOOKUP(A755,[2]Sheet1!$A$2:$B$601,2,FALSE)</f>
        <v>197</v>
      </c>
      <c r="F755" t="s">
        <v>104</v>
      </c>
      <c r="G755">
        <v>4</v>
      </c>
      <c r="H755">
        <v>0</v>
      </c>
      <c r="I755" s="1">
        <v>0</v>
      </c>
    </row>
    <row r="756" spans="1:9" x14ac:dyDescent="0.2">
      <c r="A756" t="str">
        <f t="shared" si="24"/>
        <v>Gaurav Kumar|U.P. Yoddha|Season8</v>
      </c>
      <c r="B756" s="2" t="s">
        <v>185</v>
      </c>
      <c r="C756" s="2" t="s">
        <v>550</v>
      </c>
      <c r="D756" s="2">
        <v>3747</v>
      </c>
      <c r="E756" s="2">
        <f>VLOOKUP(A756,[2]Sheet1!$A$2:$B$601,2,FALSE)</f>
        <v>3747</v>
      </c>
      <c r="F756" t="s">
        <v>382</v>
      </c>
      <c r="G756">
        <v>4</v>
      </c>
      <c r="H756">
        <v>1</v>
      </c>
      <c r="I756" s="1">
        <v>0.25</v>
      </c>
    </row>
    <row r="757" spans="1:9" x14ac:dyDescent="0.2">
      <c r="A757" t="str">
        <f t="shared" si="24"/>
        <v>Ankit|U.P. Yoddha|Season8</v>
      </c>
      <c r="B757" s="2" t="s">
        <v>185</v>
      </c>
      <c r="C757" s="2" t="s">
        <v>550</v>
      </c>
      <c r="D757" s="2">
        <v>4801</v>
      </c>
      <c r="E757" s="2">
        <f>VLOOKUP(A757,[2]Sheet1!$A$2:$B$601,2,FALSE)</f>
        <v>4801</v>
      </c>
      <c r="F757" t="s">
        <v>195</v>
      </c>
      <c r="G757">
        <v>4</v>
      </c>
      <c r="H757">
        <v>2</v>
      </c>
      <c r="I757" s="1">
        <v>0.5</v>
      </c>
    </row>
    <row r="758" spans="1:9" x14ac:dyDescent="0.2">
      <c r="A758" t="str">
        <f t="shared" si="24"/>
        <v>Aman Hooda|U.P. Yoddha|Season8</v>
      </c>
      <c r="B758" s="2" t="s">
        <v>185</v>
      </c>
      <c r="C758" s="2" t="s">
        <v>550</v>
      </c>
      <c r="D758" s="2" t="e">
        <v>#N/A</v>
      </c>
      <c r="E758" s="2" t="e">
        <f>VLOOKUP(A758,[2]Sheet1!$A$2:$B$601,2,FALSE)</f>
        <v>#N/A</v>
      </c>
      <c r="F758" t="s">
        <v>383</v>
      </c>
      <c r="G758">
        <v>2</v>
      </c>
      <c r="H758">
        <v>1</v>
      </c>
      <c r="I758" s="1">
        <v>0.5</v>
      </c>
    </row>
    <row r="759" spans="1:9" x14ac:dyDescent="0.2">
      <c r="A759" t="str">
        <f t="shared" si="24"/>
        <v>Aashish Nagar|U.P. Yoddha|Season8</v>
      </c>
      <c r="B759" s="2" t="s">
        <v>185</v>
      </c>
      <c r="C759" s="2" t="s">
        <v>550</v>
      </c>
      <c r="D759" s="2" t="e">
        <v>#N/A</v>
      </c>
      <c r="E759" s="2" t="e">
        <f>VLOOKUP(A759,[2]Sheet1!$A$2:$B$601,2,FALSE)</f>
        <v>#N/A</v>
      </c>
      <c r="F759" t="s">
        <v>237</v>
      </c>
      <c r="G759">
        <v>2</v>
      </c>
      <c r="H759">
        <v>0</v>
      </c>
      <c r="I759" s="1">
        <v>0</v>
      </c>
    </row>
    <row r="760" spans="1:9" x14ac:dyDescent="0.2">
      <c r="A760" t="str">
        <f t="shared" si="24"/>
        <v>Nitin Panwar|U.P. Yoddha|Season8</v>
      </c>
      <c r="B760" s="2" t="s">
        <v>185</v>
      </c>
      <c r="C760" s="2" t="s">
        <v>550</v>
      </c>
      <c r="D760" s="2" t="e">
        <v>#N/A</v>
      </c>
      <c r="E760" s="2" t="e">
        <f>VLOOKUP(A760,[2]Sheet1!$A$2:$B$601,2,FALSE)</f>
        <v>#N/A</v>
      </c>
      <c r="F760" t="s">
        <v>384</v>
      </c>
      <c r="G760">
        <v>1</v>
      </c>
      <c r="H760">
        <v>0</v>
      </c>
      <c r="I760" s="1">
        <v>0</v>
      </c>
    </row>
    <row r="761" spans="1:9" x14ac:dyDescent="0.2">
      <c r="A761" t="str">
        <f t="shared" si="24"/>
        <v>Mohit|U.P. Yoddha|Season8</v>
      </c>
      <c r="B761" s="2" t="s">
        <v>185</v>
      </c>
      <c r="C761" s="2" t="s">
        <v>550</v>
      </c>
      <c r="D761" s="2" t="e">
        <v>#N/A</v>
      </c>
      <c r="E761" s="2" t="e">
        <f>VLOOKUP(A761,[2]Sheet1!$A$2:$B$601,2,FALSE)</f>
        <v>#N/A</v>
      </c>
      <c r="F761" t="s">
        <v>252</v>
      </c>
      <c r="G761">
        <v>1</v>
      </c>
      <c r="H761">
        <v>0</v>
      </c>
      <c r="I761" s="1">
        <v>0</v>
      </c>
    </row>
    <row r="762" spans="1:9" x14ac:dyDescent="0.2">
      <c r="A762" t="str">
        <f t="shared" si="24"/>
        <v>Girish Maruti Ernak|Bengal Warriors|Season9</v>
      </c>
      <c r="B762" s="2" t="s">
        <v>186</v>
      </c>
      <c r="C762" s="2" t="s">
        <v>20</v>
      </c>
      <c r="D762" s="2">
        <v>161</v>
      </c>
      <c r="E762" s="2">
        <f>VLOOKUP(A762,[2]Sheet1!$A$2:$B$601,2,FALSE)</f>
        <v>161</v>
      </c>
      <c r="F762" t="s">
        <v>111</v>
      </c>
      <c r="G762">
        <v>113</v>
      </c>
      <c r="H762">
        <v>50</v>
      </c>
      <c r="I762" s="1">
        <v>0.44</v>
      </c>
    </row>
    <row r="763" spans="1:9" x14ac:dyDescent="0.2">
      <c r="A763" t="str">
        <f t="shared" si="24"/>
        <v>Shubham Shinde|Bengal Warriors|Season9</v>
      </c>
      <c r="B763" s="2" t="s">
        <v>186</v>
      </c>
      <c r="C763" s="2" t="s">
        <v>20</v>
      </c>
      <c r="D763" s="2">
        <v>3103</v>
      </c>
      <c r="E763" s="2">
        <f>VLOOKUP(A763,[2]Sheet1!$A$2:$B$601,2,FALSE)</f>
        <v>3103</v>
      </c>
      <c r="F763" t="s">
        <v>222</v>
      </c>
      <c r="G763">
        <v>89</v>
      </c>
      <c r="H763">
        <v>39</v>
      </c>
      <c r="I763" s="1">
        <v>0.44</v>
      </c>
    </row>
    <row r="764" spans="1:9" x14ac:dyDescent="0.2">
      <c r="A764" t="str">
        <f t="shared" si="24"/>
        <v>Vaibhav Garje|Bengal Warriors|Season9</v>
      </c>
      <c r="B764" s="2" t="s">
        <v>186</v>
      </c>
      <c r="C764" s="2" t="s">
        <v>20</v>
      </c>
      <c r="D764" s="2">
        <v>5114</v>
      </c>
      <c r="E764" s="2">
        <f>VLOOKUP(A764,[2]Sheet1!$A$2:$B$601,2,FALSE)</f>
        <v>5114</v>
      </c>
      <c r="F764" t="s">
        <v>385</v>
      </c>
      <c r="G764">
        <v>75</v>
      </c>
      <c r="H764">
        <v>30</v>
      </c>
      <c r="I764" s="1">
        <v>0.4</v>
      </c>
    </row>
    <row r="765" spans="1:9" x14ac:dyDescent="0.2">
      <c r="A765" t="str">
        <f t="shared" si="24"/>
        <v>Balaji D|Bengal Warriors|Season9</v>
      </c>
      <c r="B765" s="2" t="s">
        <v>186</v>
      </c>
      <c r="C765" s="2" t="s">
        <v>20</v>
      </c>
      <c r="D765" s="2">
        <v>4978</v>
      </c>
      <c r="E765" s="2">
        <f>VLOOKUP(A765,[2]Sheet1!$A$2:$B$601,2,FALSE)</f>
        <v>4978</v>
      </c>
      <c r="F765" t="s">
        <v>350</v>
      </c>
      <c r="G765">
        <v>63</v>
      </c>
      <c r="H765">
        <v>24</v>
      </c>
      <c r="I765" s="1">
        <v>0.38</v>
      </c>
    </row>
    <row r="766" spans="1:9" x14ac:dyDescent="0.2">
      <c r="A766" t="str">
        <f t="shared" si="24"/>
        <v>Surender Nada|Bengal Warriors|Season9</v>
      </c>
      <c r="B766" s="2" t="s">
        <v>186</v>
      </c>
      <c r="C766" s="2" t="s">
        <v>20</v>
      </c>
      <c r="D766" s="2">
        <v>146</v>
      </c>
      <c r="E766" s="2">
        <f>VLOOKUP(A766,[2]Sheet1!$A$2:$B$601,2,FALSE)</f>
        <v>146</v>
      </c>
      <c r="F766" t="s">
        <v>66</v>
      </c>
      <c r="G766">
        <v>33</v>
      </c>
      <c r="H766">
        <v>11</v>
      </c>
      <c r="I766" s="1">
        <v>0.33</v>
      </c>
    </row>
    <row r="767" spans="1:9" x14ac:dyDescent="0.2">
      <c r="A767" t="str">
        <f t="shared" si="24"/>
        <v>Ashish Kumar|Bengal Warriors|Season9</v>
      </c>
      <c r="B767" s="2" t="s">
        <v>186</v>
      </c>
      <c r="C767" s="2" t="s">
        <v>20</v>
      </c>
      <c r="D767" s="2" t="e">
        <v>#N/A</v>
      </c>
      <c r="E767" s="2" t="e">
        <f>VLOOKUP(A767,[2]Sheet1!$A$2:$B$601,2,FALSE)</f>
        <v>#N/A</v>
      </c>
      <c r="F767" t="s">
        <v>24</v>
      </c>
      <c r="G767">
        <v>23</v>
      </c>
      <c r="H767">
        <v>9</v>
      </c>
      <c r="I767" s="1">
        <v>0.39</v>
      </c>
    </row>
    <row r="768" spans="1:9" x14ac:dyDescent="0.2">
      <c r="A768" t="str">
        <f t="shared" si="24"/>
        <v>Deepak Hooda|Bengal Warriors|Season9</v>
      </c>
      <c r="B768" s="2" t="s">
        <v>186</v>
      </c>
      <c r="C768" s="2" t="s">
        <v>20</v>
      </c>
      <c r="D768" s="2">
        <v>41</v>
      </c>
      <c r="E768" s="2">
        <f>VLOOKUP(A768,[2]Sheet1!$A$2:$B$601,2,FALSE)</f>
        <v>41</v>
      </c>
      <c r="F768" t="s">
        <v>117</v>
      </c>
      <c r="G768">
        <v>18</v>
      </c>
      <c r="H768">
        <v>9</v>
      </c>
      <c r="I768" s="1">
        <v>0.5</v>
      </c>
    </row>
    <row r="769" spans="1:9" x14ac:dyDescent="0.2">
      <c r="A769" t="str">
        <f t="shared" si="24"/>
        <v>Sakthivel R|Bengal Warriors|Season9</v>
      </c>
      <c r="B769" s="2" t="s">
        <v>186</v>
      </c>
      <c r="C769" s="2" t="s">
        <v>20</v>
      </c>
      <c r="D769" s="2">
        <v>4195</v>
      </c>
      <c r="E769" s="2">
        <f>VLOOKUP(A769,[2]Sheet1!$A$2:$B$601,2,FALSE)</f>
        <v>4195</v>
      </c>
      <c r="F769" t="s">
        <v>386</v>
      </c>
      <c r="G769">
        <v>17</v>
      </c>
      <c r="H769">
        <v>5</v>
      </c>
      <c r="I769" s="1">
        <v>0.28999999999999998</v>
      </c>
    </row>
    <row r="770" spans="1:9" x14ac:dyDescent="0.2">
      <c r="A770" t="str">
        <f t="shared" si="24"/>
        <v>Parveen Satpal|Bengal Warriors|Season9</v>
      </c>
      <c r="B770" s="2" t="s">
        <v>186</v>
      </c>
      <c r="C770" s="2" t="s">
        <v>20</v>
      </c>
      <c r="D770" s="2">
        <v>3100</v>
      </c>
      <c r="E770" s="2">
        <f>VLOOKUP(A770,[2]Sheet1!$A$2:$B$601,2,FALSE)</f>
        <v>3100</v>
      </c>
      <c r="F770" t="s">
        <v>310</v>
      </c>
      <c r="G770">
        <v>17</v>
      </c>
      <c r="H770">
        <v>7</v>
      </c>
      <c r="I770" s="1">
        <v>0.41</v>
      </c>
    </row>
    <row r="771" spans="1:9" x14ac:dyDescent="0.2">
      <c r="A771" t="str">
        <f t="shared" ref="A771:A834" si="25">CONCATENATE(F771,"|",C771,"|",B771)</f>
        <v>Manoj Gowda|Bengal Warriors|Season9</v>
      </c>
      <c r="B771" s="2" t="s">
        <v>186</v>
      </c>
      <c r="C771" s="2" t="s">
        <v>20</v>
      </c>
      <c r="D771" s="2">
        <v>3151</v>
      </c>
      <c r="E771" s="2">
        <f>VLOOKUP(A771,[2]Sheet1!$A$2:$B$601,2,FALSE)</f>
        <v>3151</v>
      </c>
      <c r="F771" t="s">
        <v>312</v>
      </c>
      <c r="G771">
        <v>17</v>
      </c>
      <c r="H771">
        <v>5</v>
      </c>
      <c r="I771" s="1">
        <v>0.28999999999999998</v>
      </c>
    </row>
    <row r="772" spans="1:9" x14ac:dyDescent="0.2">
      <c r="A772" t="str">
        <f t="shared" si="25"/>
        <v>Shrikant Jadhav|Bengal Warriors|Season9</v>
      </c>
      <c r="B772" s="2" t="s">
        <v>186</v>
      </c>
      <c r="C772" s="2" t="s">
        <v>20</v>
      </c>
      <c r="D772" s="2">
        <v>106</v>
      </c>
      <c r="E772" s="2">
        <f>VLOOKUP(A772,[2]Sheet1!$A$2:$B$601,2,FALSE)</f>
        <v>106</v>
      </c>
      <c r="F772" t="s">
        <v>160</v>
      </c>
      <c r="G772">
        <v>13</v>
      </c>
      <c r="H772">
        <v>6</v>
      </c>
      <c r="I772" s="1">
        <v>0.46</v>
      </c>
    </row>
    <row r="773" spans="1:9" x14ac:dyDescent="0.2">
      <c r="A773" t="str">
        <f t="shared" si="25"/>
        <v>Maninder Singh|Bengal Warriors|Season9</v>
      </c>
      <c r="B773" s="2" t="s">
        <v>186</v>
      </c>
      <c r="C773" s="2" t="s">
        <v>20</v>
      </c>
      <c r="D773" s="2">
        <v>143</v>
      </c>
      <c r="E773" s="2">
        <f>VLOOKUP(A773,[2]Sheet1!$A$2:$B$601,2,FALSE)</f>
        <v>143</v>
      </c>
      <c r="F773" t="s">
        <v>15</v>
      </c>
      <c r="G773">
        <v>8</v>
      </c>
      <c r="H773">
        <v>2</v>
      </c>
      <c r="I773" s="1">
        <v>0.25</v>
      </c>
    </row>
    <row r="774" spans="1:9" x14ac:dyDescent="0.2">
      <c r="A774" t="str">
        <f t="shared" si="25"/>
        <v>Vinod Kumar|Bengal Warriors|Season9</v>
      </c>
      <c r="B774" s="2" t="s">
        <v>186</v>
      </c>
      <c r="C774" s="2" t="s">
        <v>20</v>
      </c>
      <c r="D774" s="2">
        <v>764</v>
      </c>
      <c r="E774" s="2">
        <f>VLOOKUP(A774,[2]Sheet1!$A$2:$B$601,2,FALSE)</f>
        <v>764</v>
      </c>
      <c r="F774" t="s">
        <v>10</v>
      </c>
      <c r="G774">
        <v>6</v>
      </c>
      <c r="H774">
        <v>0</v>
      </c>
      <c r="I774" s="1">
        <v>0</v>
      </c>
    </row>
    <row r="775" spans="1:9" x14ac:dyDescent="0.2">
      <c r="A775" t="str">
        <f t="shared" si="25"/>
        <v>Soleiman Pahlevani|Bengal Warriors|Season9</v>
      </c>
      <c r="B775" s="2" t="s">
        <v>186</v>
      </c>
      <c r="C775" s="2" t="s">
        <v>20</v>
      </c>
      <c r="D775" s="2">
        <v>4929</v>
      </c>
      <c r="E775" s="2">
        <f>VLOOKUP(A775,[2]Sheet1!$A$2:$B$601,2,FALSE)</f>
        <v>4929</v>
      </c>
      <c r="F775" t="s">
        <v>330</v>
      </c>
      <c r="G775">
        <v>6</v>
      </c>
      <c r="H775">
        <v>1</v>
      </c>
      <c r="I775" s="1">
        <v>0.17</v>
      </c>
    </row>
    <row r="776" spans="1:9" x14ac:dyDescent="0.2">
      <c r="A776" t="str">
        <f t="shared" si="25"/>
        <v>Amit Sheoran|Bengal Warriors|Season9</v>
      </c>
      <c r="B776" s="2" t="s">
        <v>186</v>
      </c>
      <c r="C776" s="2" t="s">
        <v>20</v>
      </c>
      <c r="D776" s="2">
        <v>3115</v>
      </c>
      <c r="E776" s="2">
        <f>VLOOKUP(A776,[2]Sheet1!$A$2:$B$601,2,FALSE)</f>
        <v>3115</v>
      </c>
      <c r="F776" t="s">
        <v>31</v>
      </c>
      <c r="G776">
        <v>6</v>
      </c>
      <c r="H776">
        <v>3</v>
      </c>
      <c r="I776" s="1">
        <v>0.5</v>
      </c>
    </row>
    <row r="777" spans="1:9" x14ac:dyDescent="0.2">
      <c r="A777" t="str">
        <f t="shared" si="25"/>
        <v>Suyog Gaikar|Bengal Warriors|Season9</v>
      </c>
      <c r="B777" s="2" t="s">
        <v>186</v>
      </c>
      <c r="C777" s="2" t="s">
        <v>20</v>
      </c>
      <c r="D777" s="2">
        <v>5115</v>
      </c>
      <c r="E777" s="2">
        <f>VLOOKUP(A777,[2]Sheet1!$A$2:$B$601,2,FALSE)</f>
        <v>5115</v>
      </c>
      <c r="F777" t="s">
        <v>387</v>
      </c>
      <c r="G777">
        <v>3</v>
      </c>
      <c r="H777">
        <v>0</v>
      </c>
      <c r="I777" s="1">
        <v>0</v>
      </c>
    </row>
    <row r="778" spans="1:9" x14ac:dyDescent="0.2">
      <c r="A778" t="str">
        <f t="shared" si="25"/>
        <v>Ajinkya Kapre|Bengal Warriors|Season9</v>
      </c>
      <c r="B778" s="2" t="s">
        <v>186</v>
      </c>
      <c r="C778" s="2" t="s">
        <v>20</v>
      </c>
      <c r="D778" s="2">
        <v>2025</v>
      </c>
      <c r="E778" s="2">
        <f>VLOOKUP(A778,[2]Sheet1!$A$2:$B$601,2,FALSE)</f>
        <v>2025</v>
      </c>
      <c r="F778" t="s">
        <v>375</v>
      </c>
      <c r="G778">
        <v>3</v>
      </c>
      <c r="H778">
        <v>3</v>
      </c>
      <c r="I778" s="1">
        <v>1</v>
      </c>
    </row>
    <row r="779" spans="1:9" x14ac:dyDescent="0.2">
      <c r="A779" t="str">
        <f t="shared" si="25"/>
        <v>Akash Pikalmunde|Bengal Warriors|Season9</v>
      </c>
      <c r="B779" s="2" t="s">
        <v>186</v>
      </c>
      <c r="C779" s="2" t="s">
        <v>20</v>
      </c>
      <c r="D779" s="2">
        <v>4675</v>
      </c>
      <c r="E779" s="2">
        <f>VLOOKUP(A779,[2]Sheet1!$A$2:$B$601,2,FALSE)</f>
        <v>4675</v>
      </c>
      <c r="F779" t="s">
        <v>314</v>
      </c>
      <c r="G779">
        <v>1</v>
      </c>
      <c r="H779">
        <v>1</v>
      </c>
      <c r="I779" s="1">
        <v>1</v>
      </c>
    </row>
    <row r="780" spans="1:9" x14ac:dyDescent="0.2">
      <c r="A780" t="str">
        <f t="shared" si="25"/>
        <v>Saurabh Nandal|Bengaluru Bulls|Season9</v>
      </c>
      <c r="B780" s="2" t="s">
        <v>186</v>
      </c>
      <c r="C780" s="2" t="s">
        <v>34</v>
      </c>
      <c r="D780" s="2">
        <v>3228</v>
      </c>
      <c r="E780" s="2">
        <f>VLOOKUP(A780,[2]Sheet1!$A$2:$B$601,2,FALSE)</f>
        <v>3228</v>
      </c>
      <c r="F780" t="s">
        <v>245</v>
      </c>
      <c r="G780">
        <v>127</v>
      </c>
      <c r="H780">
        <v>65</v>
      </c>
      <c r="I780" s="1">
        <v>0.51</v>
      </c>
    </row>
    <row r="781" spans="1:9" x14ac:dyDescent="0.2">
      <c r="A781" t="str">
        <f t="shared" si="25"/>
        <v>Aman|Bengaluru Bulls|Season9</v>
      </c>
      <c r="B781" s="2" t="s">
        <v>186</v>
      </c>
      <c r="C781" s="2" t="s">
        <v>34</v>
      </c>
      <c r="D781" s="2">
        <v>4972</v>
      </c>
      <c r="E781" s="2">
        <f>VLOOKUP(A781,[2]Sheet1!$A$2:$B$601,2,FALSE)</f>
        <v>4972</v>
      </c>
      <c r="F781" t="s">
        <v>248</v>
      </c>
      <c r="G781">
        <v>114</v>
      </c>
      <c r="H781">
        <v>51</v>
      </c>
      <c r="I781" s="1">
        <v>0.45</v>
      </c>
    </row>
    <row r="782" spans="1:9" x14ac:dyDescent="0.2">
      <c r="A782" t="str">
        <f t="shared" si="25"/>
        <v>Mahender Singh|Bengaluru Bulls|Season9</v>
      </c>
      <c r="B782" s="2" t="s">
        <v>186</v>
      </c>
      <c r="C782" s="2" t="s">
        <v>34</v>
      </c>
      <c r="D782" s="2">
        <v>769</v>
      </c>
      <c r="E782" s="2">
        <f>VLOOKUP(A782,[2]Sheet1!$A$2:$B$601,2,FALSE)</f>
        <v>769</v>
      </c>
      <c r="F782" t="s">
        <v>21</v>
      </c>
      <c r="G782">
        <v>103</v>
      </c>
      <c r="H782">
        <v>42</v>
      </c>
      <c r="I782" s="1">
        <v>0.41</v>
      </c>
    </row>
    <row r="783" spans="1:9" x14ac:dyDescent="0.2">
      <c r="A783" t="str">
        <f t="shared" si="25"/>
        <v>Neeraj Narwal|Bengaluru Bulls|Season9</v>
      </c>
      <c r="B783" s="2" t="s">
        <v>186</v>
      </c>
      <c r="C783" s="2" t="s">
        <v>34</v>
      </c>
      <c r="D783" s="2">
        <v>3038</v>
      </c>
      <c r="E783" s="2">
        <f>VLOOKUP(A783,[2]Sheet1!$A$2:$B$601,2,FALSE)</f>
        <v>3038</v>
      </c>
      <c r="F783" t="s">
        <v>255</v>
      </c>
      <c r="G783">
        <v>42</v>
      </c>
      <c r="H783">
        <v>19</v>
      </c>
      <c r="I783" s="1">
        <v>0.45</v>
      </c>
    </row>
    <row r="784" spans="1:9" x14ac:dyDescent="0.2">
      <c r="A784" t="str">
        <f t="shared" si="25"/>
        <v>Mayur Kadam|Bengaluru Bulls|Season9</v>
      </c>
      <c r="B784" s="2" t="s">
        <v>186</v>
      </c>
      <c r="C784" s="2" t="s">
        <v>34</v>
      </c>
      <c r="D784" s="2">
        <v>4848</v>
      </c>
      <c r="E784" s="2">
        <f>VLOOKUP(A784,[2]Sheet1!$A$2:$B$601,2,FALSE)</f>
        <v>4848</v>
      </c>
      <c r="F784" t="s">
        <v>315</v>
      </c>
      <c r="G784">
        <v>38</v>
      </c>
      <c r="H784">
        <v>15</v>
      </c>
      <c r="I784" s="1">
        <v>0.39</v>
      </c>
    </row>
    <row r="785" spans="1:9" x14ac:dyDescent="0.2">
      <c r="A785" t="str">
        <f t="shared" si="25"/>
        <v>Ponparthiban Subramani..|Bengaluru Bulls|Season9</v>
      </c>
      <c r="B785" s="2" t="s">
        <v>186</v>
      </c>
      <c r="C785" s="2" t="s">
        <v>34</v>
      </c>
      <c r="D785" s="2" t="e">
        <v>#N/A</v>
      </c>
      <c r="E785" s="2" t="e">
        <f>VLOOKUP(A785,[2]Sheet1!$A$2:$B$601,2,FALSE)</f>
        <v>#N/A</v>
      </c>
      <c r="F785" t="s">
        <v>224</v>
      </c>
      <c r="G785">
        <v>22</v>
      </c>
      <c r="H785">
        <v>12</v>
      </c>
      <c r="I785" s="1">
        <v>0.55000000000000004</v>
      </c>
    </row>
    <row r="786" spans="1:9" x14ac:dyDescent="0.2">
      <c r="A786" t="str">
        <f t="shared" si="25"/>
        <v>Bharat Naresh|Bengaluru Bulls|Season9</v>
      </c>
      <c r="B786" s="2" t="s">
        <v>186</v>
      </c>
      <c r="C786" s="2" t="s">
        <v>34</v>
      </c>
      <c r="D786" s="2" t="e">
        <v>#N/A</v>
      </c>
      <c r="E786" s="2" t="e">
        <f>VLOOKUP(A786,[2]Sheet1!$A$2:$B$601,2,FALSE)</f>
        <v>#N/A</v>
      </c>
      <c r="F786" t="s">
        <v>316</v>
      </c>
      <c r="G786">
        <v>18</v>
      </c>
      <c r="H786">
        <v>3</v>
      </c>
      <c r="I786" s="1">
        <v>0.17</v>
      </c>
    </row>
    <row r="787" spans="1:9" x14ac:dyDescent="0.2">
      <c r="A787" t="str">
        <f t="shared" si="25"/>
        <v>|Bengaluru Bulls|Season9</v>
      </c>
      <c r="B787" s="2" t="s">
        <v>186</v>
      </c>
      <c r="C787" s="2" t="s">
        <v>34</v>
      </c>
      <c r="D787" s="2" t="e">
        <v>#N/A</v>
      </c>
      <c r="E787" s="2" t="e">
        <f>VLOOKUP(A787,[2]Sheet1!$A$2:$B$601,2,FALSE)</f>
        <v>#N/A</v>
      </c>
      <c r="G787">
        <v>17</v>
      </c>
      <c r="H787">
        <v>0</v>
      </c>
      <c r="I787" s="1">
        <v>0</v>
      </c>
    </row>
    <row r="788" spans="1:9" x14ac:dyDescent="0.2">
      <c r="A788" t="str">
        <f t="shared" si="25"/>
        <v>Sudhakar Krishant|Bengaluru Bulls|Season9</v>
      </c>
      <c r="B788" s="2" t="s">
        <v>186</v>
      </c>
      <c r="C788" s="2" t="s">
        <v>34</v>
      </c>
      <c r="D788" s="2">
        <v>4849</v>
      </c>
      <c r="E788" s="2">
        <f>VLOOKUP(A788,[2]Sheet1!$A$2:$B$601,2,FALSE)</f>
        <v>4849</v>
      </c>
      <c r="F788" t="s">
        <v>388</v>
      </c>
      <c r="G788">
        <v>16</v>
      </c>
      <c r="H788">
        <v>6</v>
      </c>
      <c r="I788" s="1">
        <v>0.38</v>
      </c>
    </row>
    <row r="789" spans="1:9" x14ac:dyDescent="0.2">
      <c r="A789" t="str">
        <f t="shared" si="25"/>
        <v>Vikash Kandola|Bengaluru Bulls|Season9</v>
      </c>
      <c r="B789" s="2" t="s">
        <v>186</v>
      </c>
      <c r="C789" s="2" t="s">
        <v>34</v>
      </c>
      <c r="D789" s="2">
        <v>366</v>
      </c>
      <c r="E789" s="2">
        <f>VLOOKUP(A789,[2]Sheet1!$A$2:$B$601,2,FALSE)</f>
        <v>366</v>
      </c>
      <c r="F789" t="s">
        <v>334</v>
      </c>
      <c r="G789">
        <v>13</v>
      </c>
      <c r="H789">
        <v>4</v>
      </c>
      <c r="I789" s="1">
        <v>0.31</v>
      </c>
    </row>
    <row r="790" spans="1:9" x14ac:dyDescent="0.2">
      <c r="A790" t="str">
        <f t="shared" si="25"/>
        <v>Rajnesh|Bengaluru Bulls|Season9</v>
      </c>
      <c r="B790" s="2" t="s">
        <v>186</v>
      </c>
      <c r="C790" s="2" t="s">
        <v>34</v>
      </c>
      <c r="D790" s="2">
        <v>5098</v>
      </c>
      <c r="E790" s="2">
        <f>VLOOKUP(A790,[2]Sheet1!$A$2:$B$601,2,FALSE)</f>
        <v>5098</v>
      </c>
      <c r="F790" t="s">
        <v>389</v>
      </c>
      <c r="G790">
        <v>10</v>
      </c>
      <c r="H790">
        <v>1</v>
      </c>
      <c r="I790" s="1">
        <v>0.1</v>
      </c>
    </row>
    <row r="791" spans="1:9" x14ac:dyDescent="0.2">
      <c r="A791" t="str">
        <f t="shared" si="25"/>
        <v>Ran Singh|Bengaluru Bulls|Season9</v>
      </c>
      <c r="B791" s="2" t="s">
        <v>186</v>
      </c>
      <c r="C791" s="2" t="s">
        <v>34</v>
      </c>
      <c r="D791" s="2">
        <v>160</v>
      </c>
      <c r="E791" s="2">
        <f>VLOOKUP(A791,[2]Sheet1!$A$2:$B$601,2,FALSE)</f>
        <v>160</v>
      </c>
      <c r="F791" t="s">
        <v>8</v>
      </c>
      <c r="G791">
        <v>9</v>
      </c>
      <c r="H791">
        <v>2</v>
      </c>
      <c r="I791" s="1">
        <v>0.22</v>
      </c>
    </row>
    <row r="792" spans="1:9" x14ac:dyDescent="0.2">
      <c r="A792" t="str">
        <f t="shared" si="25"/>
        <v>Narender Hooda|Bengaluru Bulls|Season9</v>
      </c>
      <c r="B792" s="2" t="s">
        <v>186</v>
      </c>
      <c r="C792" s="2" t="s">
        <v>34</v>
      </c>
      <c r="D792" s="2">
        <v>629</v>
      </c>
      <c r="E792" s="2">
        <f>VLOOKUP(A792,[2]Sheet1!$A$2:$B$601,2,FALSE)</f>
        <v>629</v>
      </c>
      <c r="F792" t="s">
        <v>390</v>
      </c>
      <c r="G792">
        <v>9</v>
      </c>
      <c r="H792">
        <v>3</v>
      </c>
      <c r="I792" s="1">
        <v>0.33</v>
      </c>
    </row>
    <row r="793" spans="1:9" x14ac:dyDescent="0.2">
      <c r="A793" t="str">
        <f t="shared" si="25"/>
        <v>Sachin Narwal|Bengaluru Bulls|Season9</v>
      </c>
      <c r="B793" s="2" t="s">
        <v>186</v>
      </c>
      <c r="C793" s="2" t="s">
        <v>34</v>
      </c>
      <c r="D793" s="2">
        <v>3154</v>
      </c>
      <c r="E793" s="2">
        <f>VLOOKUP(A793,[2]Sheet1!$A$2:$B$601,2,FALSE)</f>
        <v>3154</v>
      </c>
      <c r="F793" t="s">
        <v>266</v>
      </c>
      <c r="G793">
        <v>6</v>
      </c>
      <c r="H793">
        <v>1</v>
      </c>
      <c r="I793" s="1">
        <v>0.17</v>
      </c>
    </row>
    <row r="794" spans="1:9" x14ac:dyDescent="0.2">
      <c r="A794" t="str">
        <f t="shared" si="25"/>
        <v>More G B|Bengaluru Bulls|Season9</v>
      </c>
      <c r="B794" s="2" t="s">
        <v>186</v>
      </c>
      <c r="C794" s="2" t="s">
        <v>34</v>
      </c>
      <c r="D794" s="2">
        <v>772</v>
      </c>
      <c r="E794" s="2">
        <f>VLOOKUP(A794,[2]Sheet1!$A$2:$B$601,2,FALSE)</f>
        <v>772</v>
      </c>
      <c r="F794" t="s">
        <v>122</v>
      </c>
      <c r="G794">
        <v>5</v>
      </c>
      <c r="H794">
        <v>2</v>
      </c>
      <c r="I794" s="1">
        <v>0.4</v>
      </c>
    </row>
    <row r="795" spans="1:9" x14ac:dyDescent="0.2">
      <c r="A795" t="str">
        <f t="shared" si="25"/>
        <v>Rajesh Narwal|Bengaluru Bulls|Season9</v>
      </c>
      <c r="B795" s="2" t="s">
        <v>186</v>
      </c>
      <c r="C795" s="2" t="s">
        <v>34</v>
      </c>
      <c r="D795" s="2" t="e">
        <v>#N/A</v>
      </c>
      <c r="E795" s="2" t="e">
        <f>VLOOKUP(A795,[2]Sheet1!$A$2:$B$601,2,FALSE)</f>
        <v>#N/A</v>
      </c>
      <c r="F795" t="s">
        <v>174</v>
      </c>
      <c r="G795">
        <v>1</v>
      </c>
      <c r="H795">
        <v>0</v>
      </c>
      <c r="I795" s="1">
        <v>0</v>
      </c>
    </row>
    <row r="796" spans="1:9" x14ac:dyDescent="0.2">
      <c r="A796" t="str">
        <f t="shared" si="25"/>
        <v>Vishal Lather|Dabang Delhi|Season9</v>
      </c>
      <c r="B796" s="2" t="s">
        <v>186</v>
      </c>
      <c r="C796" s="2" t="s">
        <v>50</v>
      </c>
      <c r="D796" s="2" t="e">
        <v>#N/A</v>
      </c>
      <c r="E796" s="2" t="e">
        <f>VLOOKUP(A796,[2]Sheet1!$A$2:$B$601,2,FALSE)</f>
        <v>#N/A</v>
      </c>
      <c r="F796" t="s">
        <v>337</v>
      </c>
      <c r="G796">
        <v>129</v>
      </c>
      <c r="H796">
        <v>58</v>
      </c>
      <c r="I796" s="1">
        <v>0.45</v>
      </c>
    </row>
    <row r="797" spans="1:9" x14ac:dyDescent="0.2">
      <c r="A797" t="str">
        <f t="shared" si="25"/>
        <v>Krishan|Dabang Delhi|Season9</v>
      </c>
      <c r="B797" s="2" t="s">
        <v>186</v>
      </c>
      <c r="C797" s="2" t="s">
        <v>50</v>
      </c>
      <c r="D797" s="2">
        <v>4949</v>
      </c>
      <c r="E797" s="2">
        <f>VLOOKUP(A797,[2]Sheet1!$A$2:$B$601,2,FALSE)</f>
        <v>4949</v>
      </c>
      <c r="F797" t="s">
        <v>391</v>
      </c>
      <c r="G797">
        <v>92</v>
      </c>
      <c r="H797">
        <v>31</v>
      </c>
      <c r="I797" s="1">
        <v>0.34</v>
      </c>
    </row>
    <row r="798" spans="1:9" x14ac:dyDescent="0.2">
      <c r="A798" t="str">
        <f t="shared" si="25"/>
        <v>Sandeep Dhull|Dabang Delhi|Season9</v>
      </c>
      <c r="B798" s="2" t="s">
        <v>186</v>
      </c>
      <c r="C798" s="2" t="s">
        <v>50</v>
      </c>
      <c r="D798" s="2">
        <v>290</v>
      </c>
      <c r="E798" s="2">
        <f>VLOOKUP(A798,[2]Sheet1!$A$2:$B$601,2,FALSE)</f>
        <v>290</v>
      </c>
      <c r="F798" t="s">
        <v>213</v>
      </c>
      <c r="G798">
        <v>71</v>
      </c>
      <c r="H798">
        <v>28</v>
      </c>
      <c r="I798" s="1">
        <v>0.39</v>
      </c>
    </row>
    <row r="799" spans="1:9" x14ac:dyDescent="0.2">
      <c r="A799" t="str">
        <f t="shared" si="25"/>
        <v>Ravi Kumar|Dabang Delhi|Season9</v>
      </c>
      <c r="B799" s="2" t="s">
        <v>186</v>
      </c>
      <c r="C799" s="2" t="s">
        <v>50</v>
      </c>
      <c r="D799" s="2">
        <v>240</v>
      </c>
      <c r="E799" s="2">
        <f>VLOOKUP(A799,[2]Sheet1!$A$2:$B$601,2,FALSE)</f>
        <v>240</v>
      </c>
      <c r="F799" t="s">
        <v>113</v>
      </c>
      <c r="G799">
        <v>71</v>
      </c>
      <c r="H799">
        <v>21</v>
      </c>
      <c r="I799" s="1">
        <v>0.3</v>
      </c>
    </row>
    <row r="800" spans="1:9" x14ac:dyDescent="0.2">
      <c r="A800" t="str">
        <f t="shared" si="25"/>
        <v>Amit Hooda|Dabang Delhi|Season9</v>
      </c>
      <c r="B800" s="2" t="s">
        <v>186</v>
      </c>
      <c r="C800" s="2" t="s">
        <v>50</v>
      </c>
      <c r="D800" s="2">
        <v>212</v>
      </c>
      <c r="E800" s="2">
        <f>VLOOKUP(A800,[2]Sheet1!$A$2:$B$601,2,FALSE)</f>
        <v>212</v>
      </c>
      <c r="F800" t="s">
        <v>123</v>
      </c>
      <c r="G800">
        <v>56</v>
      </c>
      <c r="H800">
        <v>27</v>
      </c>
      <c r="I800" s="1">
        <v>0.48</v>
      </c>
    </row>
    <row r="801" spans="1:9" x14ac:dyDescent="0.2">
      <c r="A801" t="str">
        <f t="shared" si="25"/>
        <v>Vijay|Dabang Delhi|Season9</v>
      </c>
      <c r="B801" s="2" t="s">
        <v>186</v>
      </c>
      <c r="C801" s="2" t="s">
        <v>50</v>
      </c>
      <c r="D801" s="2" t="e">
        <v>#N/A</v>
      </c>
      <c r="E801" s="2" t="e">
        <f>VLOOKUP(A801,[2]Sheet1!$A$2:$B$601,2,FALSE)</f>
        <v>#N/A</v>
      </c>
      <c r="F801" t="s">
        <v>98</v>
      </c>
      <c r="G801">
        <v>53</v>
      </c>
      <c r="H801">
        <v>18</v>
      </c>
      <c r="I801" s="1">
        <v>0.34</v>
      </c>
    </row>
    <row r="802" spans="1:9" x14ac:dyDescent="0.2">
      <c r="A802" t="str">
        <f t="shared" si="25"/>
        <v>Ashu Malik|Dabang Delhi|Season9</v>
      </c>
      <c r="B802" s="2" t="s">
        <v>186</v>
      </c>
      <c r="C802" s="2" t="s">
        <v>50</v>
      </c>
      <c r="D802" s="2">
        <v>4947</v>
      </c>
      <c r="E802" s="2">
        <f>VLOOKUP(A802,[2]Sheet1!$A$2:$B$601,2,FALSE)</f>
        <v>4947</v>
      </c>
      <c r="F802" t="s">
        <v>320</v>
      </c>
      <c r="G802">
        <v>34</v>
      </c>
      <c r="H802">
        <v>13</v>
      </c>
      <c r="I802" s="1">
        <v>0.38</v>
      </c>
    </row>
    <row r="803" spans="1:9" x14ac:dyDescent="0.2">
      <c r="A803" t="str">
        <f t="shared" si="25"/>
        <v>Deepak|Dabang Delhi|Season9</v>
      </c>
      <c r="B803" s="2" t="s">
        <v>186</v>
      </c>
      <c r="C803" s="2" t="s">
        <v>50</v>
      </c>
      <c r="D803" s="2" t="e">
        <v>#N/A</v>
      </c>
      <c r="E803" s="2" t="e">
        <f>VLOOKUP(A803,[2]Sheet1!$A$2:$B$601,2,FALSE)</f>
        <v>#N/A</v>
      </c>
      <c r="F803" t="s">
        <v>231</v>
      </c>
      <c r="G803">
        <v>25</v>
      </c>
      <c r="H803">
        <v>10</v>
      </c>
      <c r="I803" s="1">
        <v>0.4</v>
      </c>
    </row>
    <row r="804" spans="1:9" x14ac:dyDescent="0.2">
      <c r="A804" t="str">
        <f t="shared" si="25"/>
        <v>Manjeet|Dabang Delhi|Season9</v>
      </c>
      <c r="B804" s="2" t="s">
        <v>186</v>
      </c>
      <c r="C804" s="2" t="s">
        <v>50</v>
      </c>
      <c r="D804" s="2">
        <v>3965</v>
      </c>
      <c r="E804" s="2">
        <f>VLOOKUP(A804,[2]Sheet1!$A$2:$B$601,2,FALSE)</f>
        <v>3965</v>
      </c>
      <c r="F804" t="s">
        <v>221</v>
      </c>
      <c r="G804">
        <v>20</v>
      </c>
      <c r="H804">
        <v>6</v>
      </c>
      <c r="I804" s="1">
        <v>0.3</v>
      </c>
    </row>
    <row r="805" spans="1:9" x14ac:dyDescent="0.2">
      <c r="A805" t="str">
        <f t="shared" si="25"/>
        <v>|Dabang Delhi|Season9</v>
      </c>
      <c r="B805" s="2" t="s">
        <v>186</v>
      </c>
      <c r="C805" s="2" t="s">
        <v>50</v>
      </c>
      <c r="D805" s="2" t="e">
        <v>#N/A</v>
      </c>
      <c r="E805" s="2" t="e">
        <f>VLOOKUP(A805,[2]Sheet1!$A$2:$B$601,2,FALSE)</f>
        <v>#N/A</v>
      </c>
      <c r="G805">
        <v>17</v>
      </c>
      <c r="H805">
        <v>0</v>
      </c>
      <c r="I805" s="1">
        <v>0</v>
      </c>
    </row>
    <row r="806" spans="1:9" x14ac:dyDescent="0.2">
      <c r="A806" t="str">
        <f t="shared" si="25"/>
        <v>Vijay Jaglan|Dabang Delhi|Season9</v>
      </c>
      <c r="B806" s="2" t="s">
        <v>186</v>
      </c>
      <c r="C806" s="2" t="s">
        <v>50</v>
      </c>
      <c r="D806" s="2" t="e">
        <v>#N/A</v>
      </c>
      <c r="E806" s="2" t="e">
        <f>VLOOKUP(A806,[2]Sheet1!$A$2:$B$601,2,FALSE)</f>
        <v>#N/A</v>
      </c>
      <c r="F806" t="s">
        <v>321</v>
      </c>
      <c r="G806">
        <v>16</v>
      </c>
      <c r="H806">
        <v>6</v>
      </c>
      <c r="I806" s="1">
        <v>0.38</v>
      </c>
    </row>
    <row r="807" spans="1:9" x14ac:dyDescent="0.2">
      <c r="A807" t="str">
        <f t="shared" si="25"/>
        <v>Naveen Kumar|Dabang Delhi|Season9</v>
      </c>
      <c r="B807" s="2" t="s">
        <v>186</v>
      </c>
      <c r="C807" s="2" t="s">
        <v>50</v>
      </c>
      <c r="D807" s="2">
        <v>2296</v>
      </c>
      <c r="E807" s="2">
        <f>VLOOKUP(A807,[2]Sheet1!$A$2:$B$601,2,FALSE)</f>
        <v>2296</v>
      </c>
      <c r="F807" t="s">
        <v>202</v>
      </c>
      <c r="G807">
        <v>11</v>
      </c>
      <c r="H807">
        <v>3</v>
      </c>
      <c r="I807" s="1">
        <v>0.27</v>
      </c>
    </row>
    <row r="808" spans="1:9" x14ac:dyDescent="0.2">
      <c r="A808" t="str">
        <f t="shared" si="25"/>
        <v>Anil Kumar Narwal|Dabang Delhi|Season9</v>
      </c>
      <c r="B808" s="2" t="s">
        <v>186</v>
      </c>
      <c r="C808" s="2" t="s">
        <v>50</v>
      </c>
      <c r="D808" s="2" t="e">
        <v>#N/A</v>
      </c>
      <c r="E808" s="2" t="e">
        <f>VLOOKUP(A808,[2]Sheet1!$A$2:$B$601,2,FALSE)</f>
        <v>#N/A</v>
      </c>
      <c r="F808" t="s">
        <v>392</v>
      </c>
      <c r="G808">
        <v>7</v>
      </c>
      <c r="H808">
        <v>3</v>
      </c>
      <c r="I808" s="1">
        <v>0.43</v>
      </c>
    </row>
    <row r="809" spans="1:9" x14ac:dyDescent="0.2">
      <c r="A809" t="str">
        <f t="shared" si="25"/>
        <v>Arkam Shaikh|Gujarat Giants|Season9</v>
      </c>
      <c r="B809" s="2" t="s">
        <v>186</v>
      </c>
      <c r="C809" s="2" t="s">
        <v>549</v>
      </c>
      <c r="D809" s="2">
        <v>2297</v>
      </c>
      <c r="E809" s="2">
        <f>VLOOKUP(A809,[2]Sheet1!$A$2:$B$601,2,FALSE)</f>
        <v>2297</v>
      </c>
      <c r="F809" t="s">
        <v>393</v>
      </c>
      <c r="G809">
        <v>96</v>
      </c>
      <c r="H809">
        <v>37</v>
      </c>
      <c r="I809" s="1">
        <v>0.39</v>
      </c>
    </row>
    <row r="810" spans="1:9" x14ac:dyDescent="0.2">
      <c r="A810" t="str">
        <f t="shared" si="25"/>
        <v>Rinku Narwal|Gujarat Giants|Season9</v>
      </c>
      <c r="B810" s="2" t="s">
        <v>186</v>
      </c>
      <c r="C810" s="2" t="s">
        <v>549</v>
      </c>
      <c r="D810" s="2">
        <v>3084</v>
      </c>
      <c r="E810" s="2">
        <f>VLOOKUP(A810,[2]Sheet1!$A$2:$B$601,2,FALSE)</f>
        <v>3084</v>
      </c>
      <c r="F810" t="s">
        <v>118</v>
      </c>
      <c r="G810">
        <v>89</v>
      </c>
      <c r="H810">
        <v>36</v>
      </c>
      <c r="I810" s="1">
        <v>0.4</v>
      </c>
    </row>
    <row r="811" spans="1:9" x14ac:dyDescent="0.2">
      <c r="A811" t="str">
        <f t="shared" si="25"/>
        <v>Sourav Gulia|Gujarat Giants|Season9</v>
      </c>
      <c r="B811" s="2" t="s">
        <v>186</v>
      </c>
      <c r="C811" s="2" t="s">
        <v>549</v>
      </c>
      <c r="D811" s="2">
        <v>3593</v>
      </c>
      <c r="E811" s="2">
        <f>VLOOKUP(A811,[2]Sheet1!$A$2:$B$601,2,FALSE)</f>
        <v>3593</v>
      </c>
      <c r="F811" t="s">
        <v>347</v>
      </c>
      <c r="G811">
        <v>75</v>
      </c>
      <c r="H811">
        <v>35</v>
      </c>
      <c r="I811" s="1">
        <v>0.47</v>
      </c>
    </row>
    <row r="812" spans="1:9" x14ac:dyDescent="0.2">
      <c r="A812" t="str">
        <f t="shared" si="25"/>
        <v>Shankar Bhimraj Gadai|Gujarat Giants|Season9</v>
      </c>
      <c r="B812" s="2" t="s">
        <v>186</v>
      </c>
      <c r="C812" s="2" t="s">
        <v>549</v>
      </c>
      <c r="D812" s="2" t="e">
        <v>#N/A</v>
      </c>
      <c r="E812" s="2" t="e">
        <f>VLOOKUP(A812,[2]Sheet1!$A$2:$B$601,2,FALSE)</f>
        <v>#N/A</v>
      </c>
      <c r="F812" t="s">
        <v>394</v>
      </c>
      <c r="G812">
        <v>65</v>
      </c>
      <c r="H812">
        <v>21</v>
      </c>
      <c r="I812" s="1">
        <v>0.32</v>
      </c>
    </row>
    <row r="813" spans="1:9" x14ac:dyDescent="0.2">
      <c r="A813" t="str">
        <f t="shared" si="25"/>
        <v>Manuj|Gujarat Giants|Season9</v>
      </c>
      <c r="B813" s="2" t="s">
        <v>186</v>
      </c>
      <c r="C813" s="2" t="s">
        <v>549</v>
      </c>
      <c r="D813" s="2">
        <v>4693</v>
      </c>
      <c r="E813" s="2">
        <f>VLOOKUP(A813,[2]Sheet1!$A$2:$B$601,2,FALSE)</f>
        <v>4693</v>
      </c>
      <c r="F813" t="s">
        <v>351</v>
      </c>
      <c r="G813">
        <v>30</v>
      </c>
      <c r="H813">
        <v>10</v>
      </c>
      <c r="I813" s="1">
        <v>0.33</v>
      </c>
    </row>
    <row r="814" spans="1:9" x14ac:dyDescent="0.2">
      <c r="A814" t="str">
        <f t="shared" si="25"/>
        <v>Parteek Dhaiya|Gujarat Giants|Season9</v>
      </c>
      <c r="B814" s="2" t="s">
        <v>186</v>
      </c>
      <c r="C814" s="2" t="s">
        <v>549</v>
      </c>
      <c r="D814" s="2" t="e">
        <v>#N/A</v>
      </c>
      <c r="E814" s="2" t="e">
        <f>VLOOKUP(A814,[2]Sheet1!$A$2:$B$601,2,FALSE)</f>
        <v>#N/A</v>
      </c>
      <c r="F814" t="s">
        <v>395</v>
      </c>
      <c r="G814">
        <v>26</v>
      </c>
      <c r="H814">
        <v>5</v>
      </c>
      <c r="I814" s="1">
        <v>0.19</v>
      </c>
    </row>
    <row r="815" spans="1:9" x14ac:dyDescent="0.2">
      <c r="A815" t="str">
        <f t="shared" si="25"/>
        <v>Kapil|Gujarat Giants|Season9</v>
      </c>
      <c r="B815" s="2" t="s">
        <v>186</v>
      </c>
      <c r="C815" s="2" t="s">
        <v>549</v>
      </c>
      <c r="D815" s="2">
        <v>4750</v>
      </c>
      <c r="E815" s="2">
        <f>VLOOKUP(A815,[2]Sheet1!$A$2:$B$601,2,FALSE)</f>
        <v>4750</v>
      </c>
      <c r="F815" t="s">
        <v>396</v>
      </c>
      <c r="G815">
        <v>24</v>
      </c>
      <c r="H815">
        <v>9</v>
      </c>
      <c r="I815" s="1">
        <v>0.38</v>
      </c>
    </row>
    <row r="816" spans="1:9" x14ac:dyDescent="0.2">
      <c r="A816" t="str">
        <f t="shared" si="25"/>
        <v>Sandeep Kandola|Gujarat Giants|Season9</v>
      </c>
      <c r="B816" s="2" t="s">
        <v>186</v>
      </c>
      <c r="C816" s="2" t="s">
        <v>549</v>
      </c>
      <c r="D816" s="2">
        <v>248</v>
      </c>
      <c r="E816" s="2">
        <f>VLOOKUP(A816,[2]Sheet1!$A$2:$B$601,2,FALSE)</f>
        <v>248</v>
      </c>
      <c r="F816" t="s">
        <v>365</v>
      </c>
      <c r="G816">
        <v>21</v>
      </c>
      <c r="H816">
        <v>6</v>
      </c>
      <c r="I816" s="1">
        <v>0.28999999999999998</v>
      </c>
    </row>
    <row r="817" spans="1:9" x14ac:dyDescent="0.2">
      <c r="A817" t="str">
        <f t="shared" si="25"/>
        <v>Sonu|Gujarat Giants|Season9</v>
      </c>
      <c r="B817" s="2" t="s">
        <v>186</v>
      </c>
      <c r="C817" s="2" t="s">
        <v>549</v>
      </c>
      <c r="D817" s="2">
        <v>3128</v>
      </c>
      <c r="E817" s="2">
        <f>VLOOKUP(A817,[2]Sheet1!$A$2:$B$601,2,FALSE)</f>
        <v>3128</v>
      </c>
      <c r="F817" t="s">
        <v>397</v>
      </c>
      <c r="G817">
        <v>13</v>
      </c>
      <c r="H817">
        <v>5</v>
      </c>
      <c r="I817" s="1">
        <v>0.38</v>
      </c>
    </row>
    <row r="818" spans="1:9" x14ac:dyDescent="0.2">
      <c r="A818" t="str">
        <f t="shared" si="25"/>
        <v>Baldev Singh|Gujarat Giants|Season9</v>
      </c>
      <c r="B818" s="2" t="s">
        <v>186</v>
      </c>
      <c r="C818" s="2" t="s">
        <v>549</v>
      </c>
      <c r="D818" s="2">
        <v>621</v>
      </c>
      <c r="E818" s="2">
        <f>VLOOKUP(A818,[2]Sheet1!$A$2:$B$601,2,FALSE)</f>
        <v>621</v>
      </c>
      <c r="F818" t="s">
        <v>187</v>
      </c>
      <c r="G818">
        <v>13</v>
      </c>
      <c r="H818">
        <v>2</v>
      </c>
      <c r="I818" s="1">
        <v>0.15</v>
      </c>
    </row>
    <row r="819" spans="1:9" x14ac:dyDescent="0.2">
      <c r="A819" t="str">
        <f t="shared" si="25"/>
        <v>Chandran Ranjit|Gujarat Giants|Season9</v>
      </c>
      <c r="B819" s="2" t="s">
        <v>186</v>
      </c>
      <c r="C819" s="2" t="s">
        <v>549</v>
      </c>
      <c r="D819" s="2">
        <v>36</v>
      </c>
      <c r="E819" s="2">
        <f>VLOOKUP(A819,[2]Sheet1!$A$2:$B$601,2,FALSE)</f>
        <v>36</v>
      </c>
      <c r="F819" t="s">
        <v>59</v>
      </c>
      <c r="G819">
        <v>12</v>
      </c>
      <c r="H819">
        <v>4</v>
      </c>
      <c r="I819" s="1">
        <v>0.33</v>
      </c>
    </row>
    <row r="820" spans="1:9" x14ac:dyDescent="0.2">
      <c r="A820" t="str">
        <f t="shared" si="25"/>
        <v>Vijin Thangadurai|Gujarat Giants|Season9</v>
      </c>
      <c r="B820" s="2" t="s">
        <v>186</v>
      </c>
      <c r="C820" s="2" t="s">
        <v>549</v>
      </c>
      <c r="D820" s="2">
        <v>185</v>
      </c>
      <c r="E820" s="2">
        <f>VLOOKUP(A820,[2]Sheet1!$A$2:$B$601,2,FALSE)</f>
        <v>185</v>
      </c>
      <c r="F820" t="s">
        <v>129</v>
      </c>
      <c r="G820">
        <v>9</v>
      </c>
      <c r="H820">
        <v>1</v>
      </c>
      <c r="I820" s="1">
        <v>0.11</v>
      </c>
    </row>
    <row r="821" spans="1:9" x14ac:dyDescent="0.2">
      <c r="A821" t="str">
        <f t="shared" si="25"/>
        <v>Rakesh Sangroya|Gujarat Giants|Season9</v>
      </c>
      <c r="B821" s="2" t="s">
        <v>186</v>
      </c>
      <c r="C821" s="2" t="s">
        <v>549</v>
      </c>
      <c r="D821" s="2" t="e">
        <v>#N/A</v>
      </c>
      <c r="E821" s="2" t="e">
        <f>VLOOKUP(A821,[2]Sheet1!$A$2:$B$601,2,FALSE)</f>
        <v>#N/A</v>
      </c>
      <c r="F821" t="s">
        <v>398</v>
      </c>
      <c r="G821">
        <v>9</v>
      </c>
      <c r="H821">
        <v>2</v>
      </c>
      <c r="I821" s="1">
        <v>0.22</v>
      </c>
    </row>
    <row r="822" spans="1:9" x14ac:dyDescent="0.2">
      <c r="A822" t="str">
        <f t="shared" si="25"/>
        <v>Dong Geon Lee|Gujarat Giants|Season9</v>
      </c>
      <c r="B822" s="2" t="s">
        <v>186</v>
      </c>
      <c r="C822" s="2" t="s">
        <v>549</v>
      </c>
      <c r="D822" s="2">
        <v>522</v>
      </c>
      <c r="E822" s="2">
        <f>VLOOKUP(A822,[2]Sheet1!$A$2:$B$601,2,FALSE)</f>
        <v>522</v>
      </c>
      <c r="F822" t="s">
        <v>136</v>
      </c>
      <c r="G822">
        <v>8</v>
      </c>
      <c r="H822">
        <v>1</v>
      </c>
      <c r="I822" s="1">
        <v>0.13</v>
      </c>
    </row>
    <row r="823" spans="1:9" x14ac:dyDescent="0.2">
      <c r="A823" t="str">
        <f t="shared" si="25"/>
        <v>Gaurav Chhikara|Gujarat Giants|Season9</v>
      </c>
      <c r="B823" s="2" t="s">
        <v>186</v>
      </c>
      <c r="C823" s="2" t="s">
        <v>549</v>
      </c>
      <c r="D823" s="2" t="e">
        <v>#N/A</v>
      </c>
      <c r="E823" s="2" t="e">
        <f>VLOOKUP(A823,[2]Sheet1!$A$2:$B$601,2,FALSE)</f>
        <v>#N/A</v>
      </c>
      <c r="F823" t="s">
        <v>399</v>
      </c>
      <c r="G823">
        <v>6</v>
      </c>
      <c r="H823">
        <v>1</v>
      </c>
      <c r="I823" s="1">
        <v>0.17</v>
      </c>
    </row>
    <row r="824" spans="1:9" x14ac:dyDescent="0.2">
      <c r="A824" t="str">
        <f t="shared" si="25"/>
        <v>Pardeep Kumar|Gujarat Giants|Season9</v>
      </c>
      <c r="B824" s="2" t="s">
        <v>186</v>
      </c>
      <c r="C824" s="2" t="s">
        <v>549</v>
      </c>
      <c r="D824" s="2">
        <v>4939</v>
      </c>
      <c r="E824" s="2">
        <f>VLOOKUP(A824,[2]Sheet1!$A$2:$B$601,2,FALSE)</f>
        <v>4939</v>
      </c>
      <c r="F824" t="s">
        <v>327</v>
      </c>
      <c r="G824">
        <v>4</v>
      </c>
      <c r="H824">
        <v>0</v>
      </c>
      <c r="I824" s="1">
        <v>0</v>
      </c>
    </row>
    <row r="825" spans="1:9" x14ac:dyDescent="0.2">
      <c r="A825" t="str">
        <f t="shared" si="25"/>
        <v>Mahendra Ganesh Rajput|Gujarat Giants|Season9</v>
      </c>
      <c r="B825" s="2" t="s">
        <v>186</v>
      </c>
      <c r="C825" s="2" t="s">
        <v>549</v>
      </c>
      <c r="D825" s="2" t="e">
        <v>#N/A</v>
      </c>
      <c r="E825" s="2" t="e">
        <f>VLOOKUP(A825,[2]Sheet1!$A$2:$B$601,2,FALSE)</f>
        <v>#N/A</v>
      </c>
      <c r="F825" t="s">
        <v>400</v>
      </c>
      <c r="G825">
        <v>4</v>
      </c>
      <c r="H825">
        <v>0</v>
      </c>
      <c r="I825" s="1">
        <v>0</v>
      </c>
    </row>
    <row r="826" spans="1:9" x14ac:dyDescent="0.2">
      <c r="A826" t="str">
        <f t="shared" si="25"/>
        <v>Priyank Chandel|Gujarat Giants|Season9</v>
      </c>
      <c r="B826" s="2" t="s">
        <v>186</v>
      </c>
      <c r="C826" s="2" t="s">
        <v>549</v>
      </c>
      <c r="D826" s="2">
        <v>5132</v>
      </c>
      <c r="E826" s="2">
        <f>VLOOKUP(A826,[2]Sheet1!$A$2:$B$601,2,FALSE)</f>
        <v>5132</v>
      </c>
      <c r="F826" t="s">
        <v>401</v>
      </c>
      <c r="G826">
        <v>2</v>
      </c>
      <c r="H826">
        <v>0</v>
      </c>
      <c r="I826" s="1">
        <v>0</v>
      </c>
    </row>
    <row r="827" spans="1:9" x14ac:dyDescent="0.2">
      <c r="A827" t="str">
        <f t="shared" si="25"/>
        <v>Sonu Singh|Gujarat Giants|Season9</v>
      </c>
      <c r="B827" s="2" t="s">
        <v>186</v>
      </c>
      <c r="C827" s="2" t="s">
        <v>549</v>
      </c>
      <c r="D827" s="2" t="e">
        <v>#N/A</v>
      </c>
      <c r="E827" s="2" t="e">
        <f>VLOOKUP(A827,[2]Sheet1!$A$2:$B$601,2,FALSE)</f>
        <v>#N/A</v>
      </c>
      <c r="F827" t="s">
        <v>402</v>
      </c>
      <c r="G827">
        <v>1</v>
      </c>
      <c r="H827">
        <v>0</v>
      </c>
      <c r="I827" s="1">
        <v>0</v>
      </c>
    </row>
    <row r="828" spans="1:9" x14ac:dyDescent="0.2">
      <c r="A828" t="str">
        <f t="shared" si="25"/>
        <v>Rohan Singh|Gujarat Giants|Season9</v>
      </c>
      <c r="B828" s="2" t="s">
        <v>186</v>
      </c>
      <c r="C828" s="2" t="s">
        <v>549</v>
      </c>
      <c r="D828" s="2" t="e">
        <v>#N/A</v>
      </c>
      <c r="E828" s="2" t="e">
        <f>VLOOKUP(A828,[2]Sheet1!$A$2:$B$601,2,FALSE)</f>
        <v>#N/A</v>
      </c>
      <c r="F828" t="s">
        <v>403</v>
      </c>
      <c r="G828">
        <v>1</v>
      </c>
      <c r="H828">
        <v>0</v>
      </c>
      <c r="I828" s="1">
        <v>0</v>
      </c>
    </row>
    <row r="829" spans="1:9" x14ac:dyDescent="0.2">
      <c r="A829" t="str">
        <f t="shared" si="25"/>
        <v>Purna Singh|Gujarat Giants|Season9</v>
      </c>
      <c r="B829" s="2" t="s">
        <v>186</v>
      </c>
      <c r="C829" s="2" t="s">
        <v>549</v>
      </c>
      <c r="D829" s="2">
        <v>3075</v>
      </c>
      <c r="E829" s="2">
        <f>VLOOKUP(A829,[2]Sheet1!$A$2:$B$601,2,FALSE)</f>
        <v>3075</v>
      </c>
      <c r="F829" t="s">
        <v>273</v>
      </c>
      <c r="G829">
        <v>1</v>
      </c>
      <c r="H829">
        <v>0</v>
      </c>
      <c r="I829" s="1">
        <v>0</v>
      </c>
    </row>
    <row r="830" spans="1:9" x14ac:dyDescent="0.2">
      <c r="A830" t="str">
        <f t="shared" si="25"/>
        <v>Mohammad Ghorbani|Gujarat Giants|Season9</v>
      </c>
      <c r="B830" s="2" t="s">
        <v>186</v>
      </c>
      <c r="C830" s="2" t="s">
        <v>549</v>
      </c>
      <c r="D830" s="2">
        <v>5019</v>
      </c>
      <c r="E830" s="2">
        <f>VLOOKUP(A830,[2]Sheet1!$A$2:$B$601,2,FALSE)</f>
        <v>5019</v>
      </c>
      <c r="F830" t="s">
        <v>404</v>
      </c>
      <c r="G830">
        <v>1</v>
      </c>
      <c r="H830">
        <v>1</v>
      </c>
      <c r="I830" s="1">
        <v>1</v>
      </c>
    </row>
    <row r="831" spans="1:9" x14ac:dyDescent="0.2">
      <c r="A831" t="str">
        <f t="shared" si="25"/>
        <v>Abinesh Nadarajan|Gujarat Giants|Season9</v>
      </c>
      <c r="B831" s="2" t="s">
        <v>186</v>
      </c>
      <c r="C831" s="2" t="s">
        <v>549</v>
      </c>
      <c r="D831" s="2" t="e">
        <v>#N/A</v>
      </c>
      <c r="E831" s="2" t="e">
        <f>VLOOKUP(A831,[2]Sheet1!$A$2:$B$601,2,FALSE)</f>
        <v>#N/A</v>
      </c>
      <c r="F831" t="s">
        <v>353</v>
      </c>
      <c r="G831">
        <v>1</v>
      </c>
      <c r="H831">
        <v>0</v>
      </c>
      <c r="I831" s="1">
        <v>0</v>
      </c>
    </row>
    <row r="832" spans="1:9" x14ac:dyDescent="0.2">
      <c r="A832" t="str">
        <f t="shared" si="25"/>
        <v>Nitin Rawal|Haryana Steelers|Season9</v>
      </c>
      <c r="B832" s="2" t="s">
        <v>186</v>
      </c>
      <c r="C832" s="2" t="s">
        <v>82</v>
      </c>
      <c r="D832" s="2">
        <v>3065</v>
      </c>
      <c r="E832" s="2">
        <f>VLOOKUP(A832,[2]Sheet1!$A$2:$B$601,2,FALSE)</f>
        <v>3065</v>
      </c>
      <c r="F832" t="s">
        <v>85</v>
      </c>
      <c r="G832">
        <v>80</v>
      </c>
      <c r="H832">
        <v>33</v>
      </c>
      <c r="I832" s="1">
        <v>0.41</v>
      </c>
    </row>
    <row r="833" spans="1:9" x14ac:dyDescent="0.2">
      <c r="A833" t="str">
        <f t="shared" si="25"/>
        <v>Jaideep Dahiya|Haryana Steelers|Season9</v>
      </c>
      <c r="B833" s="2" t="s">
        <v>186</v>
      </c>
      <c r="C833" s="2" t="s">
        <v>82</v>
      </c>
      <c r="D833" s="2">
        <v>4184</v>
      </c>
      <c r="E833" s="2">
        <f>VLOOKUP(A833,[2]Sheet1!$A$2:$B$601,2,FALSE)</f>
        <v>4184</v>
      </c>
      <c r="F833" t="s">
        <v>405</v>
      </c>
      <c r="G833">
        <v>66</v>
      </c>
      <c r="H833">
        <v>30</v>
      </c>
      <c r="I833" s="1">
        <v>0.45</v>
      </c>
    </row>
    <row r="834" spans="1:9" x14ac:dyDescent="0.2">
      <c r="A834" t="str">
        <f t="shared" si="25"/>
        <v>Amirhossein Bastami|Haryana Steelers|Season9</v>
      </c>
      <c r="B834" s="2" t="s">
        <v>186</v>
      </c>
      <c r="C834" s="2" t="s">
        <v>82</v>
      </c>
      <c r="D834" s="2">
        <v>4928</v>
      </c>
      <c r="E834" s="2">
        <f>VLOOKUP(A834,[2]Sheet1!$A$2:$B$601,2,FALSE)</f>
        <v>4928</v>
      </c>
      <c r="F834" t="s">
        <v>406</v>
      </c>
      <c r="G834">
        <v>62</v>
      </c>
      <c r="H834">
        <v>22</v>
      </c>
      <c r="I834" s="1">
        <v>0.35</v>
      </c>
    </row>
    <row r="835" spans="1:9" x14ac:dyDescent="0.2">
      <c r="A835" t="str">
        <f t="shared" ref="A835:A898" si="26">CONCATENATE(F835,"|",C835,"|",B835)</f>
        <v>Mohit Nandal|Haryana Steelers|Season9</v>
      </c>
      <c r="B835" s="2" t="s">
        <v>186</v>
      </c>
      <c r="C835" s="2" t="s">
        <v>82</v>
      </c>
      <c r="D835" s="2">
        <v>4954</v>
      </c>
      <c r="E835" s="2">
        <f>VLOOKUP(A835,[2]Sheet1!$A$2:$B$601,2,FALSE)</f>
        <v>4954</v>
      </c>
      <c r="F835" t="s">
        <v>407</v>
      </c>
      <c r="G835">
        <v>52</v>
      </c>
      <c r="H835">
        <v>24</v>
      </c>
      <c r="I835" s="1">
        <v>0.46</v>
      </c>
    </row>
    <row r="836" spans="1:9" x14ac:dyDescent="0.2">
      <c r="A836" t="str">
        <f t="shared" si="26"/>
        <v>Jaideep|Haryana Steelers|Season9</v>
      </c>
      <c r="B836" s="2" t="s">
        <v>186</v>
      </c>
      <c r="C836" s="2" t="s">
        <v>82</v>
      </c>
      <c r="D836" s="2" t="e">
        <v>#N/A</v>
      </c>
      <c r="E836" s="2" t="e">
        <f>VLOOKUP(A836,[2]Sheet1!$A$2:$B$601,2,FALSE)</f>
        <v>#N/A</v>
      </c>
      <c r="F836" t="s">
        <v>96</v>
      </c>
      <c r="G836">
        <v>40</v>
      </c>
      <c r="H836">
        <v>19</v>
      </c>
      <c r="I836" s="1">
        <v>0.48</v>
      </c>
    </row>
    <row r="837" spans="1:9" x14ac:dyDescent="0.2">
      <c r="A837" t="str">
        <f t="shared" si="26"/>
        <v>Monu|Haryana Steelers|Season9</v>
      </c>
      <c r="B837" s="2" t="s">
        <v>186</v>
      </c>
      <c r="C837" s="2" t="s">
        <v>82</v>
      </c>
      <c r="D837" s="2" t="e">
        <v>#N/A</v>
      </c>
      <c r="E837" s="2" t="e">
        <f>VLOOKUP(A837,[2]Sheet1!$A$2:$B$601,2,FALSE)</f>
        <v>#N/A</v>
      </c>
      <c r="F837" t="s">
        <v>115</v>
      </c>
      <c r="G837">
        <v>33</v>
      </c>
      <c r="H837">
        <v>16</v>
      </c>
      <c r="I837" s="1">
        <v>0.48</v>
      </c>
    </row>
    <row r="838" spans="1:9" x14ac:dyDescent="0.2">
      <c r="A838" t="str">
        <f t="shared" si="26"/>
        <v>Mohit|Haryana Steelers|Season9</v>
      </c>
      <c r="B838" s="2" t="s">
        <v>186</v>
      </c>
      <c r="C838" s="2" t="s">
        <v>82</v>
      </c>
      <c r="D838" s="2" t="e">
        <v>#N/A</v>
      </c>
      <c r="E838" s="2" t="e">
        <f>VLOOKUP(A838,[2]Sheet1!$A$2:$B$601,2,FALSE)</f>
        <v>#N/A</v>
      </c>
      <c r="F838" t="s">
        <v>252</v>
      </c>
      <c r="G838">
        <v>28</v>
      </c>
      <c r="H838">
        <v>16</v>
      </c>
      <c r="I838" s="1">
        <v>0.56999999999999995</v>
      </c>
    </row>
    <row r="839" spans="1:9" x14ac:dyDescent="0.2">
      <c r="A839" t="str">
        <f t="shared" si="26"/>
        <v>Sunny|Haryana Steelers|Season9</v>
      </c>
      <c r="B839" s="2" t="s">
        <v>186</v>
      </c>
      <c r="C839" s="2" t="s">
        <v>82</v>
      </c>
      <c r="D839" s="2" t="e">
        <v>#N/A</v>
      </c>
      <c r="E839" s="2" t="e">
        <f>VLOOKUP(A839,[2]Sheet1!$A$2:$B$601,2,FALSE)</f>
        <v>#N/A</v>
      </c>
      <c r="F839" t="s">
        <v>408</v>
      </c>
      <c r="G839">
        <v>20</v>
      </c>
      <c r="H839">
        <v>8</v>
      </c>
      <c r="I839" s="1">
        <v>0.4</v>
      </c>
    </row>
    <row r="840" spans="1:9" x14ac:dyDescent="0.2">
      <c r="A840" t="str">
        <f t="shared" si="26"/>
        <v>Manjeet Dahiya|Haryana Steelers|Season9</v>
      </c>
      <c r="B840" s="2" t="s">
        <v>186</v>
      </c>
      <c r="C840" s="2" t="s">
        <v>82</v>
      </c>
      <c r="D840" s="2" t="e">
        <v>#N/A</v>
      </c>
      <c r="E840" s="2" t="e">
        <f>VLOOKUP(A840,[2]Sheet1!$A$2:$B$601,2,FALSE)</f>
        <v>#N/A</v>
      </c>
      <c r="F840" t="s">
        <v>409</v>
      </c>
      <c r="G840">
        <v>20</v>
      </c>
      <c r="H840">
        <v>7</v>
      </c>
      <c r="I840" s="1">
        <v>0.35</v>
      </c>
    </row>
    <row r="841" spans="1:9" x14ac:dyDescent="0.2">
      <c r="A841" t="str">
        <f t="shared" si="26"/>
        <v>Joginder Singh Narwal|Haryana Steelers|Season9</v>
      </c>
      <c r="B841" s="2" t="s">
        <v>186</v>
      </c>
      <c r="C841" s="2" t="s">
        <v>82</v>
      </c>
      <c r="D841" s="2" t="e">
        <v>#N/A</v>
      </c>
      <c r="E841" s="2" t="e">
        <f>VLOOKUP(A841,[2]Sheet1!$A$2:$B$601,2,FALSE)</f>
        <v>#N/A</v>
      </c>
      <c r="F841" t="s">
        <v>410</v>
      </c>
      <c r="G841">
        <v>18</v>
      </c>
      <c r="H841">
        <v>5</v>
      </c>
      <c r="I841" s="1">
        <v>0.28000000000000003</v>
      </c>
    </row>
    <row r="842" spans="1:9" x14ac:dyDescent="0.2">
      <c r="A842" t="str">
        <f t="shared" si="26"/>
        <v>Rakesh Narwal|Haryana Steelers|Season9</v>
      </c>
      <c r="B842" s="2" t="s">
        <v>186</v>
      </c>
      <c r="C842" s="2" t="s">
        <v>82</v>
      </c>
      <c r="D842" s="2">
        <v>204</v>
      </c>
      <c r="E842" s="2">
        <f>VLOOKUP(A842,[2]Sheet1!$A$2:$B$601,2,FALSE)</f>
        <v>204</v>
      </c>
      <c r="F842" t="s">
        <v>62</v>
      </c>
      <c r="G842">
        <v>13</v>
      </c>
      <c r="H842">
        <v>2</v>
      </c>
      <c r="I842" s="1">
        <v>0.15</v>
      </c>
    </row>
    <row r="843" spans="1:9" x14ac:dyDescent="0.2">
      <c r="A843" t="str">
        <f t="shared" si="26"/>
        <v>Naveen|Haryana Steelers|Season9</v>
      </c>
      <c r="B843" s="2" t="s">
        <v>186</v>
      </c>
      <c r="C843" s="2" t="s">
        <v>82</v>
      </c>
      <c r="D843" s="2" t="e">
        <v>#N/A</v>
      </c>
      <c r="E843" s="2" t="e">
        <f>VLOOKUP(A843,[2]Sheet1!$A$2:$B$601,2,FALSE)</f>
        <v>#N/A</v>
      </c>
      <c r="F843" t="s">
        <v>210</v>
      </c>
      <c r="G843">
        <v>13</v>
      </c>
      <c r="H843">
        <v>9</v>
      </c>
      <c r="I843" s="1">
        <v>0.69</v>
      </c>
    </row>
    <row r="844" spans="1:9" x14ac:dyDescent="0.2">
      <c r="A844" t="str">
        <f t="shared" si="26"/>
        <v>Manjeet|Haryana Steelers|Season9</v>
      </c>
      <c r="B844" s="2" t="s">
        <v>186</v>
      </c>
      <c r="C844" s="2" t="s">
        <v>82</v>
      </c>
      <c r="D844" s="2">
        <v>763</v>
      </c>
      <c r="E844" s="2">
        <f>VLOOKUP(A844,[2]Sheet1!$A$2:$B$601,2,FALSE)</f>
        <v>763</v>
      </c>
      <c r="F844" t="s">
        <v>221</v>
      </c>
      <c r="G844">
        <v>11</v>
      </c>
      <c r="H844">
        <v>6</v>
      </c>
      <c r="I844" s="1">
        <v>0.55000000000000004</v>
      </c>
    </row>
    <row r="845" spans="1:9" x14ac:dyDescent="0.2">
      <c r="A845" t="str">
        <f t="shared" si="26"/>
        <v>Harsh|Haryana Steelers|Season9</v>
      </c>
      <c r="B845" s="2" t="s">
        <v>186</v>
      </c>
      <c r="C845" s="2" t="s">
        <v>82</v>
      </c>
      <c r="D845" s="2">
        <v>5103</v>
      </c>
      <c r="E845" s="2">
        <f>VLOOKUP(A845,[2]Sheet1!$A$2:$B$601,2,FALSE)</f>
        <v>5103</v>
      </c>
      <c r="F845" t="s">
        <v>411</v>
      </c>
      <c r="G845">
        <v>9</v>
      </c>
      <c r="H845">
        <v>5</v>
      </c>
      <c r="I845" s="1">
        <v>0.56000000000000005</v>
      </c>
    </row>
    <row r="846" spans="1:9" x14ac:dyDescent="0.2">
      <c r="A846" t="str">
        <f t="shared" si="26"/>
        <v>Meetu Mahender|Haryana Steelers|Season9</v>
      </c>
      <c r="B846" s="2" t="s">
        <v>186</v>
      </c>
      <c r="C846" s="2" t="s">
        <v>82</v>
      </c>
      <c r="D846" s="2" t="e">
        <v>#N/A</v>
      </c>
      <c r="E846" s="2" t="e">
        <f>VLOOKUP(A846,[2]Sheet1!$A$2:$B$601,2,FALSE)</f>
        <v>#N/A</v>
      </c>
      <c r="F846" t="s">
        <v>412</v>
      </c>
      <c r="G846">
        <v>4</v>
      </c>
      <c r="H846">
        <v>1</v>
      </c>
      <c r="I846" s="1">
        <v>0.25</v>
      </c>
    </row>
    <row r="847" spans="1:9" x14ac:dyDescent="0.2">
      <c r="A847" t="str">
        <f t="shared" si="26"/>
        <v>Lovepreet Singh|Haryana Steelers|Season9</v>
      </c>
      <c r="B847" s="2" t="s">
        <v>186</v>
      </c>
      <c r="C847" s="2" t="s">
        <v>82</v>
      </c>
      <c r="D847" s="2">
        <v>4157</v>
      </c>
      <c r="E847" s="2">
        <f>VLOOKUP(A847,[2]Sheet1!$A$2:$B$601,2,FALSE)</f>
        <v>4157</v>
      </c>
      <c r="F847" t="s">
        <v>413</v>
      </c>
      <c r="G847">
        <v>4</v>
      </c>
      <c r="H847">
        <v>2</v>
      </c>
      <c r="I847" s="1">
        <v>0.5</v>
      </c>
    </row>
    <row r="848" spans="1:9" x14ac:dyDescent="0.2">
      <c r="A848" t="str">
        <f t="shared" si="26"/>
        <v>Manish Gulia|Haryana Steelers|Season9</v>
      </c>
      <c r="B848" s="2" t="s">
        <v>186</v>
      </c>
      <c r="C848" s="2" t="s">
        <v>82</v>
      </c>
      <c r="D848" s="2">
        <v>5055</v>
      </c>
      <c r="E848" s="2">
        <f>VLOOKUP(A848,[2]Sheet1!$A$2:$B$601,2,FALSE)</f>
        <v>5055</v>
      </c>
      <c r="F848" t="s">
        <v>414</v>
      </c>
      <c r="G848">
        <v>3</v>
      </c>
      <c r="H848">
        <v>1</v>
      </c>
      <c r="I848" s="1">
        <v>0.33</v>
      </c>
    </row>
    <row r="849" spans="1:9" x14ac:dyDescent="0.2">
      <c r="A849" t="str">
        <f t="shared" si="26"/>
        <v>Vinay Tevatia|Haryana Steelers|Season9</v>
      </c>
      <c r="B849" s="2" t="s">
        <v>186</v>
      </c>
      <c r="C849" s="2" t="s">
        <v>82</v>
      </c>
      <c r="D849" s="2" t="e">
        <v>#N/A</v>
      </c>
      <c r="E849" s="2" t="e">
        <f>VLOOKUP(A849,[2]Sheet1!$A$2:$B$601,2,FALSE)</f>
        <v>#N/A</v>
      </c>
      <c r="F849" t="s">
        <v>415</v>
      </c>
      <c r="G849">
        <v>2</v>
      </c>
      <c r="H849">
        <v>0</v>
      </c>
      <c r="I849" s="1">
        <v>0</v>
      </c>
    </row>
    <row r="850" spans="1:9" x14ac:dyDescent="0.2">
      <c r="A850" t="str">
        <f t="shared" si="26"/>
        <v>Sushil|Haryana Steelers|Season9</v>
      </c>
      <c r="B850" s="2" t="s">
        <v>186</v>
      </c>
      <c r="C850" s="2" t="s">
        <v>82</v>
      </c>
      <c r="D850" s="2">
        <v>4179</v>
      </c>
      <c r="E850" s="2">
        <f>VLOOKUP(A850,[2]Sheet1!$A$2:$B$601,2,FALSE)</f>
        <v>4179</v>
      </c>
      <c r="F850" t="s">
        <v>416</v>
      </c>
      <c r="G850">
        <v>2</v>
      </c>
      <c r="H850">
        <v>0</v>
      </c>
      <c r="I850" s="1">
        <v>0</v>
      </c>
    </row>
    <row r="851" spans="1:9" x14ac:dyDescent="0.2">
      <c r="A851" t="str">
        <f t="shared" si="26"/>
        <v>Mohammad Esmaeil Mag..|Haryana Steelers|Season9</v>
      </c>
      <c r="B851" s="2" t="s">
        <v>186</v>
      </c>
      <c r="C851" s="2" t="s">
        <v>82</v>
      </c>
      <c r="D851" s="2" t="e">
        <v>#N/A</v>
      </c>
      <c r="E851" s="2" t="e">
        <f>VLOOKUP(A851,[2]Sheet1!$A$2:$B$601,2,FALSE)</f>
        <v>#N/A</v>
      </c>
      <c r="F851" t="s">
        <v>270</v>
      </c>
      <c r="G851">
        <v>2</v>
      </c>
      <c r="H851">
        <v>1</v>
      </c>
      <c r="I851" s="1">
        <v>0.5</v>
      </c>
    </row>
    <row r="852" spans="1:9" x14ac:dyDescent="0.2">
      <c r="A852" t="str">
        <f t="shared" si="26"/>
        <v>Ankit Dhull|Haryana Steelers|Season9</v>
      </c>
      <c r="B852" s="2" t="s">
        <v>186</v>
      </c>
      <c r="C852" s="2" t="s">
        <v>82</v>
      </c>
      <c r="D852" s="2" t="e">
        <v>#N/A</v>
      </c>
      <c r="E852" s="2" t="e">
        <f>VLOOKUP(A852,[2]Sheet1!$A$2:$B$601,2,FALSE)</f>
        <v>#N/A</v>
      </c>
      <c r="F852" t="s">
        <v>417</v>
      </c>
      <c r="G852">
        <v>2</v>
      </c>
      <c r="H852">
        <v>0</v>
      </c>
      <c r="I852" s="1">
        <v>0</v>
      </c>
    </row>
    <row r="853" spans="1:9" x14ac:dyDescent="0.2">
      <c r="A853" t="str">
        <f t="shared" si="26"/>
        <v>Vinay|Haryana Steelers|Season9</v>
      </c>
      <c r="B853" s="2" t="s">
        <v>186</v>
      </c>
      <c r="C853" s="2" t="s">
        <v>82</v>
      </c>
      <c r="D853" s="2">
        <v>3054</v>
      </c>
      <c r="E853" s="2">
        <f>VLOOKUP(A853,[2]Sheet1!$A$2:$B$601,2,FALSE)</f>
        <v>3054</v>
      </c>
      <c r="F853" t="s">
        <v>262</v>
      </c>
      <c r="G853">
        <v>1</v>
      </c>
      <c r="H853">
        <v>0</v>
      </c>
      <c r="I853" s="1">
        <v>0</v>
      </c>
    </row>
    <row r="854" spans="1:9" x14ac:dyDescent="0.2">
      <c r="A854" t="str">
        <f t="shared" si="26"/>
        <v>Navneet|Haryana Steelers|Season9</v>
      </c>
      <c r="B854" s="2" t="s">
        <v>186</v>
      </c>
      <c r="C854" s="2" t="s">
        <v>82</v>
      </c>
      <c r="D854" s="2" t="e">
        <v>#N/A</v>
      </c>
      <c r="E854" s="2" t="e">
        <f>VLOOKUP(A854,[2]Sheet1!$A$2:$B$601,2,FALSE)</f>
        <v>#N/A</v>
      </c>
      <c r="F854" t="s">
        <v>418</v>
      </c>
      <c r="G854">
        <v>1</v>
      </c>
      <c r="H854">
        <v>0</v>
      </c>
      <c r="I854" s="1">
        <v>0</v>
      </c>
    </row>
    <row r="855" spans="1:9" x14ac:dyDescent="0.2">
      <c r="A855" t="str">
        <f t="shared" si="26"/>
        <v>Ankit|Haryana Steelers|Season9</v>
      </c>
      <c r="B855" s="2" t="s">
        <v>186</v>
      </c>
      <c r="C855" s="2" t="s">
        <v>82</v>
      </c>
      <c r="D855" s="2" t="e">
        <v>#N/A</v>
      </c>
      <c r="E855" s="2" t="e">
        <f>VLOOKUP(A855,[2]Sheet1!$A$2:$B$601,2,FALSE)</f>
        <v>#N/A</v>
      </c>
      <c r="F855" t="s">
        <v>195</v>
      </c>
      <c r="G855">
        <v>1</v>
      </c>
      <c r="H855">
        <v>0</v>
      </c>
      <c r="I855" s="1">
        <v>0</v>
      </c>
    </row>
    <row r="856" spans="1:9" x14ac:dyDescent="0.2">
      <c r="A856" t="str">
        <f t="shared" si="26"/>
        <v>Sahul Kumar|Jaipur Pink Panthers|Season9</v>
      </c>
      <c r="B856" s="2" t="s">
        <v>186</v>
      </c>
      <c r="C856" s="2" t="s">
        <v>95</v>
      </c>
      <c r="D856" s="2">
        <v>4769</v>
      </c>
      <c r="E856" s="2">
        <f>VLOOKUP(A856,[2]Sheet1!$A$2:$B$601,2,FALSE)</f>
        <v>4769</v>
      </c>
      <c r="F856" t="s">
        <v>419</v>
      </c>
      <c r="G856">
        <v>108</v>
      </c>
      <c r="H856">
        <v>44</v>
      </c>
      <c r="I856" s="1">
        <v>0.41</v>
      </c>
    </row>
    <row r="857" spans="1:9" x14ac:dyDescent="0.2">
      <c r="A857" t="str">
        <f t="shared" si="26"/>
        <v>Ankush Rathee|Jaipur Pink Panthers|Season9</v>
      </c>
      <c r="B857" s="2" t="s">
        <v>186</v>
      </c>
      <c r="C857" s="2" t="s">
        <v>95</v>
      </c>
      <c r="D857" s="2" t="e">
        <v>#N/A</v>
      </c>
      <c r="E857" s="2" t="e">
        <f>VLOOKUP(A857,[2]Sheet1!$A$2:$B$601,2,FALSE)</f>
        <v>#N/A</v>
      </c>
      <c r="F857" t="s">
        <v>420</v>
      </c>
      <c r="G857">
        <v>96</v>
      </c>
      <c r="H857">
        <v>57</v>
      </c>
      <c r="I857" s="1">
        <v>0.59</v>
      </c>
    </row>
    <row r="858" spans="1:9" x14ac:dyDescent="0.2">
      <c r="A858" t="str">
        <f t="shared" si="26"/>
        <v>Sunil Kumar|Jaipur Pink Panthers|Season9</v>
      </c>
      <c r="B858" s="2" t="s">
        <v>186</v>
      </c>
      <c r="C858" s="2" t="s">
        <v>95</v>
      </c>
      <c r="D858" s="2">
        <v>368</v>
      </c>
      <c r="E858" s="2">
        <f>VLOOKUP(A858,[2]Sheet1!$A$2:$B$601,2,FALSE)</f>
        <v>368</v>
      </c>
      <c r="F858" t="s">
        <v>53</v>
      </c>
      <c r="G858">
        <v>94</v>
      </c>
      <c r="H858">
        <v>61</v>
      </c>
      <c r="I858" s="1">
        <v>0.65</v>
      </c>
    </row>
    <row r="859" spans="1:9" x14ac:dyDescent="0.2">
      <c r="A859" t="str">
        <f t="shared" si="26"/>
        <v>Reza Mirbagheri|Jaipur Pink Panthers|Season9</v>
      </c>
      <c r="B859" s="2" t="s">
        <v>186</v>
      </c>
      <c r="C859" s="2" t="s">
        <v>95</v>
      </c>
      <c r="D859" s="2">
        <v>5022</v>
      </c>
      <c r="E859" s="2">
        <f>VLOOKUP(A859,[2]Sheet1!$A$2:$B$601,2,FALSE)</f>
        <v>5022</v>
      </c>
      <c r="F859" t="s">
        <v>421</v>
      </c>
      <c r="G859">
        <v>61</v>
      </c>
      <c r="H859">
        <v>31</v>
      </c>
      <c r="I859" s="1">
        <v>0.51</v>
      </c>
    </row>
    <row r="860" spans="1:9" x14ac:dyDescent="0.2">
      <c r="A860" t="str">
        <f t="shared" si="26"/>
        <v>Abhishek K S|Jaipur Pink Panthers|Season9</v>
      </c>
      <c r="B860" s="2" t="s">
        <v>186</v>
      </c>
      <c r="C860" s="2" t="s">
        <v>95</v>
      </c>
      <c r="D860" s="2" t="e">
        <v>#N/A</v>
      </c>
      <c r="E860" s="2" t="e">
        <f>VLOOKUP(A860,[2]Sheet1!$A$2:$B$601,2,FALSE)</f>
        <v>#N/A</v>
      </c>
      <c r="F860" t="s">
        <v>422</v>
      </c>
      <c r="G860">
        <v>59</v>
      </c>
      <c r="H860">
        <v>23</v>
      </c>
      <c r="I860" s="1">
        <v>0.39</v>
      </c>
    </row>
    <row r="861" spans="1:9" x14ac:dyDescent="0.2">
      <c r="A861" t="str">
        <f t="shared" si="26"/>
        <v>Ankush|Jaipur Pink Panthers|Season9</v>
      </c>
      <c r="B861" s="2" t="s">
        <v>186</v>
      </c>
      <c r="C861" s="2" t="s">
        <v>95</v>
      </c>
      <c r="D861" s="2">
        <v>3574</v>
      </c>
      <c r="E861" s="2">
        <f>VLOOKUP(A861,[2]Sheet1!$A$2:$B$601,2,FALSE)</f>
        <v>3574</v>
      </c>
      <c r="F861" t="s">
        <v>303</v>
      </c>
      <c r="G861">
        <v>32</v>
      </c>
      <c r="H861">
        <v>22</v>
      </c>
      <c r="I861" s="1">
        <v>0.69</v>
      </c>
    </row>
    <row r="862" spans="1:9" x14ac:dyDescent="0.2">
      <c r="A862" t="str">
        <f t="shared" si="26"/>
        <v>|Jaipur Pink Panthers|Season9</v>
      </c>
      <c r="B862" s="2" t="s">
        <v>186</v>
      </c>
      <c r="C862" s="2" t="s">
        <v>95</v>
      </c>
      <c r="D862" s="2" t="e">
        <v>#N/A</v>
      </c>
      <c r="E862" s="2" t="e">
        <f>VLOOKUP(A862,[2]Sheet1!$A$2:$B$601,2,FALSE)</f>
        <v>#N/A</v>
      </c>
      <c r="G862">
        <v>18</v>
      </c>
      <c r="H862">
        <v>1</v>
      </c>
      <c r="I862" s="1">
        <v>0.06</v>
      </c>
    </row>
    <row r="863" spans="1:9" x14ac:dyDescent="0.2">
      <c r="A863" t="str">
        <f t="shared" si="26"/>
        <v>Lucky Sharma|Jaipur Pink Panthers|Season9</v>
      </c>
      <c r="B863" s="2" t="s">
        <v>186</v>
      </c>
      <c r="C863" s="2" t="s">
        <v>95</v>
      </c>
      <c r="D863" s="2">
        <v>5042</v>
      </c>
      <c r="E863" s="2">
        <f>VLOOKUP(A863,[2]Sheet1!$A$2:$B$601,2,FALSE)</f>
        <v>5042</v>
      </c>
      <c r="F863" t="s">
        <v>423</v>
      </c>
      <c r="G863">
        <v>15</v>
      </c>
      <c r="H863">
        <v>8</v>
      </c>
      <c r="I863" s="1">
        <v>0.53</v>
      </c>
    </row>
    <row r="864" spans="1:9" x14ac:dyDescent="0.2">
      <c r="A864" t="str">
        <f t="shared" si="26"/>
        <v>Ajith V Kumar|Jaipur Pink Panthers|Season9</v>
      </c>
      <c r="B864" s="2" t="s">
        <v>186</v>
      </c>
      <c r="C864" s="2" t="s">
        <v>95</v>
      </c>
      <c r="D864" s="2" t="e">
        <v>#N/A</v>
      </c>
      <c r="E864" s="2" t="e">
        <f>VLOOKUP(A864,[2]Sheet1!$A$2:$B$601,2,FALSE)</f>
        <v>#N/A</v>
      </c>
      <c r="F864" t="s">
        <v>424</v>
      </c>
      <c r="G864">
        <v>12</v>
      </c>
      <c r="H864">
        <v>3</v>
      </c>
      <c r="I864" s="1">
        <v>0.25</v>
      </c>
    </row>
    <row r="865" spans="1:9" x14ac:dyDescent="0.2">
      <c r="A865" t="str">
        <f t="shared" si="26"/>
        <v>Rahul Chaudhari|Jaipur Pink Panthers|Season9</v>
      </c>
      <c r="B865" s="2" t="s">
        <v>186</v>
      </c>
      <c r="C865" s="2" t="s">
        <v>95</v>
      </c>
      <c r="D865" s="2">
        <v>81</v>
      </c>
      <c r="E865" s="2">
        <f>VLOOKUP(A865,[2]Sheet1!$A$2:$B$601,2,FALSE)</f>
        <v>81</v>
      </c>
      <c r="F865" t="s">
        <v>147</v>
      </c>
      <c r="G865">
        <v>11</v>
      </c>
      <c r="H865">
        <v>2</v>
      </c>
      <c r="I865" s="1">
        <v>0.18</v>
      </c>
    </row>
    <row r="866" spans="1:9" x14ac:dyDescent="0.2">
      <c r="A866" t="str">
        <f t="shared" si="26"/>
        <v>Nitin Chandel|Jaipur Pink Panthers|Season9</v>
      </c>
      <c r="B866" s="2" t="s">
        <v>186</v>
      </c>
      <c r="C866" s="2" t="s">
        <v>95</v>
      </c>
      <c r="D866" s="2">
        <v>4036</v>
      </c>
      <c r="E866" s="2">
        <f>VLOOKUP(A866,[2]Sheet1!$A$2:$B$601,2,FALSE)</f>
        <v>4036</v>
      </c>
      <c r="F866" t="s">
        <v>425</v>
      </c>
      <c r="G866">
        <v>9</v>
      </c>
      <c r="H866">
        <v>1</v>
      </c>
      <c r="I866" s="1">
        <v>0.11</v>
      </c>
    </row>
    <row r="867" spans="1:9" x14ac:dyDescent="0.2">
      <c r="A867" t="str">
        <f t="shared" si="26"/>
        <v>Deepak Singh|Jaipur Pink Panthers|Season9</v>
      </c>
      <c r="B867" s="2" t="s">
        <v>186</v>
      </c>
      <c r="C867" s="2" t="s">
        <v>95</v>
      </c>
      <c r="D867" s="2">
        <v>4956</v>
      </c>
      <c r="E867" s="2">
        <f>VLOOKUP(A867,[2]Sheet1!$A$2:$B$601,2,FALSE)</f>
        <v>4956</v>
      </c>
      <c r="F867" t="s">
        <v>547</v>
      </c>
      <c r="G867">
        <v>9</v>
      </c>
      <c r="H867">
        <v>2</v>
      </c>
      <c r="I867" s="1">
        <v>0.22</v>
      </c>
    </row>
    <row r="868" spans="1:9" x14ac:dyDescent="0.2">
      <c r="A868" t="str">
        <f t="shared" si="26"/>
        <v>Ashish Bajar|Jaipur Pink Panthers|Season9</v>
      </c>
      <c r="B868" s="2" t="s">
        <v>186</v>
      </c>
      <c r="C868" s="2" t="s">
        <v>95</v>
      </c>
      <c r="D868" s="2" t="e">
        <v>#N/A</v>
      </c>
      <c r="E868" s="2" t="e">
        <f>VLOOKUP(A868,[2]Sheet1!$A$2:$B$601,2,FALSE)</f>
        <v>#N/A</v>
      </c>
      <c r="F868" t="s">
        <v>426</v>
      </c>
      <c r="G868">
        <v>6</v>
      </c>
      <c r="H868">
        <v>1</v>
      </c>
      <c r="I868" s="1">
        <v>0.17</v>
      </c>
    </row>
    <row r="869" spans="1:9" x14ac:dyDescent="0.2">
      <c r="A869" t="str">
        <f t="shared" si="26"/>
        <v>Bhavani Rajput|Jaipur Pink Panthers|Season9</v>
      </c>
      <c r="B869" s="2" t="s">
        <v>186</v>
      </c>
      <c r="C869" s="2" t="s">
        <v>95</v>
      </c>
      <c r="D869" s="2">
        <v>660</v>
      </c>
      <c r="E869" s="2">
        <f>VLOOKUP(A869,[2]Sheet1!$A$2:$B$601,2,FALSE)</f>
        <v>660</v>
      </c>
      <c r="F869" t="s">
        <v>141</v>
      </c>
      <c r="G869">
        <v>4</v>
      </c>
      <c r="H869">
        <v>0</v>
      </c>
      <c r="I869" s="1">
        <v>0</v>
      </c>
    </row>
    <row r="870" spans="1:9" x14ac:dyDescent="0.2">
      <c r="A870" t="str">
        <f t="shared" si="26"/>
        <v>Arjun Deshwal|Jaipur Pink Panthers|Season9</v>
      </c>
      <c r="B870" s="2" t="s">
        <v>186</v>
      </c>
      <c r="C870" s="2" t="s">
        <v>95</v>
      </c>
      <c r="D870" s="2">
        <v>2024</v>
      </c>
      <c r="E870" s="2">
        <f>VLOOKUP(A870,[2]Sheet1!$A$2:$B$601,2,FALSE)</f>
        <v>2024</v>
      </c>
      <c r="F870" t="s">
        <v>297</v>
      </c>
      <c r="G870">
        <v>2</v>
      </c>
      <c r="H870">
        <v>0</v>
      </c>
      <c r="I870" s="1">
        <v>0</v>
      </c>
    </row>
    <row r="871" spans="1:9" x14ac:dyDescent="0.2">
      <c r="A871" t="str">
        <f t="shared" si="26"/>
        <v>Navneet|Jaipur Pink Panthers|Season9</v>
      </c>
      <c r="B871" s="2" t="s">
        <v>186</v>
      </c>
      <c r="C871" s="2" t="s">
        <v>95</v>
      </c>
      <c r="D871" s="2">
        <v>3238</v>
      </c>
      <c r="E871" s="2">
        <f>VLOOKUP(A871,[2]Sheet1!$A$2:$B$601,2,FALSE)</f>
        <v>3238</v>
      </c>
      <c r="F871" t="s">
        <v>418</v>
      </c>
      <c r="G871">
        <v>1</v>
      </c>
      <c r="H871">
        <v>0</v>
      </c>
      <c r="I871" s="1">
        <v>0</v>
      </c>
    </row>
    <row r="872" spans="1:9" x14ac:dyDescent="0.2">
      <c r="A872" t="str">
        <f t="shared" si="26"/>
        <v>Ashish|Jaipur Pink Panthers|Season9</v>
      </c>
      <c r="B872" s="2" t="s">
        <v>186</v>
      </c>
      <c r="C872" s="2" t="s">
        <v>95</v>
      </c>
      <c r="D872" s="2">
        <v>5105</v>
      </c>
      <c r="E872" s="2">
        <f>VLOOKUP(A872,[2]Sheet1!$A$2:$B$601,2,FALSE)</f>
        <v>5105</v>
      </c>
      <c r="F872" t="s">
        <v>272</v>
      </c>
      <c r="G872">
        <v>1</v>
      </c>
      <c r="H872">
        <v>0</v>
      </c>
      <c r="I872" s="1">
        <v>0</v>
      </c>
    </row>
    <row r="873" spans="1:9" x14ac:dyDescent="0.2">
      <c r="A873" t="str">
        <f t="shared" si="26"/>
        <v>Shadloui Chianeh|Patna Pirates|Season9</v>
      </c>
      <c r="B873" s="2" t="s">
        <v>186</v>
      </c>
      <c r="C873" s="2" t="s">
        <v>109</v>
      </c>
      <c r="D873" s="2" t="e">
        <v>#N/A</v>
      </c>
      <c r="E873" s="2" t="e">
        <f>VLOOKUP(A873,[2]Sheet1!$A$2:$B$601,2,FALSE)</f>
        <v>#N/A</v>
      </c>
      <c r="F873" t="s">
        <v>343</v>
      </c>
      <c r="G873">
        <v>130</v>
      </c>
      <c r="H873">
        <v>74</v>
      </c>
      <c r="I873" s="1">
        <v>0.56999999999999995</v>
      </c>
    </row>
    <row r="874" spans="1:9" x14ac:dyDescent="0.2">
      <c r="A874" t="str">
        <f t="shared" si="26"/>
        <v>Sunil|Patna Pirates|Season9</v>
      </c>
      <c r="B874" s="2" t="s">
        <v>186</v>
      </c>
      <c r="C874" s="2" t="s">
        <v>109</v>
      </c>
      <c r="D874" s="2">
        <v>3106</v>
      </c>
      <c r="E874" s="2">
        <f>VLOOKUP(A874,[2]Sheet1!$A$2:$B$601,2,FALSE)</f>
        <v>3106</v>
      </c>
      <c r="F874" t="s">
        <v>35</v>
      </c>
      <c r="G874">
        <v>97</v>
      </c>
      <c r="H874">
        <v>39</v>
      </c>
      <c r="I874" s="1">
        <v>0.4</v>
      </c>
    </row>
    <row r="875" spans="1:9" x14ac:dyDescent="0.2">
      <c r="A875" t="str">
        <f t="shared" si="26"/>
        <v>Neeraj Kumar|Patna Pirates|Season9</v>
      </c>
      <c r="B875" s="2" t="s">
        <v>186</v>
      </c>
      <c r="C875" s="2" t="s">
        <v>109</v>
      </c>
      <c r="D875" s="2">
        <v>3107</v>
      </c>
      <c r="E875" s="2">
        <f>VLOOKUP(A875,[2]Sheet1!$A$2:$B$601,2,FALSE)</f>
        <v>3107</v>
      </c>
      <c r="F875" t="s">
        <v>70</v>
      </c>
      <c r="G875">
        <v>78</v>
      </c>
      <c r="H875">
        <v>27</v>
      </c>
      <c r="I875" s="1">
        <v>0.35</v>
      </c>
    </row>
    <row r="876" spans="1:9" x14ac:dyDescent="0.2">
      <c r="A876" t="str">
        <f t="shared" si="26"/>
        <v>Monu Sandhu|Patna Pirates|Season9</v>
      </c>
      <c r="B876" s="2" t="s">
        <v>186</v>
      </c>
      <c r="C876" s="2" t="s">
        <v>109</v>
      </c>
      <c r="D876" s="2" t="e">
        <v>#N/A</v>
      </c>
      <c r="E876" s="2" t="e">
        <f>VLOOKUP(A876,[2]Sheet1!$A$2:$B$601,2,FALSE)</f>
        <v>#N/A</v>
      </c>
      <c r="F876" t="s">
        <v>345</v>
      </c>
      <c r="G876">
        <v>47</v>
      </c>
      <c r="H876">
        <v>21</v>
      </c>
      <c r="I876" s="1">
        <v>0.45</v>
      </c>
    </row>
    <row r="877" spans="1:9" x14ac:dyDescent="0.2">
      <c r="A877" t="str">
        <f t="shared" si="26"/>
        <v>Sajin Chandrasekar|Patna Pirates|Season9</v>
      </c>
      <c r="B877" s="2" t="s">
        <v>186</v>
      </c>
      <c r="C877" s="2" t="s">
        <v>109</v>
      </c>
      <c r="D877" s="2" t="e">
        <v>#N/A</v>
      </c>
      <c r="E877" s="2" t="e">
        <f>VLOOKUP(A877,[2]Sheet1!$A$2:$B$601,2,FALSE)</f>
        <v>#N/A</v>
      </c>
      <c r="F877" t="s">
        <v>427</v>
      </c>
      <c r="G877">
        <v>36</v>
      </c>
      <c r="H877">
        <v>9</v>
      </c>
      <c r="I877" s="1">
        <v>0.25</v>
      </c>
    </row>
    <row r="878" spans="1:9" x14ac:dyDescent="0.2">
      <c r="A878" t="str">
        <f t="shared" si="26"/>
        <v>Manish|Patna Pirates|Season9</v>
      </c>
      <c r="B878" s="2" t="s">
        <v>186</v>
      </c>
      <c r="C878" s="2" t="s">
        <v>109</v>
      </c>
      <c r="D878" s="2">
        <v>4957</v>
      </c>
      <c r="E878" s="2">
        <f>VLOOKUP(A878,[2]Sheet1!$A$2:$B$601,2,FALSE)</f>
        <v>4957</v>
      </c>
      <c r="F878" t="s">
        <v>101</v>
      </c>
      <c r="G878">
        <v>30</v>
      </c>
      <c r="H878">
        <v>6</v>
      </c>
      <c r="I878" s="1">
        <v>0.2</v>
      </c>
    </row>
    <row r="879" spans="1:9" x14ac:dyDescent="0.2">
      <c r="A879" t="str">
        <f t="shared" si="26"/>
        <v>Thiyagarajan Yuvaraj|Patna Pirates|Season9</v>
      </c>
      <c r="B879" s="2" t="s">
        <v>186</v>
      </c>
      <c r="C879" s="2" t="s">
        <v>109</v>
      </c>
      <c r="D879" s="2">
        <v>5092</v>
      </c>
      <c r="E879" s="2">
        <f>VLOOKUP(A879,[2]Sheet1!$A$2:$B$601,2,FALSE)</f>
        <v>5092</v>
      </c>
      <c r="F879" t="s">
        <v>428</v>
      </c>
      <c r="G879">
        <v>13</v>
      </c>
      <c r="H879">
        <v>5</v>
      </c>
      <c r="I879" s="1">
        <v>0.38</v>
      </c>
    </row>
    <row r="880" spans="1:9" x14ac:dyDescent="0.2">
      <c r="A880" t="str">
        <f t="shared" si="26"/>
        <v>Naveen Sharma|Patna Pirates|Season9</v>
      </c>
      <c r="B880" s="2" t="s">
        <v>186</v>
      </c>
      <c r="C880" s="2" t="s">
        <v>109</v>
      </c>
      <c r="D880" s="2">
        <v>5090</v>
      </c>
      <c r="E880" s="2">
        <f>VLOOKUP(A880,[2]Sheet1!$A$2:$B$601,2,FALSE)</f>
        <v>5090</v>
      </c>
      <c r="F880" t="s">
        <v>429</v>
      </c>
      <c r="G880">
        <v>12</v>
      </c>
      <c r="H880">
        <v>3</v>
      </c>
      <c r="I880" s="1">
        <v>0.25</v>
      </c>
    </row>
    <row r="881" spans="1:9" x14ac:dyDescent="0.2">
      <c r="A881" t="str">
        <f t="shared" si="26"/>
        <v>Sagar Kumar|Patna Pirates|Season9</v>
      </c>
      <c r="B881" s="2" t="s">
        <v>186</v>
      </c>
      <c r="C881" s="2" t="s">
        <v>109</v>
      </c>
      <c r="D881" s="2" t="e">
        <v>#N/A</v>
      </c>
      <c r="E881" s="2" t="e">
        <f>VLOOKUP(A881,[2]Sheet1!$A$2:$B$601,2,FALSE)</f>
        <v>#N/A</v>
      </c>
      <c r="F881" t="s">
        <v>430</v>
      </c>
      <c r="G881">
        <v>9</v>
      </c>
      <c r="H881">
        <v>7</v>
      </c>
      <c r="I881" s="1">
        <v>0.78</v>
      </c>
    </row>
    <row r="882" spans="1:9" x14ac:dyDescent="0.2">
      <c r="A882" t="str">
        <f t="shared" si="26"/>
        <v>Rohit Gulia|Patna Pirates|Season9</v>
      </c>
      <c r="B882" s="2" t="s">
        <v>186</v>
      </c>
      <c r="C882" s="2" t="s">
        <v>109</v>
      </c>
      <c r="D882" s="2">
        <v>3023</v>
      </c>
      <c r="E882" s="2">
        <f>VLOOKUP(A882,[2]Sheet1!$A$2:$B$601,2,FALSE)</f>
        <v>3023</v>
      </c>
      <c r="F882" t="s">
        <v>56</v>
      </c>
      <c r="G882">
        <v>8</v>
      </c>
      <c r="H882">
        <v>0</v>
      </c>
      <c r="I882" s="1">
        <v>0</v>
      </c>
    </row>
    <row r="883" spans="1:9" x14ac:dyDescent="0.2">
      <c r="A883" t="str">
        <f t="shared" si="26"/>
        <v>Sachin Tanwar|Patna Pirates|Season9</v>
      </c>
      <c r="B883" s="2" t="s">
        <v>186</v>
      </c>
      <c r="C883" s="2" t="s">
        <v>109</v>
      </c>
      <c r="D883" s="2" t="e">
        <v>#N/A</v>
      </c>
      <c r="E883" s="2" t="e">
        <f>VLOOKUP(A883,[2]Sheet1!$A$2:$B$601,2,FALSE)</f>
        <v>#N/A</v>
      </c>
      <c r="F883" t="s">
        <v>346</v>
      </c>
      <c r="G883">
        <v>6</v>
      </c>
      <c r="H883">
        <v>1</v>
      </c>
      <c r="I883" s="1">
        <v>0.17</v>
      </c>
    </row>
    <row r="884" spans="1:9" x14ac:dyDescent="0.2">
      <c r="A884" t="str">
        <f t="shared" si="26"/>
        <v>Sachin|Patna Pirates|Season9</v>
      </c>
      <c r="B884" s="2" t="s">
        <v>186</v>
      </c>
      <c r="C884" s="2" t="s">
        <v>109</v>
      </c>
      <c r="D884" s="2">
        <v>757</v>
      </c>
      <c r="E884" s="2">
        <f>VLOOKUP(A884,[2]Sheet1!$A$2:$B$601,2,FALSE)</f>
        <v>757</v>
      </c>
      <c r="F884" t="s">
        <v>55</v>
      </c>
      <c r="G884">
        <v>5</v>
      </c>
      <c r="H884">
        <v>2</v>
      </c>
      <c r="I884" s="1">
        <v>0.4</v>
      </c>
    </row>
    <row r="885" spans="1:9" x14ac:dyDescent="0.2">
      <c r="A885" t="str">
        <f t="shared" si="26"/>
        <v>Shivam Chaudhari|Patna Pirates|Season9</v>
      </c>
      <c r="B885" s="2" t="s">
        <v>186</v>
      </c>
      <c r="C885" s="2" t="s">
        <v>109</v>
      </c>
      <c r="D885" s="2" t="e">
        <v>#N/A</v>
      </c>
      <c r="E885" s="2" t="e">
        <f>VLOOKUP(A885,[2]Sheet1!$A$2:$B$601,2,FALSE)</f>
        <v>#N/A</v>
      </c>
      <c r="F885" t="s">
        <v>431</v>
      </c>
      <c r="G885">
        <v>3</v>
      </c>
      <c r="H885">
        <v>0</v>
      </c>
      <c r="I885" s="1">
        <v>0</v>
      </c>
    </row>
    <row r="886" spans="1:9" x14ac:dyDescent="0.2">
      <c r="A886" t="str">
        <f t="shared" si="26"/>
        <v>Ranjit Venkatramana Naik|Patna Pirates|Season9</v>
      </c>
      <c r="B886" s="2" t="s">
        <v>186</v>
      </c>
      <c r="C886" s="2" t="s">
        <v>109</v>
      </c>
      <c r="D886" s="2" t="e">
        <v>#N/A</v>
      </c>
      <c r="E886" s="2" t="e">
        <f>VLOOKUP(A886,[2]Sheet1!$A$2:$B$601,2,FALSE)</f>
        <v>#N/A</v>
      </c>
      <c r="F886" t="s">
        <v>432</v>
      </c>
      <c r="G886">
        <v>3</v>
      </c>
      <c r="H886">
        <v>2</v>
      </c>
      <c r="I886" s="1">
        <v>0.67</v>
      </c>
    </row>
    <row r="887" spans="1:9" x14ac:dyDescent="0.2">
      <c r="A887" t="str">
        <f t="shared" si="26"/>
        <v>Daniel Omondi Odhiambo|Patna Pirates|Season9</v>
      </c>
      <c r="B887" s="2" t="s">
        <v>186</v>
      </c>
      <c r="C887" s="2" t="s">
        <v>109</v>
      </c>
      <c r="D887" s="2" t="e">
        <v>#N/A</v>
      </c>
      <c r="E887" s="2" t="e">
        <f>VLOOKUP(A887,[2]Sheet1!$A$2:$B$601,2,FALSE)</f>
        <v>#N/A</v>
      </c>
      <c r="F887" t="s">
        <v>352</v>
      </c>
      <c r="G887">
        <v>2</v>
      </c>
      <c r="H887">
        <v>0</v>
      </c>
      <c r="I887" s="1">
        <v>0</v>
      </c>
    </row>
    <row r="888" spans="1:9" x14ac:dyDescent="0.2">
      <c r="A888" t="str">
        <f t="shared" si="26"/>
        <v>Anand Surendra Tomar|Patna Pirates|Season9</v>
      </c>
      <c r="B888" s="2" t="s">
        <v>186</v>
      </c>
      <c r="C888" s="2" t="s">
        <v>109</v>
      </c>
      <c r="D888" s="2" t="e">
        <v>#N/A</v>
      </c>
      <c r="E888" s="2" t="e">
        <f>VLOOKUP(A888,[2]Sheet1!$A$2:$B$601,2,FALSE)</f>
        <v>#N/A</v>
      </c>
      <c r="F888" t="s">
        <v>212</v>
      </c>
      <c r="G888">
        <v>2</v>
      </c>
      <c r="H888">
        <v>0</v>
      </c>
      <c r="I888" s="1">
        <v>0</v>
      </c>
    </row>
    <row r="889" spans="1:9" x14ac:dyDescent="0.2">
      <c r="A889" t="str">
        <f t="shared" si="26"/>
        <v>Vishwas S|Patna Pirates|Season9</v>
      </c>
      <c r="B889" s="2" t="s">
        <v>186</v>
      </c>
      <c r="C889" s="2" t="s">
        <v>109</v>
      </c>
      <c r="D889" s="2">
        <v>4757</v>
      </c>
      <c r="E889" s="2">
        <f>VLOOKUP(A889,[2]Sheet1!$A$2:$B$601,2,FALSE)</f>
        <v>4757</v>
      </c>
      <c r="F889" t="s">
        <v>357</v>
      </c>
      <c r="G889">
        <v>1</v>
      </c>
      <c r="H889">
        <v>0</v>
      </c>
      <c r="I889" s="1">
        <v>0</v>
      </c>
    </row>
    <row r="890" spans="1:9" x14ac:dyDescent="0.2">
      <c r="A890" t="str">
        <f t="shared" si="26"/>
        <v>Anuj Kumar|Patna Pirates|Season9</v>
      </c>
      <c r="B890" s="2" t="s">
        <v>186</v>
      </c>
      <c r="C890" s="2" t="s">
        <v>109</v>
      </c>
      <c r="D890" s="2">
        <v>5107</v>
      </c>
      <c r="E890" s="2">
        <f>VLOOKUP(A890,[2]Sheet1!$A$2:$B$601,2,FALSE)</f>
        <v>5107</v>
      </c>
      <c r="F890" t="s">
        <v>229</v>
      </c>
      <c r="G890">
        <v>1</v>
      </c>
      <c r="H890">
        <v>0</v>
      </c>
      <c r="I890" s="1">
        <v>0</v>
      </c>
    </row>
    <row r="891" spans="1:9" x14ac:dyDescent="0.2">
      <c r="A891" t="str">
        <f t="shared" si="26"/>
        <v>Abdul Insamam S|Patna Pirates|Season9</v>
      </c>
      <c r="B891" s="2" t="s">
        <v>186</v>
      </c>
      <c r="C891" s="2" t="s">
        <v>109</v>
      </c>
      <c r="D891" s="2" t="e">
        <v>#N/A</v>
      </c>
      <c r="E891" s="2" t="e">
        <f>VLOOKUP(A891,[2]Sheet1!$A$2:$B$601,2,FALSE)</f>
        <v>#N/A</v>
      </c>
      <c r="F891" t="s">
        <v>433</v>
      </c>
      <c r="G891">
        <v>1</v>
      </c>
      <c r="H891">
        <v>0</v>
      </c>
      <c r="I891" s="1">
        <v>0</v>
      </c>
    </row>
    <row r="892" spans="1:9" x14ac:dyDescent="0.2">
      <c r="A892" t="str">
        <f t="shared" si="26"/>
        <v>Fazel Atrachali|Puneri Paltan|Season9</v>
      </c>
      <c r="B892" s="2" t="s">
        <v>186</v>
      </c>
      <c r="C892" s="2" t="s">
        <v>110</v>
      </c>
      <c r="D892" s="2">
        <v>259</v>
      </c>
      <c r="E892" s="2">
        <f>VLOOKUP(A892,[2]Sheet1!$A$2:$B$601,2,FALSE)</f>
        <v>259</v>
      </c>
      <c r="F892" t="s">
        <v>52</v>
      </c>
      <c r="G892">
        <v>108</v>
      </c>
      <c r="H892">
        <v>56</v>
      </c>
      <c r="I892" s="1">
        <v>0.52</v>
      </c>
    </row>
    <row r="893" spans="1:9" x14ac:dyDescent="0.2">
      <c r="A893" t="str">
        <f t="shared" si="26"/>
        <v>Sanket Sawant|Puneri Paltan|Season9</v>
      </c>
      <c r="B893" s="2" t="s">
        <v>186</v>
      </c>
      <c r="C893" s="2" t="s">
        <v>110</v>
      </c>
      <c r="D893" s="2">
        <v>3234</v>
      </c>
      <c r="E893" s="2">
        <f>VLOOKUP(A893,[2]Sheet1!$A$2:$B$601,2,FALSE)</f>
        <v>3234</v>
      </c>
      <c r="F893" t="s">
        <v>275</v>
      </c>
      <c r="G893">
        <v>78</v>
      </c>
      <c r="H893">
        <v>30</v>
      </c>
      <c r="I893" s="1">
        <v>0.38</v>
      </c>
    </row>
    <row r="894" spans="1:9" x14ac:dyDescent="0.2">
      <c r="A894" t="str">
        <f t="shared" si="26"/>
        <v>Sombir|Puneri Paltan|Season9</v>
      </c>
      <c r="B894" s="2" t="s">
        <v>186</v>
      </c>
      <c r="C894" s="2" t="s">
        <v>110</v>
      </c>
      <c r="D894" s="2">
        <v>3000</v>
      </c>
      <c r="E894" s="2">
        <f>VLOOKUP(A894,[2]Sheet1!$A$2:$B$601,2,FALSE)</f>
        <v>3000</v>
      </c>
      <c r="F894" t="s">
        <v>144</v>
      </c>
      <c r="G894">
        <v>72</v>
      </c>
      <c r="H894">
        <v>33</v>
      </c>
      <c r="I894" s="1">
        <v>0.46</v>
      </c>
    </row>
    <row r="895" spans="1:9" x14ac:dyDescent="0.2">
      <c r="A895" t="str">
        <f t="shared" si="26"/>
        <v>Abinesh Nadarajan|Puneri Paltan|Season9</v>
      </c>
      <c r="B895" s="2" t="s">
        <v>186</v>
      </c>
      <c r="C895" s="2" t="s">
        <v>110</v>
      </c>
      <c r="D895" s="2">
        <v>4192</v>
      </c>
      <c r="E895" s="2">
        <f>VLOOKUP(A895,[2]Sheet1!$A$2:$B$601,2,FALSE)</f>
        <v>4192</v>
      </c>
      <c r="F895" t="s">
        <v>353</v>
      </c>
      <c r="G895">
        <v>67</v>
      </c>
      <c r="H895">
        <v>32</v>
      </c>
      <c r="I895" s="1">
        <v>0.48</v>
      </c>
    </row>
    <row r="896" spans="1:9" x14ac:dyDescent="0.2">
      <c r="A896" t="str">
        <f t="shared" si="26"/>
        <v>|Puneri Paltan|Season9</v>
      </c>
      <c r="B896" s="2" t="s">
        <v>186</v>
      </c>
      <c r="C896" s="2" t="s">
        <v>110</v>
      </c>
      <c r="D896" s="2" t="e">
        <v>#N/A</v>
      </c>
      <c r="E896" s="2" t="e">
        <f>VLOOKUP(A896,[2]Sheet1!$A$2:$B$601,2,FALSE)</f>
        <v>#N/A</v>
      </c>
      <c r="G896">
        <v>39</v>
      </c>
      <c r="H896">
        <v>1</v>
      </c>
      <c r="I896" s="1">
        <v>0.03</v>
      </c>
    </row>
    <row r="897" spans="1:9" x14ac:dyDescent="0.2">
      <c r="A897" t="str">
        <f t="shared" si="26"/>
        <v>Gaurav Khatri|Puneri Paltan|Season9</v>
      </c>
      <c r="B897" s="2" t="s">
        <v>186</v>
      </c>
      <c r="C897" s="2" t="s">
        <v>110</v>
      </c>
      <c r="D897" s="2">
        <v>5128</v>
      </c>
      <c r="E897" s="2">
        <f>VLOOKUP(A897,[2]Sheet1!$A$2:$B$601,2,FALSE)</f>
        <v>5128</v>
      </c>
      <c r="F897" t="s">
        <v>434</v>
      </c>
      <c r="G897">
        <v>36</v>
      </c>
      <c r="H897">
        <v>18</v>
      </c>
      <c r="I897" s="1">
        <v>0.5</v>
      </c>
    </row>
    <row r="898" spans="1:9" x14ac:dyDescent="0.2">
      <c r="A898" t="str">
        <f t="shared" si="26"/>
        <v>Aslam Mustafa Inamdar|Puneri Paltan|Season9</v>
      </c>
      <c r="B898" s="2" t="s">
        <v>186</v>
      </c>
      <c r="C898" s="2" t="s">
        <v>110</v>
      </c>
      <c r="D898" s="2" t="e">
        <v>#N/A</v>
      </c>
      <c r="E898" s="2" t="e">
        <f>VLOOKUP(A898,[2]Sheet1!$A$2:$B$601,2,FALSE)</f>
        <v>#N/A</v>
      </c>
      <c r="F898" t="s">
        <v>435</v>
      </c>
      <c r="G898">
        <v>31</v>
      </c>
      <c r="H898">
        <v>11</v>
      </c>
      <c r="I898" s="1">
        <v>0.35</v>
      </c>
    </row>
    <row r="899" spans="1:9" x14ac:dyDescent="0.2">
      <c r="A899" t="str">
        <f t="shared" ref="A899:A962" si="27">CONCATENATE(F899,"|",C899,"|",B899)</f>
        <v>Mohit Goyat|Puneri Paltan|Season9</v>
      </c>
      <c r="B899" s="2" t="s">
        <v>186</v>
      </c>
      <c r="C899" s="2" t="s">
        <v>110</v>
      </c>
      <c r="D899" s="2">
        <v>4022</v>
      </c>
      <c r="E899" s="2">
        <f>VLOOKUP(A899,[2]Sheet1!$A$2:$B$601,2,FALSE)</f>
        <v>4022</v>
      </c>
      <c r="F899" t="s">
        <v>355</v>
      </c>
      <c r="G899">
        <v>30</v>
      </c>
      <c r="H899">
        <v>16</v>
      </c>
      <c r="I899" s="1">
        <v>0.53</v>
      </c>
    </row>
    <row r="900" spans="1:9" x14ac:dyDescent="0.2">
      <c r="A900" t="str">
        <f t="shared" si="27"/>
        <v>Mohammad Esmaeil Nabi..|Puneri Paltan|Season9</v>
      </c>
      <c r="B900" s="2" t="s">
        <v>186</v>
      </c>
      <c r="C900" s="2" t="s">
        <v>110</v>
      </c>
      <c r="D900" s="2" t="e">
        <v>#N/A</v>
      </c>
      <c r="E900" s="2" t="e">
        <f>VLOOKUP(A900,[2]Sheet1!$A$2:$B$601,2,FALSE)</f>
        <v>#N/A</v>
      </c>
      <c r="F900" t="s">
        <v>239</v>
      </c>
      <c r="G900">
        <v>29</v>
      </c>
      <c r="H900">
        <v>11</v>
      </c>
      <c r="I900" s="1">
        <v>0.38</v>
      </c>
    </row>
    <row r="901" spans="1:9" x14ac:dyDescent="0.2">
      <c r="A901" t="str">
        <f t="shared" si="27"/>
        <v>Pankaj Mohite|Puneri Paltan|Season9</v>
      </c>
      <c r="B901" s="2" t="s">
        <v>186</v>
      </c>
      <c r="C901" s="2" t="s">
        <v>110</v>
      </c>
      <c r="D901" s="2">
        <v>3233</v>
      </c>
      <c r="E901" s="2">
        <f>VLOOKUP(A901,[2]Sheet1!$A$2:$B$601,2,FALSE)</f>
        <v>3233</v>
      </c>
      <c r="F901" t="s">
        <v>276</v>
      </c>
      <c r="G901">
        <v>19</v>
      </c>
      <c r="H901">
        <v>7</v>
      </c>
      <c r="I901" s="1">
        <v>0.37</v>
      </c>
    </row>
    <row r="902" spans="1:9" x14ac:dyDescent="0.2">
      <c r="A902" t="str">
        <f t="shared" si="27"/>
        <v>Balasaheb Jadhav|Puneri Paltan|Season9</v>
      </c>
      <c r="B902" s="2" t="s">
        <v>186</v>
      </c>
      <c r="C902" s="2" t="s">
        <v>110</v>
      </c>
      <c r="D902" s="2">
        <v>3011</v>
      </c>
      <c r="E902" s="2">
        <f>VLOOKUP(A902,[2]Sheet1!$A$2:$B$601,2,FALSE)</f>
        <v>3011</v>
      </c>
      <c r="F902" t="s">
        <v>555</v>
      </c>
      <c r="G902">
        <v>15</v>
      </c>
      <c r="H902">
        <v>3</v>
      </c>
      <c r="I902" s="1">
        <v>0.2</v>
      </c>
    </row>
    <row r="903" spans="1:9" x14ac:dyDescent="0.2">
      <c r="A903" t="str">
        <f t="shared" si="27"/>
        <v>Rakesh Ram|Puneri Paltan|Season9</v>
      </c>
      <c r="B903" s="2" t="s">
        <v>186</v>
      </c>
      <c r="C903" s="2" t="s">
        <v>110</v>
      </c>
      <c r="D903" s="2">
        <v>5053</v>
      </c>
      <c r="E903" s="2">
        <f>VLOOKUP(A903,[2]Sheet1!$A$2:$B$601,2,FALSE)</f>
        <v>5053</v>
      </c>
      <c r="F903" t="s">
        <v>554</v>
      </c>
      <c r="G903">
        <v>12</v>
      </c>
      <c r="H903">
        <v>1</v>
      </c>
      <c r="I903" s="1">
        <v>0.08</v>
      </c>
    </row>
    <row r="904" spans="1:9" x14ac:dyDescent="0.2">
      <c r="A904" t="str">
        <f t="shared" si="27"/>
        <v>Badal Singh|Puneri Paltan|Season9</v>
      </c>
      <c r="B904" s="2" t="s">
        <v>186</v>
      </c>
      <c r="C904" s="2" t="s">
        <v>110</v>
      </c>
      <c r="D904" s="2">
        <v>5108</v>
      </c>
      <c r="E904" s="2">
        <f>VLOOKUP(A904,[2]Sheet1!$A$2:$B$601,2,FALSE)</f>
        <v>5108</v>
      </c>
      <c r="F904" t="s">
        <v>553</v>
      </c>
      <c r="G904">
        <v>9</v>
      </c>
      <c r="H904">
        <v>6</v>
      </c>
      <c r="I904" s="1">
        <v>0.67</v>
      </c>
    </row>
    <row r="905" spans="1:9" x14ac:dyDescent="0.2">
      <c r="A905" t="str">
        <f t="shared" si="27"/>
        <v>Alankar Patil|Puneri Paltan|Season9</v>
      </c>
      <c r="B905" s="2" t="s">
        <v>186</v>
      </c>
      <c r="C905" s="2" t="s">
        <v>110</v>
      </c>
      <c r="D905" s="2">
        <v>5052</v>
      </c>
      <c r="E905" s="2">
        <f>VLOOKUP(A905,[2]Sheet1!$A$2:$B$601,2,FALSE)</f>
        <v>5052</v>
      </c>
      <c r="F905" t="s">
        <v>552</v>
      </c>
      <c r="G905">
        <v>9</v>
      </c>
      <c r="H905">
        <v>3</v>
      </c>
      <c r="I905" s="1">
        <v>0.33</v>
      </c>
    </row>
    <row r="906" spans="1:9" x14ac:dyDescent="0.2">
      <c r="A906" t="str">
        <f t="shared" si="27"/>
        <v>Harsh Lad|Puneri Paltan|Season9</v>
      </c>
      <c r="B906" s="2" t="s">
        <v>186</v>
      </c>
      <c r="C906" s="2" t="s">
        <v>110</v>
      </c>
      <c r="D906" s="2">
        <v>5078</v>
      </c>
      <c r="E906" s="2">
        <f>VLOOKUP(A906,[2]Sheet1!$A$2:$B$601,2,FALSE)</f>
        <v>5078</v>
      </c>
      <c r="F906" t="s">
        <v>551</v>
      </c>
      <c r="G906">
        <v>7</v>
      </c>
      <c r="H906">
        <v>3</v>
      </c>
      <c r="I906" s="1">
        <v>0.43</v>
      </c>
    </row>
    <row r="907" spans="1:9" x14ac:dyDescent="0.2">
      <c r="A907" t="str">
        <f t="shared" si="27"/>
        <v>Akash Shinde|Puneri Paltan|Season9</v>
      </c>
      <c r="B907" s="2" t="s">
        <v>186</v>
      </c>
      <c r="C907" s="2" t="s">
        <v>110</v>
      </c>
      <c r="D907" s="2">
        <v>4959</v>
      </c>
      <c r="E907" s="2">
        <f>VLOOKUP(A907,[2]Sheet1!$A$2:$B$601,2,FALSE)</f>
        <v>4959</v>
      </c>
      <c r="F907" t="s">
        <v>359</v>
      </c>
      <c r="G907">
        <v>7</v>
      </c>
      <c r="H907">
        <v>3</v>
      </c>
      <c r="I907" s="1">
        <v>0.43</v>
      </c>
    </row>
    <row r="908" spans="1:9" x14ac:dyDescent="0.2">
      <c r="A908" t="str">
        <f t="shared" si="27"/>
        <v>Govind Gurjar|Puneri Paltan|Season9</v>
      </c>
      <c r="B908" s="2" t="s">
        <v>186</v>
      </c>
      <c r="C908" s="2" t="s">
        <v>110</v>
      </c>
      <c r="D908" s="2">
        <v>4917</v>
      </c>
      <c r="E908" s="2">
        <f>VLOOKUP(A908,[2]Sheet1!$A$2:$B$601,2,FALSE)</f>
        <v>4917</v>
      </c>
      <c r="F908" t="s">
        <v>436</v>
      </c>
      <c r="G908">
        <v>6</v>
      </c>
      <c r="H908">
        <v>5</v>
      </c>
      <c r="I908" s="1">
        <v>0.83</v>
      </c>
    </row>
    <row r="909" spans="1:9" x14ac:dyDescent="0.2">
      <c r="A909" t="str">
        <f t="shared" si="27"/>
        <v>D Mahindraprasad|Puneri Paltan|Season9</v>
      </c>
      <c r="B909" s="2" t="s">
        <v>186</v>
      </c>
      <c r="C909" s="2" t="s">
        <v>110</v>
      </c>
      <c r="D909" s="2">
        <v>4141</v>
      </c>
      <c r="E909" s="2">
        <f>VLOOKUP(A909,[2]Sheet1!$A$2:$B$601,2,FALSE)</f>
        <v>4141</v>
      </c>
      <c r="F909" t="s">
        <v>437</v>
      </c>
      <c r="G909">
        <v>1</v>
      </c>
      <c r="H909">
        <v>0</v>
      </c>
      <c r="I909" s="1">
        <v>0</v>
      </c>
    </row>
    <row r="910" spans="1:9" x14ac:dyDescent="0.2">
      <c r="A910" t="str">
        <f t="shared" si="27"/>
        <v>Akash Chaudhary|Puneri Paltan|Season9</v>
      </c>
      <c r="B910" s="2" t="s">
        <v>186</v>
      </c>
      <c r="C910" s="2" t="s">
        <v>110</v>
      </c>
      <c r="D910" s="2" t="e">
        <v>#N/A</v>
      </c>
      <c r="E910" s="2" t="e">
        <f>VLOOKUP(A910,[2]Sheet1!$A$2:$B$601,2,FALSE)</f>
        <v>#N/A</v>
      </c>
      <c r="F910" t="s">
        <v>438</v>
      </c>
      <c r="G910">
        <v>1</v>
      </c>
      <c r="H910">
        <v>0</v>
      </c>
      <c r="I910" s="1">
        <v>0</v>
      </c>
    </row>
    <row r="911" spans="1:9" x14ac:dyDescent="0.2">
      <c r="A911" t="str">
        <f t="shared" si="27"/>
        <v>Aditya Tushar Shinde|Puneri Paltan|Season9</v>
      </c>
      <c r="B911" s="2" t="s">
        <v>186</v>
      </c>
      <c r="C911" s="2" t="s">
        <v>110</v>
      </c>
      <c r="D911" s="2" t="e">
        <v>#N/A</v>
      </c>
      <c r="E911" s="2" t="e">
        <f>VLOOKUP(A911,[2]Sheet1!$A$2:$B$601,2,FALSE)</f>
        <v>#N/A</v>
      </c>
      <c r="F911" t="s">
        <v>439</v>
      </c>
      <c r="G911">
        <v>1</v>
      </c>
      <c r="H911">
        <v>0</v>
      </c>
      <c r="I911" s="1">
        <v>0</v>
      </c>
    </row>
    <row r="912" spans="1:9" x14ac:dyDescent="0.2">
      <c r="A912" t="str">
        <f t="shared" si="27"/>
        <v>M Abishek|Tamil Thalaivas|Season9</v>
      </c>
      <c r="B912" s="2" t="s">
        <v>186</v>
      </c>
      <c r="C912" s="2" t="s">
        <v>548</v>
      </c>
      <c r="D912" s="2" t="e">
        <v>#N/A</v>
      </c>
      <c r="E912" s="2" t="e">
        <f>VLOOKUP(A912,[2]Sheet1!$A$2:$B$601,2,FALSE)</f>
        <v>#N/A</v>
      </c>
      <c r="F912" t="s">
        <v>440</v>
      </c>
      <c r="G912">
        <v>109</v>
      </c>
      <c r="H912">
        <v>38</v>
      </c>
      <c r="I912" s="1">
        <v>0.35</v>
      </c>
    </row>
    <row r="913" spans="1:9" x14ac:dyDescent="0.2">
      <c r="A913" t="str">
        <f t="shared" si="27"/>
        <v>Sahil Gulia|Tamil Thalaivas|Season9</v>
      </c>
      <c r="B913" s="2" t="s">
        <v>186</v>
      </c>
      <c r="C913" s="2" t="s">
        <v>548</v>
      </c>
      <c r="D913" s="2">
        <v>4965</v>
      </c>
      <c r="E913" s="2">
        <f>VLOOKUP(A913,[2]Sheet1!$A$2:$B$601,2,FALSE)</f>
        <v>4965</v>
      </c>
      <c r="F913" t="s">
        <v>441</v>
      </c>
      <c r="G913">
        <v>106</v>
      </c>
      <c r="H913">
        <v>51</v>
      </c>
      <c r="I913" s="1">
        <v>0.48</v>
      </c>
    </row>
    <row r="914" spans="1:9" x14ac:dyDescent="0.2">
      <c r="A914" t="str">
        <f t="shared" si="27"/>
        <v>Sagar|Tamil Thalaivas|Season9</v>
      </c>
      <c r="B914" s="2" t="s">
        <v>186</v>
      </c>
      <c r="C914" s="2" t="s">
        <v>548</v>
      </c>
      <c r="D914" s="2">
        <v>3236</v>
      </c>
      <c r="E914" s="2">
        <f>VLOOKUP(A914,[2]Sheet1!$A$2:$B$601,2,FALSE)</f>
        <v>3236</v>
      </c>
      <c r="F914" t="s">
        <v>281</v>
      </c>
      <c r="G914">
        <v>81</v>
      </c>
      <c r="H914">
        <v>45</v>
      </c>
      <c r="I914" s="1">
        <v>0.56000000000000005</v>
      </c>
    </row>
    <row r="915" spans="1:9" x14ac:dyDescent="0.2">
      <c r="A915" t="str">
        <f t="shared" si="27"/>
        <v>Mohit Jakhar|Tamil Thalaivas|Season9</v>
      </c>
      <c r="B915" s="2" t="s">
        <v>186</v>
      </c>
      <c r="C915" s="2" t="s">
        <v>548</v>
      </c>
      <c r="D915" s="2" t="e">
        <v>#N/A</v>
      </c>
      <c r="E915" s="2" t="e">
        <f>VLOOKUP(A915,[2]Sheet1!$A$2:$B$601,2,FALSE)</f>
        <v>#N/A</v>
      </c>
      <c r="F915" t="s">
        <v>442</v>
      </c>
      <c r="G915">
        <v>73</v>
      </c>
      <c r="H915">
        <v>27</v>
      </c>
      <c r="I915" s="1">
        <v>0.37</v>
      </c>
    </row>
    <row r="916" spans="1:9" x14ac:dyDescent="0.2">
      <c r="A916" t="str">
        <f t="shared" si="27"/>
        <v>Himanshu|Tamil Thalaivas|Season9</v>
      </c>
      <c r="B916" s="2" t="s">
        <v>186</v>
      </c>
      <c r="C916" s="2" t="s">
        <v>548</v>
      </c>
      <c r="D916" s="2">
        <v>3161</v>
      </c>
      <c r="E916" s="2">
        <f>VLOOKUP(A916,[2]Sheet1!$A$2:$B$601,2,FALSE)</f>
        <v>3161</v>
      </c>
      <c r="F916" t="s">
        <v>285</v>
      </c>
      <c r="G916">
        <v>56</v>
      </c>
      <c r="H916">
        <v>22</v>
      </c>
      <c r="I916" s="1">
        <v>0.39</v>
      </c>
    </row>
    <row r="917" spans="1:9" x14ac:dyDescent="0.2">
      <c r="A917" t="str">
        <f t="shared" si="27"/>
        <v>Arpit Saroha|Tamil Thalaivas|Season9</v>
      </c>
      <c r="B917" s="2" t="s">
        <v>186</v>
      </c>
      <c r="C917" s="2" t="s">
        <v>548</v>
      </c>
      <c r="D917" s="2">
        <v>4224</v>
      </c>
      <c r="E917" s="2">
        <f>VLOOKUP(A917,[2]Sheet1!$A$2:$B$601,2,FALSE)</f>
        <v>4224</v>
      </c>
      <c r="F917" t="s">
        <v>443</v>
      </c>
      <c r="G917">
        <v>22</v>
      </c>
      <c r="H917">
        <v>10</v>
      </c>
      <c r="I917" s="1">
        <v>0.45</v>
      </c>
    </row>
    <row r="918" spans="1:9" x14ac:dyDescent="0.2">
      <c r="A918" t="str">
        <f t="shared" si="27"/>
        <v>Ajinkya Ashok Pawar|Tamil Thalaivas|Season9</v>
      </c>
      <c r="B918" s="2" t="s">
        <v>186</v>
      </c>
      <c r="C918" s="2" t="s">
        <v>548</v>
      </c>
      <c r="D918" s="2" t="e">
        <v>#N/A</v>
      </c>
      <c r="E918" s="2" t="e">
        <f>VLOOKUP(A918,[2]Sheet1!$A$2:$B$601,2,FALSE)</f>
        <v>#N/A</v>
      </c>
      <c r="F918" t="s">
        <v>214</v>
      </c>
      <c r="G918">
        <v>22</v>
      </c>
      <c r="H918">
        <v>9</v>
      </c>
      <c r="I918" s="1">
        <v>0.41</v>
      </c>
    </row>
    <row r="919" spans="1:9" x14ac:dyDescent="0.2">
      <c r="A919" t="str">
        <f t="shared" si="27"/>
        <v>|Tamil Thalaivas|Season9</v>
      </c>
      <c r="B919" s="2" t="s">
        <v>186</v>
      </c>
      <c r="C919" s="2" t="s">
        <v>548</v>
      </c>
      <c r="D919" s="2" t="e">
        <v>#N/A</v>
      </c>
      <c r="E919" s="2" t="e">
        <f>VLOOKUP(A919,[2]Sheet1!$A$2:$B$601,2,FALSE)</f>
        <v>#N/A</v>
      </c>
      <c r="G919">
        <v>21</v>
      </c>
      <c r="H919">
        <v>2</v>
      </c>
      <c r="I919" s="1">
        <v>0.1</v>
      </c>
    </row>
    <row r="920" spans="1:9" x14ac:dyDescent="0.2">
      <c r="A920" t="str">
        <f t="shared" si="27"/>
        <v>Visvanath V|Tamil Thalaivas|Season9</v>
      </c>
      <c r="B920" s="2" t="s">
        <v>186</v>
      </c>
      <c r="C920" s="2" t="s">
        <v>548</v>
      </c>
      <c r="D920" s="2">
        <v>5046</v>
      </c>
      <c r="E920" s="2">
        <f>VLOOKUP(A920,[2]Sheet1!$A$2:$B$601,2,FALSE)</f>
        <v>5046</v>
      </c>
      <c r="F920" t="s">
        <v>444</v>
      </c>
      <c r="G920">
        <v>17</v>
      </c>
      <c r="H920">
        <v>5</v>
      </c>
      <c r="I920" s="1">
        <v>0.28999999999999998</v>
      </c>
    </row>
    <row r="921" spans="1:9" x14ac:dyDescent="0.2">
      <c r="A921" t="str">
        <f t="shared" si="27"/>
        <v>Sahil|Tamil Thalaivas|Season9</v>
      </c>
      <c r="B921" s="2" t="s">
        <v>186</v>
      </c>
      <c r="C921" s="2" t="s">
        <v>548</v>
      </c>
      <c r="D921" s="2">
        <v>3025</v>
      </c>
      <c r="E921" s="2">
        <f>VLOOKUP(A921,[2]Sheet1!$A$2:$B$601,2,FALSE)</f>
        <v>3025</v>
      </c>
      <c r="F921" t="s">
        <v>360</v>
      </c>
      <c r="G921">
        <v>14</v>
      </c>
      <c r="H921">
        <v>6</v>
      </c>
      <c r="I921" s="1">
        <v>0.43</v>
      </c>
    </row>
    <row r="922" spans="1:9" x14ac:dyDescent="0.2">
      <c r="A922" t="str">
        <f t="shared" si="27"/>
        <v>Narender|Tamil Thalaivas|Season9</v>
      </c>
      <c r="B922" s="2" t="s">
        <v>186</v>
      </c>
      <c r="C922" s="2" t="s">
        <v>548</v>
      </c>
      <c r="D922" s="2">
        <v>5093</v>
      </c>
      <c r="E922" s="2">
        <f>VLOOKUP(A922,[2]Sheet1!$A$2:$B$601,2,FALSE)</f>
        <v>5093</v>
      </c>
      <c r="F922" t="s">
        <v>227</v>
      </c>
      <c r="G922">
        <v>14</v>
      </c>
      <c r="H922">
        <v>5</v>
      </c>
      <c r="I922" s="1">
        <v>0.36</v>
      </c>
    </row>
    <row r="923" spans="1:9" x14ac:dyDescent="0.2">
      <c r="A923" t="str">
        <f t="shared" si="27"/>
        <v>Mohit|Tamil Thalaivas|Season9</v>
      </c>
      <c r="B923" s="2" t="s">
        <v>186</v>
      </c>
      <c r="C923" s="2" t="s">
        <v>548</v>
      </c>
      <c r="D923" s="2">
        <v>4964</v>
      </c>
      <c r="E923" s="2">
        <f>VLOOKUP(A923,[2]Sheet1!$A$2:$B$601,2,FALSE)</f>
        <v>4964</v>
      </c>
      <c r="F923" t="s">
        <v>252</v>
      </c>
      <c r="G923">
        <v>14</v>
      </c>
      <c r="H923">
        <v>3</v>
      </c>
      <c r="I923" s="1">
        <v>0.21</v>
      </c>
    </row>
    <row r="924" spans="1:9" x14ac:dyDescent="0.2">
      <c r="A924" t="str">
        <f t="shared" si="27"/>
        <v>Aashish|Tamil Thalaivas|Season9</v>
      </c>
      <c r="B924" s="2" t="s">
        <v>186</v>
      </c>
      <c r="C924" s="2" t="s">
        <v>548</v>
      </c>
      <c r="D924" s="2">
        <v>4962</v>
      </c>
      <c r="E924" s="2">
        <f>VLOOKUP(A924,[2]Sheet1!$A$2:$B$601,2,FALSE)</f>
        <v>4962</v>
      </c>
      <c r="F924" t="s">
        <v>362</v>
      </c>
      <c r="G924">
        <v>14</v>
      </c>
      <c r="H924">
        <v>5</v>
      </c>
      <c r="I924" s="1">
        <v>0.36</v>
      </c>
    </row>
    <row r="925" spans="1:9" x14ac:dyDescent="0.2">
      <c r="A925" t="str">
        <f t="shared" si="27"/>
        <v>Himanshu Singh|Tamil Thalaivas|Season9</v>
      </c>
      <c r="B925" s="2" t="s">
        <v>186</v>
      </c>
      <c r="C925" s="2" t="s">
        <v>548</v>
      </c>
      <c r="D925" s="2">
        <v>4963</v>
      </c>
      <c r="E925" s="2">
        <f>VLOOKUP(A925,[2]Sheet1!$A$2:$B$601,2,FALSE)</f>
        <v>4963</v>
      </c>
      <c r="F925" t="s">
        <v>363</v>
      </c>
      <c r="G925">
        <v>13</v>
      </c>
      <c r="H925">
        <v>4</v>
      </c>
      <c r="I925" s="1">
        <v>0.31</v>
      </c>
    </row>
    <row r="926" spans="1:9" x14ac:dyDescent="0.2">
      <c r="A926" t="str">
        <f t="shared" si="27"/>
        <v>K Abhimanyu|Tamil Thalaivas|Season9</v>
      </c>
      <c r="B926" s="2" t="s">
        <v>186</v>
      </c>
      <c r="C926" s="2" t="s">
        <v>548</v>
      </c>
      <c r="D926" s="2" t="e">
        <v>#N/A</v>
      </c>
      <c r="E926" s="2" t="e">
        <f>VLOOKUP(A926,[2]Sheet1!$A$2:$B$601,2,FALSE)</f>
        <v>#N/A</v>
      </c>
      <c r="F926" t="s">
        <v>445</v>
      </c>
      <c r="G926">
        <v>7</v>
      </c>
      <c r="H926">
        <v>1</v>
      </c>
      <c r="I926" s="1">
        <v>0.14000000000000001</v>
      </c>
    </row>
    <row r="927" spans="1:9" x14ac:dyDescent="0.2">
      <c r="A927" t="str">
        <f t="shared" si="27"/>
        <v>Md. Arif Rabbani|Tamil Thalaivas|Season9</v>
      </c>
      <c r="B927" s="2" t="s">
        <v>186</v>
      </c>
      <c r="C927" s="2" t="s">
        <v>548</v>
      </c>
      <c r="D927" s="2">
        <v>5003</v>
      </c>
      <c r="E927" s="2">
        <f>VLOOKUP(A927,[2]Sheet1!$A$2:$B$601,2,FALSE)</f>
        <v>5003</v>
      </c>
      <c r="F927" t="s">
        <v>446</v>
      </c>
      <c r="G927">
        <v>5</v>
      </c>
      <c r="H927">
        <v>2</v>
      </c>
      <c r="I927" s="1">
        <v>0.4</v>
      </c>
    </row>
    <row r="928" spans="1:9" x14ac:dyDescent="0.2">
      <c r="A928" t="str">
        <f t="shared" si="27"/>
        <v>Sachin Nehra|Tamil Thalaivas|Season9</v>
      </c>
      <c r="B928" s="2" t="s">
        <v>186</v>
      </c>
      <c r="C928" s="2" t="s">
        <v>548</v>
      </c>
      <c r="D928" s="2" t="e">
        <v>#N/A</v>
      </c>
      <c r="E928" s="2" t="e">
        <f>VLOOKUP(A928,[2]Sheet1!$A$2:$B$601,2,FALSE)</f>
        <v>#N/A</v>
      </c>
      <c r="F928" t="s">
        <v>447</v>
      </c>
      <c r="G928">
        <v>1</v>
      </c>
      <c r="H928">
        <v>0</v>
      </c>
      <c r="I928" s="1">
        <v>0</v>
      </c>
    </row>
    <row r="929" spans="1:9" x14ac:dyDescent="0.2">
      <c r="A929" t="str">
        <f t="shared" si="27"/>
        <v>Sachin|Tamil Thalaivas|Season9</v>
      </c>
      <c r="B929" s="2" t="s">
        <v>186</v>
      </c>
      <c r="C929" s="2" t="s">
        <v>548</v>
      </c>
      <c r="D929" s="2">
        <v>5130</v>
      </c>
      <c r="E929" s="2">
        <f>VLOOKUP(A929,[2]Sheet1!$A$2:$B$601,2,FALSE)</f>
        <v>5130</v>
      </c>
      <c r="F929" t="s">
        <v>55</v>
      </c>
      <c r="G929">
        <v>1</v>
      </c>
      <c r="H929">
        <v>0</v>
      </c>
      <c r="I929" s="1">
        <v>0</v>
      </c>
    </row>
    <row r="930" spans="1:9" x14ac:dyDescent="0.2">
      <c r="A930" t="str">
        <f t="shared" si="27"/>
        <v>Pawan Sehrawat|Tamil Thalaivas|Season9</v>
      </c>
      <c r="B930" s="2" t="s">
        <v>186</v>
      </c>
      <c r="C930" s="2" t="s">
        <v>548</v>
      </c>
      <c r="D930" s="2">
        <v>318</v>
      </c>
      <c r="E930" s="2">
        <f>VLOOKUP(A930,[2]Sheet1!$A$2:$B$601,2,FALSE)</f>
        <v>318</v>
      </c>
      <c r="F930" t="s">
        <v>64</v>
      </c>
      <c r="G930">
        <v>1</v>
      </c>
      <c r="H930">
        <v>0</v>
      </c>
      <c r="I930" s="1">
        <v>0</v>
      </c>
    </row>
    <row r="931" spans="1:9" x14ac:dyDescent="0.2">
      <c r="A931" t="str">
        <f t="shared" si="27"/>
        <v>Parvesh Bhainswal|Telugu Titans|Season9</v>
      </c>
      <c r="B931" s="2" t="s">
        <v>186</v>
      </c>
      <c r="C931" s="2" t="s">
        <v>154</v>
      </c>
      <c r="D931" s="2">
        <v>357</v>
      </c>
      <c r="E931" s="2">
        <f>VLOOKUP(A931,[2]Sheet1!$A$2:$B$601,2,FALSE)</f>
        <v>357</v>
      </c>
      <c r="F931" t="s">
        <v>54</v>
      </c>
      <c r="G931">
        <v>95</v>
      </c>
      <c r="H931">
        <v>44</v>
      </c>
      <c r="I931" s="1">
        <v>0.46</v>
      </c>
    </row>
    <row r="932" spans="1:9" x14ac:dyDescent="0.2">
      <c r="A932" t="str">
        <f t="shared" si="27"/>
        <v>Vishal Bhardwaj|Telugu Titans|Season9</v>
      </c>
      <c r="B932" s="2" t="s">
        <v>186</v>
      </c>
      <c r="C932" s="2" t="s">
        <v>154</v>
      </c>
      <c r="D932" s="2">
        <v>3083</v>
      </c>
      <c r="E932" s="2">
        <f>VLOOKUP(A932,[2]Sheet1!$A$2:$B$601,2,FALSE)</f>
        <v>3083</v>
      </c>
      <c r="F932" t="s">
        <v>142</v>
      </c>
      <c r="G932">
        <v>89</v>
      </c>
      <c r="H932">
        <v>37</v>
      </c>
      <c r="I932" s="1">
        <v>0.42</v>
      </c>
    </row>
    <row r="933" spans="1:9" x14ac:dyDescent="0.2">
      <c r="A933" t="str">
        <f t="shared" si="27"/>
        <v>Surjeet Singh|Telugu Titans|Season9</v>
      </c>
      <c r="B933" s="2" t="s">
        <v>186</v>
      </c>
      <c r="C933" s="2" t="s">
        <v>154</v>
      </c>
      <c r="D933" s="2">
        <v>322</v>
      </c>
      <c r="E933" s="2">
        <f>VLOOKUP(A933,[2]Sheet1!$A$2:$B$601,2,FALSE)</f>
        <v>322</v>
      </c>
      <c r="F933" t="s">
        <v>7</v>
      </c>
      <c r="G933">
        <v>48</v>
      </c>
      <c r="H933">
        <v>15</v>
      </c>
      <c r="I933" s="1">
        <v>0.31</v>
      </c>
    </row>
    <row r="934" spans="1:9" x14ac:dyDescent="0.2">
      <c r="A934" t="str">
        <f t="shared" si="27"/>
        <v>Ankit|Telugu Titans|Season9</v>
      </c>
      <c r="B934" s="2" t="s">
        <v>186</v>
      </c>
      <c r="C934" s="2" t="s">
        <v>154</v>
      </c>
      <c r="D934" s="2">
        <v>3227</v>
      </c>
      <c r="E934" s="2">
        <f>VLOOKUP(A934,[2]Sheet1!$A$2:$B$601,2,FALSE)</f>
        <v>3227</v>
      </c>
      <c r="F934" t="s">
        <v>195</v>
      </c>
      <c r="G934">
        <v>47</v>
      </c>
      <c r="H934">
        <v>18</v>
      </c>
      <c r="I934" s="1">
        <v>0.38</v>
      </c>
    </row>
    <row r="935" spans="1:9" x14ac:dyDescent="0.2">
      <c r="A935" t="str">
        <f t="shared" si="27"/>
        <v>Vijay Kumar|Telugu Titans|Season9</v>
      </c>
      <c r="B935" s="2" t="s">
        <v>186</v>
      </c>
      <c r="C935" s="2" t="s">
        <v>154</v>
      </c>
      <c r="D935" s="2">
        <v>768</v>
      </c>
      <c r="E935" s="2">
        <f>VLOOKUP(A935,[2]Sheet1!$A$2:$B$601,2,FALSE)</f>
        <v>768</v>
      </c>
      <c r="F935" t="s">
        <v>131</v>
      </c>
      <c r="G935">
        <v>31</v>
      </c>
      <c r="H935">
        <v>12</v>
      </c>
      <c r="I935" s="1">
        <v>0.39</v>
      </c>
    </row>
    <row r="936" spans="1:9" x14ac:dyDescent="0.2">
      <c r="A936" t="str">
        <f t="shared" si="27"/>
        <v>Mohsen Maghsoudlou Ja..|Telugu Titans|Season9</v>
      </c>
      <c r="B936" s="2" t="s">
        <v>186</v>
      </c>
      <c r="C936" s="2" t="s">
        <v>154</v>
      </c>
      <c r="D936" s="2" t="e">
        <v>#N/A</v>
      </c>
      <c r="E936" s="2" t="e">
        <f>VLOOKUP(A936,[2]Sheet1!$A$2:$B$601,2,FALSE)</f>
        <v>#N/A</v>
      </c>
      <c r="F936" t="s">
        <v>448</v>
      </c>
      <c r="G936">
        <v>31</v>
      </c>
      <c r="H936">
        <v>8</v>
      </c>
      <c r="I936" s="1">
        <v>0.26</v>
      </c>
    </row>
    <row r="937" spans="1:9" x14ac:dyDescent="0.2">
      <c r="A937" t="str">
        <f t="shared" si="27"/>
        <v>Prince D|Telugu Titans|Season9</v>
      </c>
      <c r="B937" s="2" t="s">
        <v>186</v>
      </c>
      <c r="C937" s="2" t="s">
        <v>154</v>
      </c>
      <c r="D937" s="2">
        <v>3969</v>
      </c>
      <c r="E937" s="2">
        <f>VLOOKUP(A937,[2]Sheet1!$A$2:$B$601,2,FALSE)</f>
        <v>3969</v>
      </c>
      <c r="F937" t="s">
        <v>367</v>
      </c>
      <c r="G937">
        <v>24</v>
      </c>
      <c r="H937">
        <v>3</v>
      </c>
      <c r="I937" s="1">
        <v>0.13</v>
      </c>
    </row>
    <row r="938" spans="1:9" x14ac:dyDescent="0.2">
      <c r="A938" t="str">
        <f t="shared" si="27"/>
        <v>Nitin|Telugu Titans|Season9</v>
      </c>
      <c r="B938" s="2" t="s">
        <v>186</v>
      </c>
      <c r="C938" s="2" t="s">
        <v>154</v>
      </c>
      <c r="D938" s="2">
        <v>5111</v>
      </c>
      <c r="E938" s="2">
        <f>VLOOKUP(A938,[2]Sheet1!$A$2:$B$601,2,FALSE)</f>
        <v>5111</v>
      </c>
      <c r="F938" t="s">
        <v>449</v>
      </c>
      <c r="G938">
        <v>20</v>
      </c>
      <c r="H938">
        <v>3</v>
      </c>
      <c r="I938" s="1">
        <v>0.15</v>
      </c>
    </row>
    <row r="939" spans="1:9" x14ac:dyDescent="0.2">
      <c r="A939" t="str">
        <f t="shared" si="27"/>
        <v>Muhammed Shihas S|Telugu Titans|Season9</v>
      </c>
      <c r="B939" s="2" t="s">
        <v>186</v>
      </c>
      <c r="C939" s="2" t="s">
        <v>154</v>
      </c>
      <c r="D939" s="2" t="e">
        <v>#N/A</v>
      </c>
      <c r="E939" s="2" t="e">
        <f>VLOOKUP(A939,[2]Sheet1!$A$2:$B$601,2,FALSE)</f>
        <v>#N/A</v>
      </c>
      <c r="F939" t="s">
        <v>368</v>
      </c>
      <c r="G939">
        <v>20</v>
      </c>
      <c r="H939">
        <v>1</v>
      </c>
      <c r="I939" s="1">
        <v>0.05</v>
      </c>
    </row>
    <row r="940" spans="1:9" x14ac:dyDescent="0.2">
      <c r="A940" t="str">
        <f t="shared" si="27"/>
        <v>Ravinder Pahal|Telugu Titans|Season9</v>
      </c>
      <c r="B940" s="2" t="s">
        <v>186</v>
      </c>
      <c r="C940" s="2" t="s">
        <v>154</v>
      </c>
      <c r="D940" s="2">
        <v>157</v>
      </c>
      <c r="E940" s="2">
        <f>VLOOKUP(A940,[2]Sheet1!$A$2:$B$601,2,FALSE)</f>
        <v>157</v>
      </c>
      <c r="F940" t="s">
        <v>22</v>
      </c>
      <c r="G940">
        <v>17</v>
      </c>
      <c r="H940">
        <v>1</v>
      </c>
      <c r="I940" s="1">
        <v>0.06</v>
      </c>
    </row>
    <row r="941" spans="1:9" x14ac:dyDescent="0.2">
      <c r="A941" t="str">
        <f t="shared" si="27"/>
        <v>Vinay|Telugu Titans|Season9</v>
      </c>
      <c r="B941" s="2" t="s">
        <v>186</v>
      </c>
      <c r="C941" s="2" t="s">
        <v>154</v>
      </c>
      <c r="D941" s="2">
        <v>5095</v>
      </c>
      <c r="E941" s="2">
        <f>VLOOKUP(A941,[2]Sheet1!$A$2:$B$601,2,FALSE)</f>
        <v>5095</v>
      </c>
      <c r="F941" t="s">
        <v>262</v>
      </c>
      <c r="G941">
        <v>9</v>
      </c>
      <c r="H941">
        <v>3</v>
      </c>
      <c r="I941" s="1">
        <v>0.33</v>
      </c>
    </row>
    <row r="942" spans="1:9" x14ac:dyDescent="0.2">
      <c r="A942" t="str">
        <f t="shared" si="27"/>
        <v>Abhishek Singh|Telugu Titans|Season9</v>
      </c>
      <c r="B942" s="2" t="s">
        <v>186</v>
      </c>
      <c r="C942" s="2" t="s">
        <v>154</v>
      </c>
      <c r="D942" s="2">
        <v>2028</v>
      </c>
      <c r="E942" s="2">
        <f>VLOOKUP(A942,[2]Sheet1!$A$2:$B$601,2,FALSE)</f>
        <v>2028</v>
      </c>
      <c r="F942" t="s">
        <v>234</v>
      </c>
      <c r="G942">
        <v>9</v>
      </c>
      <c r="H942">
        <v>3</v>
      </c>
      <c r="I942" s="1">
        <v>0.33</v>
      </c>
    </row>
    <row r="943" spans="1:9" x14ac:dyDescent="0.2">
      <c r="A943" t="str">
        <f t="shared" si="27"/>
        <v>Siddharth Sirish Desai|Telugu Titans|Season9</v>
      </c>
      <c r="B943" s="2" t="s">
        <v>186</v>
      </c>
      <c r="C943" s="2" t="s">
        <v>154</v>
      </c>
      <c r="D943" s="2" t="e">
        <v>#N/A</v>
      </c>
      <c r="E943" s="2" t="e">
        <f>VLOOKUP(A943,[2]Sheet1!$A$2:$B$601,2,FALSE)</f>
        <v>#N/A</v>
      </c>
      <c r="F943" t="s">
        <v>235</v>
      </c>
      <c r="G943">
        <v>8</v>
      </c>
      <c r="H943">
        <v>2</v>
      </c>
      <c r="I943" s="1">
        <v>0.25</v>
      </c>
    </row>
    <row r="944" spans="1:9" x14ac:dyDescent="0.2">
      <c r="A944" t="str">
        <f t="shared" si="27"/>
        <v>Mohit Pahal|Telugu Titans|Season9</v>
      </c>
      <c r="B944" s="2" t="s">
        <v>186</v>
      </c>
      <c r="C944" s="2" t="s">
        <v>154</v>
      </c>
      <c r="D944" s="2">
        <v>5109</v>
      </c>
      <c r="E944" s="2">
        <f>VLOOKUP(A944,[2]Sheet1!$A$2:$B$601,2,FALSE)</f>
        <v>5109</v>
      </c>
      <c r="F944" t="s">
        <v>450</v>
      </c>
      <c r="G944">
        <v>8</v>
      </c>
      <c r="H944">
        <v>4</v>
      </c>
      <c r="I944" s="1">
        <v>0.5</v>
      </c>
    </row>
    <row r="945" spans="1:9" x14ac:dyDescent="0.2">
      <c r="A945" t="str">
        <f t="shared" si="27"/>
        <v>K Hanumanthu|Telugu Titans|Season9</v>
      </c>
      <c r="B945" s="2" t="s">
        <v>186</v>
      </c>
      <c r="C945" s="2" t="s">
        <v>154</v>
      </c>
      <c r="D945" s="2">
        <v>4795</v>
      </c>
      <c r="E945" s="2">
        <f>VLOOKUP(A945,[2]Sheet1!$A$2:$B$601,2,FALSE)</f>
        <v>4795</v>
      </c>
      <c r="F945" t="s">
        <v>451</v>
      </c>
      <c r="G945">
        <v>8</v>
      </c>
      <c r="H945">
        <v>4</v>
      </c>
      <c r="I945" s="1">
        <v>0.5</v>
      </c>
    </row>
    <row r="946" spans="1:9" x14ac:dyDescent="0.2">
      <c r="A946" t="str">
        <f t="shared" si="27"/>
        <v>Mohit|Telugu Titans|Season9</v>
      </c>
      <c r="B946" s="2" t="s">
        <v>186</v>
      </c>
      <c r="C946" s="2" t="s">
        <v>154</v>
      </c>
      <c r="D946" s="2">
        <v>5110</v>
      </c>
      <c r="E946" s="2">
        <f>VLOOKUP(A946,[2]Sheet1!$A$2:$B$601,2,FALSE)</f>
        <v>5110</v>
      </c>
      <c r="F946" t="s">
        <v>252</v>
      </c>
      <c r="G946">
        <v>7</v>
      </c>
      <c r="H946">
        <v>2</v>
      </c>
      <c r="I946" s="1">
        <v>0.28999999999999998</v>
      </c>
    </row>
    <row r="947" spans="1:9" x14ac:dyDescent="0.2">
      <c r="A947" t="str">
        <f t="shared" si="27"/>
        <v>Adarsh T|Telugu Titans|Season9</v>
      </c>
      <c r="B947" s="2" t="s">
        <v>186</v>
      </c>
      <c r="C947" s="2" t="s">
        <v>154</v>
      </c>
      <c r="D947" s="2">
        <v>3095</v>
      </c>
      <c r="E947" s="2">
        <f>VLOOKUP(A947,[2]Sheet1!$A$2:$B$601,2,FALSE)</f>
        <v>3095</v>
      </c>
      <c r="F947" t="s">
        <v>188</v>
      </c>
      <c r="G947">
        <v>7</v>
      </c>
      <c r="H947">
        <v>2</v>
      </c>
      <c r="I947" s="1">
        <v>0.28999999999999998</v>
      </c>
    </row>
    <row r="948" spans="1:9" x14ac:dyDescent="0.2">
      <c r="A948" t="str">
        <f t="shared" si="27"/>
        <v>Monu Goyat|Telugu Titans|Season9</v>
      </c>
      <c r="B948" s="2" t="s">
        <v>186</v>
      </c>
      <c r="C948" s="2" t="s">
        <v>154</v>
      </c>
      <c r="D948" s="2">
        <v>388</v>
      </c>
      <c r="E948" s="2">
        <f>VLOOKUP(A948,[2]Sheet1!$A$2:$B$601,2,FALSE)</f>
        <v>388</v>
      </c>
      <c r="F948" t="s">
        <v>102</v>
      </c>
      <c r="G948">
        <v>6</v>
      </c>
      <c r="H948">
        <v>1</v>
      </c>
      <c r="I948" s="1">
        <v>0.17</v>
      </c>
    </row>
    <row r="949" spans="1:9" x14ac:dyDescent="0.2">
      <c r="A949" t="str">
        <f t="shared" si="27"/>
        <v>Hamid Mirzaei Nader|Telugu Titans|Season9</v>
      </c>
      <c r="B949" s="2" t="s">
        <v>186</v>
      </c>
      <c r="C949" s="2" t="s">
        <v>154</v>
      </c>
      <c r="D949" s="2" t="e">
        <v>#N/A</v>
      </c>
      <c r="E949" s="2" t="e">
        <f>VLOOKUP(A949,[2]Sheet1!$A$2:$B$601,2,FALSE)</f>
        <v>#N/A</v>
      </c>
      <c r="F949" t="s">
        <v>452</v>
      </c>
      <c r="G949">
        <v>5</v>
      </c>
      <c r="H949">
        <v>0</v>
      </c>
      <c r="I949" s="1">
        <v>0</v>
      </c>
    </row>
    <row r="950" spans="1:9" x14ac:dyDescent="0.2">
      <c r="A950" t="str">
        <f t="shared" si="27"/>
        <v>Mohit (TT)|Telugu Titans|Season9</v>
      </c>
      <c r="B950" s="2" t="s">
        <v>186</v>
      </c>
      <c r="C950" s="2" t="s">
        <v>154</v>
      </c>
      <c r="D950" s="2" t="e">
        <v>#N/A</v>
      </c>
      <c r="E950" s="2" t="e">
        <f>VLOOKUP(A950,[2]Sheet1!$A$2:$B$601,2,FALSE)</f>
        <v>#N/A</v>
      </c>
      <c r="F950" t="s">
        <v>453</v>
      </c>
      <c r="G950">
        <v>4</v>
      </c>
      <c r="H950">
        <v>1</v>
      </c>
      <c r="I950" s="1">
        <v>0.25</v>
      </c>
    </row>
    <row r="951" spans="1:9" x14ac:dyDescent="0.2">
      <c r="A951" t="str">
        <f t="shared" si="27"/>
        <v>Palla Ramakrishna|Telugu Titans|Season9</v>
      </c>
      <c r="B951" s="2" t="s">
        <v>186</v>
      </c>
      <c r="C951" s="2" t="s">
        <v>154</v>
      </c>
      <c r="D951" s="2">
        <v>4967</v>
      </c>
      <c r="E951" s="2">
        <f>VLOOKUP(A951,[2]Sheet1!$A$2:$B$601,2,FALSE)</f>
        <v>4967</v>
      </c>
      <c r="F951" t="s">
        <v>370</v>
      </c>
      <c r="G951">
        <v>3</v>
      </c>
      <c r="H951">
        <v>1</v>
      </c>
      <c r="I951" s="1">
        <v>0.33</v>
      </c>
    </row>
    <row r="952" spans="1:9" x14ac:dyDescent="0.2">
      <c r="A952" t="str">
        <f t="shared" si="27"/>
        <v>Rinku H C|U Mumba|Season9</v>
      </c>
      <c r="B952" s="2" t="s">
        <v>186</v>
      </c>
      <c r="C952" s="2" t="s">
        <v>155</v>
      </c>
      <c r="D952" s="2" t="e">
        <v>#N/A</v>
      </c>
      <c r="E952" s="2" t="e">
        <f>VLOOKUP(A952,[2]Sheet1!$A$2:$B$601,2,FALSE)</f>
        <v>#N/A</v>
      </c>
      <c r="F952" t="s">
        <v>454</v>
      </c>
      <c r="G952">
        <v>94</v>
      </c>
      <c r="H952">
        <v>52</v>
      </c>
      <c r="I952" s="1">
        <v>0.55000000000000004</v>
      </c>
    </row>
    <row r="953" spans="1:9" x14ac:dyDescent="0.2">
      <c r="A953" t="str">
        <f t="shared" si="27"/>
        <v>Mohit|U Mumba|Season9</v>
      </c>
      <c r="B953" s="2" t="s">
        <v>186</v>
      </c>
      <c r="C953" s="2" t="s">
        <v>155</v>
      </c>
      <c r="D953" s="2">
        <v>5032</v>
      </c>
      <c r="E953" s="2">
        <f>VLOOKUP(A953,[2]Sheet1!$A$2:$B$601,2,FALSE)</f>
        <v>5032</v>
      </c>
      <c r="F953" t="s">
        <v>252</v>
      </c>
      <c r="G953">
        <v>89</v>
      </c>
      <c r="H953">
        <v>38</v>
      </c>
      <c r="I953" s="1">
        <v>0.43</v>
      </c>
    </row>
    <row r="954" spans="1:9" x14ac:dyDescent="0.2">
      <c r="A954" t="str">
        <f t="shared" si="27"/>
        <v>Harendra Kumar|U Mumba|Season9</v>
      </c>
      <c r="B954" s="2" t="s">
        <v>186</v>
      </c>
      <c r="C954" s="2" t="s">
        <v>155</v>
      </c>
      <c r="D954" s="2">
        <v>3138</v>
      </c>
      <c r="E954" s="2">
        <f>VLOOKUP(A954,[2]Sheet1!$A$2:$B$601,2,FALSE)</f>
        <v>3138</v>
      </c>
      <c r="F954" t="s">
        <v>295</v>
      </c>
      <c r="G954">
        <v>71</v>
      </c>
      <c r="H954">
        <v>24</v>
      </c>
      <c r="I954" s="1">
        <v>0.34</v>
      </c>
    </row>
    <row r="955" spans="1:9" x14ac:dyDescent="0.2">
      <c r="A955" t="str">
        <f t="shared" si="27"/>
        <v>Surinder Singh|U Mumba|Season9</v>
      </c>
      <c r="B955" s="2" t="s">
        <v>186</v>
      </c>
      <c r="C955" s="2" t="s">
        <v>155</v>
      </c>
      <c r="D955" s="2">
        <v>3086</v>
      </c>
      <c r="E955" s="2">
        <f>VLOOKUP(A955,[2]Sheet1!$A$2:$B$601,2,FALSE)</f>
        <v>3086</v>
      </c>
      <c r="F955" t="s">
        <v>156</v>
      </c>
      <c r="G955">
        <v>56</v>
      </c>
      <c r="H955">
        <v>32</v>
      </c>
      <c r="I955" s="1">
        <v>0.56999999999999995</v>
      </c>
    </row>
    <row r="956" spans="1:9" x14ac:dyDescent="0.2">
      <c r="A956" t="str">
        <f t="shared" si="27"/>
        <v>Kiran Laxman Magar|U Mumba|Season9</v>
      </c>
      <c r="B956" s="2" t="s">
        <v>186</v>
      </c>
      <c r="C956" s="2" t="s">
        <v>155</v>
      </c>
      <c r="D956" s="2" t="e">
        <v>#N/A</v>
      </c>
      <c r="E956" s="2" t="e">
        <f>VLOOKUP(A956,[2]Sheet1!$A$2:$B$601,2,FALSE)</f>
        <v>#N/A</v>
      </c>
      <c r="F956" t="s">
        <v>455</v>
      </c>
      <c r="G956">
        <v>46</v>
      </c>
      <c r="H956">
        <v>18</v>
      </c>
      <c r="I956" s="1">
        <v>0.39</v>
      </c>
    </row>
    <row r="957" spans="1:9" x14ac:dyDescent="0.2">
      <c r="A957" t="str">
        <f t="shared" si="27"/>
        <v>Ashish (Bubla)|U Mumba|Season9</v>
      </c>
      <c r="B957" s="2" t="s">
        <v>186</v>
      </c>
      <c r="C957" s="2" t="s">
        <v>155</v>
      </c>
      <c r="D957" s="2" t="e">
        <v>#N/A</v>
      </c>
      <c r="E957" s="2" t="e">
        <f>VLOOKUP(A957,[2]Sheet1!$A$2:$B$601,2,FALSE)</f>
        <v>#N/A</v>
      </c>
      <c r="F957" t="s">
        <v>456</v>
      </c>
      <c r="G957">
        <v>28</v>
      </c>
      <c r="H957">
        <v>18</v>
      </c>
      <c r="I957" s="1">
        <v>0.64</v>
      </c>
    </row>
    <row r="958" spans="1:9" x14ac:dyDescent="0.2">
      <c r="A958" t="str">
        <f t="shared" si="27"/>
        <v>Rahul Sethpal|U Mumba|Season9</v>
      </c>
      <c r="B958" s="2" t="s">
        <v>186</v>
      </c>
      <c r="C958" s="2" t="s">
        <v>155</v>
      </c>
      <c r="D958" s="2">
        <v>4186</v>
      </c>
      <c r="E958" s="2">
        <f>VLOOKUP(A958,[2]Sheet1!$A$2:$B$601,2,FALSE)</f>
        <v>4186</v>
      </c>
      <c r="F958" t="s">
        <v>457</v>
      </c>
      <c r="G958">
        <v>27</v>
      </c>
      <c r="H958">
        <v>13</v>
      </c>
      <c r="I958" s="1">
        <v>0.48</v>
      </c>
    </row>
    <row r="959" spans="1:9" x14ac:dyDescent="0.2">
      <c r="A959" t="str">
        <f t="shared" si="27"/>
        <v>Shivansh Thakur|U Mumba|Season9</v>
      </c>
      <c r="B959" s="2" t="s">
        <v>186</v>
      </c>
      <c r="C959" s="2" t="s">
        <v>155</v>
      </c>
      <c r="D959" s="2">
        <v>4032</v>
      </c>
      <c r="E959" s="2">
        <f>VLOOKUP(A959,[2]Sheet1!$A$2:$B$601,2,FALSE)</f>
        <v>4032</v>
      </c>
      <c r="F959" t="s">
        <v>458</v>
      </c>
      <c r="G959">
        <v>18</v>
      </c>
      <c r="H959">
        <v>7</v>
      </c>
      <c r="I959" s="1">
        <v>0.39</v>
      </c>
    </row>
    <row r="960" spans="1:9" x14ac:dyDescent="0.2">
      <c r="A960" t="str">
        <f t="shared" si="27"/>
        <v>Jai Bhagwan|U Mumba|Season9</v>
      </c>
      <c r="B960" s="2" t="s">
        <v>186</v>
      </c>
      <c r="C960" s="2" t="s">
        <v>155</v>
      </c>
      <c r="D960" s="2">
        <v>5002</v>
      </c>
      <c r="E960" s="2">
        <f>VLOOKUP(A960,[2]Sheet1!$A$2:$B$601,2,FALSE)</f>
        <v>5002</v>
      </c>
      <c r="F960" t="s">
        <v>459</v>
      </c>
      <c r="G960">
        <v>12</v>
      </c>
      <c r="H960">
        <v>5</v>
      </c>
      <c r="I960" s="1">
        <v>0.42</v>
      </c>
    </row>
    <row r="961" spans="1:9" x14ac:dyDescent="0.2">
      <c r="A961" t="str">
        <f t="shared" si="27"/>
        <v>Ashish|U Mumba|Season9</v>
      </c>
      <c r="B961" s="2" t="s">
        <v>186</v>
      </c>
      <c r="C961" s="2" t="s">
        <v>155</v>
      </c>
      <c r="D961" s="2">
        <v>3028</v>
      </c>
      <c r="E961" s="2">
        <f>VLOOKUP(A961,[2]Sheet1!$A$2:$B$601,2,FALSE)</f>
        <v>3028</v>
      </c>
      <c r="F961" t="s">
        <v>272</v>
      </c>
      <c r="G961">
        <v>8</v>
      </c>
      <c r="H961">
        <v>4</v>
      </c>
      <c r="I961" s="1">
        <v>0.5</v>
      </c>
    </row>
    <row r="962" spans="1:9" x14ac:dyDescent="0.2">
      <c r="A962" t="str">
        <f t="shared" si="27"/>
        <v>Guman Singh|U Mumba|Season9</v>
      </c>
      <c r="B962" s="2" t="s">
        <v>186</v>
      </c>
      <c r="C962" s="2" t="s">
        <v>155</v>
      </c>
      <c r="D962" s="2">
        <v>3032</v>
      </c>
      <c r="E962" s="2">
        <f>VLOOKUP(A962,[2]Sheet1!$A$2:$B$601,2,FALSE)</f>
        <v>3032</v>
      </c>
      <c r="F962" t="s">
        <v>348</v>
      </c>
      <c r="G962">
        <v>6</v>
      </c>
      <c r="H962">
        <v>0</v>
      </c>
      <c r="I962" s="1">
        <v>0</v>
      </c>
    </row>
    <row r="963" spans="1:9" x14ac:dyDescent="0.2">
      <c r="A963" t="str">
        <f t="shared" ref="A963:A989" si="28">CONCATENATE(F963,"|",C963,"|",B963)</f>
        <v>Vishal Mane|U Mumba|Season9</v>
      </c>
      <c r="B963" s="2" t="s">
        <v>186</v>
      </c>
      <c r="C963" s="2" t="s">
        <v>155</v>
      </c>
      <c r="D963" s="2">
        <v>123</v>
      </c>
      <c r="E963" s="2">
        <f>VLOOKUP(A963,[2]Sheet1!$A$2:$B$601,2,FALSE)</f>
        <v>123</v>
      </c>
      <c r="F963" t="s">
        <v>97</v>
      </c>
      <c r="G963">
        <v>5</v>
      </c>
      <c r="H963">
        <v>1</v>
      </c>
      <c r="I963" s="1">
        <v>0.2</v>
      </c>
    </row>
    <row r="964" spans="1:9" x14ac:dyDescent="0.2">
      <c r="A964" t="str">
        <f t="shared" si="28"/>
        <v>Satywan|U Mumba|Season9</v>
      </c>
      <c r="B964" s="2" t="s">
        <v>186</v>
      </c>
      <c r="C964" s="2" t="s">
        <v>155</v>
      </c>
      <c r="D964" s="2">
        <v>3169</v>
      </c>
      <c r="E964" s="2">
        <f>VLOOKUP(A964,[2]Sheet1!$A$2:$B$601,2,FALSE)</f>
        <v>3169</v>
      </c>
      <c r="F964" t="s">
        <v>251</v>
      </c>
      <c r="G964">
        <v>4</v>
      </c>
      <c r="H964">
        <v>1</v>
      </c>
      <c r="I964" s="1">
        <v>0.25</v>
      </c>
    </row>
    <row r="965" spans="1:9" x14ac:dyDescent="0.2">
      <c r="A965" t="str">
        <f t="shared" si="28"/>
        <v>Pranay Vinay Rane|U Mumba|Season9</v>
      </c>
      <c r="B965" s="2" t="s">
        <v>186</v>
      </c>
      <c r="C965" s="2" t="s">
        <v>155</v>
      </c>
      <c r="D965" s="2" t="e">
        <v>#N/A</v>
      </c>
      <c r="E965" s="2" t="e">
        <f>VLOOKUP(A965,[2]Sheet1!$A$2:$B$601,2,FALSE)</f>
        <v>#N/A</v>
      </c>
      <c r="F965" t="s">
        <v>460</v>
      </c>
      <c r="G965">
        <v>3</v>
      </c>
      <c r="H965">
        <v>1</v>
      </c>
      <c r="I965" s="1">
        <v>0.33</v>
      </c>
    </row>
    <row r="966" spans="1:9" x14ac:dyDescent="0.2">
      <c r="A966" t="str">
        <f t="shared" si="28"/>
        <v>Heidarali Ekrami|U Mumba|Season9</v>
      </c>
      <c r="B966" s="2" t="s">
        <v>186</v>
      </c>
      <c r="C966" s="2" t="s">
        <v>155</v>
      </c>
      <c r="D966" s="2">
        <v>5018</v>
      </c>
      <c r="E966" s="2">
        <f>VLOOKUP(A966,[2]Sheet1!$A$2:$B$601,2,FALSE)</f>
        <v>5018</v>
      </c>
      <c r="F966" t="s">
        <v>461</v>
      </c>
      <c r="G966">
        <v>3</v>
      </c>
      <c r="H966">
        <v>1</v>
      </c>
      <c r="I966" s="1">
        <v>0.33</v>
      </c>
    </row>
    <row r="967" spans="1:9" x14ac:dyDescent="0.2">
      <c r="A967" t="str">
        <f t="shared" si="28"/>
        <v>Shivam|U Mumba|Season9</v>
      </c>
      <c r="B967" s="2" t="s">
        <v>186</v>
      </c>
      <c r="C967" s="2" t="s">
        <v>155</v>
      </c>
      <c r="D967" s="2">
        <v>4970</v>
      </c>
      <c r="E967" s="2">
        <f>VLOOKUP(A967,[2]Sheet1!$A$2:$B$601,2,FALSE)</f>
        <v>4970</v>
      </c>
      <c r="F967" t="s">
        <v>374</v>
      </c>
      <c r="G967">
        <v>1</v>
      </c>
      <c r="H967">
        <v>1</v>
      </c>
      <c r="I967" s="1">
        <v>1</v>
      </c>
    </row>
    <row r="968" spans="1:9" x14ac:dyDescent="0.2">
      <c r="A968" t="str">
        <f t="shared" si="28"/>
        <v>Ankush|U Mumba|Season9</v>
      </c>
      <c r="B968" s="2" t="s">
        <v>186</v>
      </c>
      <c r="C968" s="2" t="s">
        <v>155</v>
      </c>
      <c r="D968" s="2" t="e">
        <v>#N/A</v>
      </c>
      <c r="E968" s="2" t="e">
        <f>VLOOKUP(A968,[2]Sheet1!$A$2:$B$601,2,FALSE)</f>
        <v>#N/A</v>
      </c>
      <c r="F968" t="s">
        <v>303</v>
      </c>
      <c r="G968">
        <v>1</v>
      </c>
      <c r="H968">
        <v>0</v>
      </c>
      <c r="I968" s="1">
        <v>0</v>
      </c>
    </row>
    <row r="969" spans="1:9" x14ac:dyDescent="0.2">
      <c r="A969" t="str">
        <f t="shared" si="28"/>
        <v>Sumit|U.P. Yoddha|Season9</v>
      </c>
      <c r="B969" s="2" t="s">
        <v>186</v>
      </c>
      <c r="C969" s="2" t="s">
        <v>550</v>
      </c>
      <c r="D969" s="2">
        <v>3240</v>
      </c>
      <c r="E969" s="2">
        <f>VLOOKUP(A969,[2]Sheet1!$A$2:$B$601,2,FALSE)</f>
        <v>3240</v>
      </c>
      <c r="F969" t="s">
        <v>250</v>
      </c>
      <c r="G969">
        <v>105</v>
      </c>
      <c r="H969">
        <v>45</v>
      </c>
      <c r="I969" s="1">
        <v>0.43</v>
      </c>
    </row>
    <row r="970" spans="1:9" x14ac:dyDescent="0.2">
      <c r="A970" t="str">
        <f t="shared" si="28"/>
        <v>Ashu Singh|U.P. Yoddha|Season9</v>
      </c>
      <c r="B970" s="2" t="s">
        <v>186</v>
      </c>
      <c r="C970" s="2" t="s">
        <v>550</v>
      </c>
      <c r="D970" s="2">
        <v>3239</v>
      </c>
      <c r="E970" s="2">
        <f>VLOOKUP(A970,[2]Sheet1!$A$2:$B$601,2,FALSE)</f>
        <v>3239</v>
      </c>
      <c r="F970" t="s">
        <v>300</v>
      </c>
      <c r="G970">
        <v>100</v>
      </c>
      <c r="H970">
        <v>42</v>
      </c>
      <c r="I970" s="1">
        <v>0.42</v>
      </c>
    </row>
    <row r="971" spans="1:9" x14ac:dyDescent="0.2">
      <c r="A971" t="str">
        <f t="shared" si="28"/>
        <v>Nitesh Kumar|U.P. Yoddha|Season9</v>
      </c>
      <c r="B971" s="2" t="s">
        <v>186</v>
      </c>
      <c r="C971" s="2" t="s">
        <v>550</v>
      </c>
      <c r="D971" s="2">
        <v>3088</v>
      </c>
      <c r="E971" s="2">
        <f>VLOOKUP(A971,[2]Sheet1!$A$2:$B$601,2,FALSE)</f>
        <v>3088</v>
      </c>
      <c r="F971" t="s">
        <v>172</v>
      </c>
      <c r="G971">
        <v>79</v>
      </c>
      <c r="H971">
        <v>30</v>
      </c>
      <c r="I971" s="1">
        <v>0.38</v>
      </c>
    </row>
    <row r="972" spans="1:9" x14ac:dyDescent="0.2">
      <c r="A972" t="str">
        <f t="shared" si="28"/>
        <v>Gurdeep|U.P. Yoddha|Season9</v>
      </c>
      <c r="B972" s="2" t="s">
        <v>186</v>
      </c>
      <c r="C972" s="2" t="s">
        <v>550</v>
      </c>
      <c r="D972" s="2">
        <v>2041</v>
      </c>
      <c r="E972" s="2">
        <f>VLOOKUP(A972,[2]Sheet1!$A$2:$B$601,2,FALSE)</f>
        <v>2041</v>
      </c>
      <c r="F972" t="s">
        <v>302</v>
      </c>
      <c r="G972">
        <v>72</v>
      </c>
      <c r="H972">
        <v>33</v>
      </c>
      <c r="I972" s="1">
        <v>0.46</v>
      </c>
    </row>
    <row r="973" spans="1:9" x14ac:dyDescent="0.2">
      <c r="A973" t="str">
        <f t="shared" si="28"/>
        <v>Rohit Tomar|U.P. Yoddha|Season9</v>
      </c>
      <c r="B973" s="2" t="s">
        <v>186</v>
      </c>
      <c r="C973" s="2" t="s">
        <v>550</v>
      </c>
      <c r="D973" s="2">
        <v>4222</v>
      </c>
      <c r="E973" s="2">
        <f>VLOOKUP(A973,[2]Sheet1!$A$2:$B$601,2,FALSE)</f>
        <v>4222</v>
      </c>
      <c r="F973" t="s">
        <v>381</v>
      </c>
      <c r="G973">
        <v>33</v>
      </c>
      <c r="H973">
        <v>13</v>
      </c>
      <c r="I973" s="1">
        <v>0.39</v>
      </c>
    </row>
    <row r="974" spans="1:9" x14ac:dyDescent="0.2">
      <c r="A974" t="str">
        <f t="shared" si="28"/>
        <v>Shubham Kumar|U.P. Yoddha|Season9</v>
      </c>
      <c r="B974" s="2" t="s">
        <v>186</v>
      </c>
      <c r="C974" s="2" t="s">
        <v>550</v>
      </c>
      <c r="D974" s="2">
        <v>4228</v>
      </c>
      <c r="E974" s="2">
        <f>VLOOKUP(A974,[2]Sheet1!$A$2:$B$601,2,FALSE)</f>
        <v>4228</v>
      </c>
      <c r="F974" t="s">
        <v>379</v>
      </c>
      <c r="G974">
        <v>22</v>
      </c>
      <c r="H974">
        <v>6</v>
      </c>
      <c r="I974" s="1">
        <v>0.27</v>
      </c>
    </row>
    <row r="975" spans="1:9" x14ac:dyDescent="0.2">
      <c r="A975" t="str">
        <f t="shared" si="28"/>
        <v>Sandeep Narwal|U.P. Yoddha|Season9</v>
      </c>
      <c r="B975" s="2" t="s">
        <v>186</v>
      </c>
      <c r="C975" s="2" t="s">
        <v>550</v>
      </c>
      <c r="D975" s="2">
        <v>142</v>
      </c>
      <c r="E975" s="2">
        <f>VLOOKUP(A975,[2]Sheet1!$A$2:$B$601,2,FALSE)</f>
        <v>142</v>
      </c>
      <c r="F975" t="s">
        <v>112</v>
      </c>
      <c r="G975">
        <v>18</v>
      </c>
      <c r="H975">
        <v>11</v>
      </c>
      <c r="I975" s="1">
        <v>0.61</v>
      </c>
    </row>
    <row r="976" spans="1:9" x14ac:dyDescent="0.2">
      <c r="A976" t="str">
        <f t="shared" si="28"/>
        <v>Jaideep Sharma|U.P. Yoddha|Season9</v>
      </c>
      <c r="B976" s="2" t="s">
        <v>186</v>
      </c>
      <c r="C976" s="2" t="s">
        <v>550</v>
      </c>
      <c r="D976" s="2" t="e">
        <v>#N/A</v>
      </c>
      <c r="E976" s="2" t="e">
        <f>VLOOKUP(A976,[2]Sheet1!$A$2:$B$601,2,FALSE)</f>
        <v>#N/A</v>
      </c>
      <c r="F976" t="s">
        <v>462</v>
      </c>
      <c r="G976">
        <v>11</v>
      </c>
      <c r="H976">
        <v>0</v>
      </c>
      <c r="I976" s="1">
        <v>0</v>
      </c>
    </row>
    <row r="977" spans="1:9" x14ac:dyDescent="0.2">
      <c r="A977" t="str">
        <f t="shared" si="28"/>
        <v>Surender Gill|U.P. Yoddha|Season9</v>
      </c>
      <c r="B977" s="2" t="s">
        <v>186</v>
      </c>
      <c r="C977" s="2" t="s">
        <v>550</v>
      </c>
      <c r="D977" s="2">
        <v>3241</v>
      </c>
      <c r="E977" s="2">
        <f>VLOOKUP(A977,[2]Sheet1!$A$2:$B$601,2,FALSE)</f>
        <v>3241</v>
      </c>
      <c r="F977" t="s">
        <v>301</v>
      </c>
      <c r="G977">
        <v>8</v>
      </c>
      <c r="H977">
        <v>4</v>
      </c>
      <c r="I977" s="1">
        <v>0.5</v>
      </c>
    </row>
    <row r="978" spans="1:9" x14ac:dyDescent="0.2">
      <c r="A978" t="str">
        <f t="shared" si="28"/>
        <v>Babu M|U.P. Yoddha|Season9</v>
      </c>
      <c r="B978" s="2" t="s">
        <v>186</v>
      </c>
      <c r="C978" s="2" t="s">
        <v>550</v>
      </c>
      <c r="D978" s="2">
        <v>726</v>
      </c>
      <c r="E978" s="2">
        <f>VLOOKUP(A978,[2]Sheet1!$A$2:$B$601,2,FALSE)</f>
        <v>726</v>
      </c>
      <c r="F978" t="s">
        <v>76</v>
      </c>
      <c r="G978">
        <v>8</v>
      </c>
      <c r="H978">
        <v>2</v>
      </c>
      <c r="I978" s="1">
        <v>0.25</v>
      </c>
    </row>
    <row r="979" spans="1:9" x14ac:dyDescent="0.2">
      <c r="A979" t="str">
        <f t="shared" si="28"/>
        <v>Durgesh Kumar|U.P. Yoddha|Season9</v>
      </c>
      <c r="B979" s="2" t="s">
        <v>186</v>
      </c>
      <c r="C979" s="2" t="s">
        <v>550</v>
      </c>
      <c r="D979" s="2">
        <v>3973</v>
      </c>
      <c r="E979" s="2">
        <f>VLOOKUP(A979,[2]Sheet1!$A$2:$B$601,2,FALSE)</f>
        <v>3973</v>
      </c>
      <c r="F979" t="s">
        <v>463</v>
      </c>
      <c r="G979">
        <v>7</v>
      </c>
      <c r="H979">
        <v>3</v>
      </c>
      <c r="I979" s="1">
        <v>0.43</v>
      </c>
    </row>
    <row r="980" spans="1:9" x14ac:dyDescent="0.2">
      <c r="A980" t="str">
        <f t="shared" si="28"/>
        <v>Pardeep Narwal|U.P. Yoddha|Season9</v>
      </c>
      <c r="B980" s="2" t="s">
        <v>186</v>
      </c>
      <c r="C980" s="2" t="s">
        <v>550</v>
      </c>
      <c r="D980" s="2">
        <v>197</v>
      </c>
      <c r="E980" s="2">
        <f>VLOOKUP(A980,[2]Sheet1!$A$2:$B$601,2,FALSE)</f>
        <v>197</v>
      </c>
      <c r="F980" t="s">
        <v>104</v>
      </c>
      <c r="G980">
        <v>6</v>
      </c>
      <c r="H980">
        <v>0</v>
      </c>
      <c r="I980" s="1">
        <v>0</v>
      </c>
    </row>
    <row r="981" spans="1:9" x14ac:dyDescent="0.2">
      <c r="A981" t="str">
        <f t="shared" si="28"/>
        <v>Nitin Panwar|U.P. Yoddha|Season9</v>
      </c>
      <c r="B981" s="2" t="s">
        <v>186</v>
      </c>
      <c r="C981" s="2" t="s">
        <v>550</v>
      </c>
      <c r="D981" s="2">
        <v>3039</v>
      </c>
      <c r="E981" s="2">
        <f>VLOOKUP(A981,[2]Sheet1!$A$2:$B$601,2,FALSE)</f>
        <v>3039</v>
      </c>
      <c r="F981" t="s">
        <v>384</v>
      </c>
      <c r="G981">
        <v>4</v>
      </c>
      <c r="H981">
        <v>2</v>
      </c>
      <c r="I981" s="1">
        <v>0.5</v>
      </c>
    </row>
    <row r="982" spans="1:9" x14ac:dyDescent="0.2">
      <c r="A982" t="str">
        <f t="shared" si="28"/>
        <v>Jaideep|U.P. Yoddha|Season9</v>
      </c>
      <c r="B982" s="2" t="s">
        <v>186</v>
      </c>
      <c r="C982" s="2" t="s">
        <v>550</v>
      </c>
      <c r="D982" s="2" t="e">
        <v>#N/A</v>
      </c>
      <c r="E982" s="2" t="e">
        <f>VLOOKUP(A982,[2]Sheet1!$A$2:$B$601,2,FALSE)</f>
        <v>#N/A</v>
      </c>
      <c r="F982" t="s">
        <v>96</v>
      </c>
      <c r="G982">
        <v>3</v>
      </c>
      <c r="H982">
        <v>0</v>
      </c>
      <c r="I982" s="1">
        <v>0</v>
      </c>
    </row>
    <row r="983" spans="1:9" x14ac:dyDescent="0.2">
      <c r="A983" t="str">
        <f t="shared" si="28"/>
        <v>Nitin Tomar|U.P. Yoddha|Season9</v>
      </c>
      <c r="B983" s="2" t="s">
        <v>186</v>
      </c>
      <c r="C983" s="2" t="s">
        <v>550</v>
      </c>
      <c r="D983" s="2">
        <v>320</v>
      </c>
      <c r="E983" s="2">
        <f>VLOOKUP(A983,[2]Sheet1!$A$2:$B$601,2,FALSE)</f>
        <v>320</v>
      </c>
      <c r="F983" t="s">
        <v>176</v>
      </c>
      <c r="G983">
        <v>2</v>
      </c>
      <c r="H983">
        <v>0</v>
      </c>
      <c r="I983" s="1">
        <v>0</v>
      </c>
    </row>
    <row r="984" spans="1:9" x14ac:dyDescent="0.2">
      <c r="A984" t="str">
        <f t="shared" si="28"/>
        <v>Mahipal|U.P. Yoddha|Season9</v>
      </c>
      <c r="B984" s="2" t="s">
        <v>186</v>
      </c>
      <c r="C984" s="2" t="s">
        <v>550</v>
      </c>
      <c r="D984" s="2">
        <v>5118</v>
      </c>
      <c r="E984" s="2">
        <f>VLOOKUP(A984,[2]Sheet1!$A$2:$B$601,2,FALSE)</f>
        <v>5118</v>
      </c>
      <c r="F984" t="s">
        <v>464</v>
      </c>
      <c r="G984">
        <v>2</v>
      </c>
      <c r="H984">
        <v>0</v>
      </c>
      <c r="I984" s="1">
        <v>0</v>
      </c>
    </row>
    <row r="985" spans="1:9" x14ac:dyDescent="0.2">
      <c r="A985" t="str">
        <f t="shared" si="28"/>
        <v>Anil Kumar|U.P. Yoddha|Season9</v>
      </c>
      <c r="B985" s="2" t="s">
        <v>186</v>
      </c>
      <c r="C985" s="2" t="s">
        <v>550</v>
      </c>
      <c r="D985" s="2">
        <v>5121</v>
      </c>
      <c r="E985" s="2">
        <f>VLOOKUP(A985,[2]Sheet1!$A$2:$B$601,2,FALSE)</f>
        <v>5121</v>
      </c>
      <c r="F985" t="s">
        <v>130</v>
      </c>
      <c r="G985">
        <v>2</v>
      </c>
      <c r="H985">
        <v>1</v>
      </c>
      <c r="I985" s="1">
        <v>0.5</v>
      </c>
    </row>
    <row r="986" spans="1:9" x14ac:dyDescent="0.2">
      <c r="A986" t="str">
        <f t="shared" si="28"/>
        <v>Rathan K|U.P. Yoddha|Season9</v>
      </c>
      <c r="B986" s="2" t="s">
        <v>186</v>
      </c>
      <c r="C986" s="2" t="s">
        <v>550</v>
      </c>
      <c r="D986" s="2">
        <v>3472</v>
      </c>
      <c r="E986" s="2">
        <f>VLOOKUP(A986,[2]Sheet1!$A$2:$B$601,2,FALSE)</f>
        <v>3472</v>
      </c>
      <c r="F986" t="s">
        <v>328</v>
      </c>
      <c r="G986">
        <v>1</v>
      </c>
      <c r="H986">
        <v>0</v>
      </c>
      <c r="I986" s="1">
        <v>0</v>
      </c>
    </row>
    <row r="987" spans="1:9" x14ac:dyDescent="0.2">
      <c r="A987" t="str">
        <f t="shared" si="28"/>
        <v>James Kamweti|U.P. Yoddha|Season9</v>
      </c>
      <c r="B987" s="2" t="s">
        <v>186</v>
      </c>
      <c r="C987" s="2" t="s">
        <v>550</v>
      </c>
      <c r="D987" s="2">
        <v>4933</v>
      </c>
      <c r="E987" s="2">
        <f>VLOOKUP(A987,[2]Sheet1!$A$2:$B$601,2,FALSE)</f>
        <v>4933</v>
      </c>
      <c r="F987" t="s">
        <v>465</v>
      </c>
      <c r="G987">
        <v>1</v>
      </c>
      <c r="H987">
        <v>1</v>
      </c>
      <c r="I987" s="1">
        <v>1</v>
      </c>
    </row>
    <row r="988" spans="1:9" x14ac:dyDescent="0.2">
      <c r="A988" t="str">
        <f t="shared" si="28"/>
        <v>Gulveer Singh|U.P. Yoddha|Season9</v>
      </c>
      <c r="B988" s="2" t="s">
        <v>186</v>
      </c>
      <c r="C988" s="2" t="s">
        <v>550</v>
      </c>
      <c r="D988" s="2">
        <v>647</v>
      </c>
      <c r="E988" s="2">
        <f>VLOOKUP(A988,[2]Sheet1!$A$2:$B$601,2,FALSE)</f>
        <v>647</v>
      </c>
      <c r="F988" t="s">
        <v>466</v>
      </c>
      <c r="G988">
        <v>1</v>
      </c>
      <c r="H988">
        <v>1</v>
      </c>
      <c r="I988" s="1">
        <v>1</v>
      </c>
    </row>
    <row r="989" spans="1:9" x14ac:dyDescent="0.2">
      <c r="A989" t="str">
        <f t="shared" si="28"/>
        <v>Abozar Mohajermighani|U.P. Yoddha|Season9</v>
      </c>
      <c r="B989" s="2" t="s">
        <v>186</v>
      </c>
      <c r="C989" s="2" t="s">
        <v>550</v>
      </c>
      <c r="D989" s="2" t="e">
        <v>#N/A</v>
      </c>
      <c r="E989" s="2" t="e">
        <f>VLOOKUP(A989,[2]Sheet1!$A$2:$B$601,2,FALSE)</f>
        <v>#N/A</v>
      </c>
      <c r="F989" t="s">
        <v>304</v>
      </c>
      <c r="G989">
        <v>1</v>
      </c>
      <c r="H989">
        <v>0</v>
      </c>
      <c r="I989" s="1">
        <v>0</v>
      </c>
    </row>
    <row r="1048575" spans="3:4" x14ac:dyDescent="0.2">
      <c r="C1048575" s="2"/>
      <c r="D1048575" s="2"/>
    </row>
  </sheetData>
  <autoFilter ref="B1:I989" xr:uid="{5FD3B8F6-044D-D549-AE2B-A6477BAE3DD5}"/>
  <mergeCells count="13">
    <mergeCell ref="M184:M187"/>
    <mergeCell ref="M200:M203"/>
    <mergeCell ref="M89:M92"/>
    <mergeCell ref="M103:M106"/>
    <mergeCell ref="M117:M120"/>
    <mergeCell ref="M133:M136"/>
    <mergeCell ref="M150:M153"/>
    <mergeCell ref="M166:M169"/>
    <mergeCell ref="M8:M11"/>
    <mergeCell ref="M23:M26"/>
    <mergeCell ref="M36:M39"/>
    <mergeCell ref="M56:M59"/>
    <mergeCell ref="M71:M74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Sheet1</vt:lpstr>
      <vt:lpstr>s5_bengal</vt:lpstr>
      <vt:lpstr>s5_bulls</vt:lpstr>
      <vt:lpstr>s5_delhi</vt:lpstr>
      <vt:lpstr>s5_gujarat</vt:lpstr>
      <vt:lpstr>s5_harayana</vt:lpstr>
      <vt:lpstr>s5_jaipur</vt:lpstr>
      <vt:lpstr>s5_mumba</vt:lpstr>
      <vt:lpstr>s5_patna</vt:lpstr>
      <vt:lpstr>s5_puneri</vt:lpstr>
      <vt:lpstr>s5_tamil</vt:lpstr>
      <vt:lpstr>s5_telugu</vt:lpstr>
      <vt:lpstr>s5_up</vt:lpstr>
      <vt:lpstr>s6_bengak</vt:lpstr>
      <vt:lpstr>s6_bengal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Aniruddha Mukherjee</dc:creator>
  <cp:lastModifiedBy>Aniruddha Mukherjee</cp:lastModifiedBy>
  <dcterms:created xsi:type="dcterms:W3CDTF">2024-08-25T18:57:41Z</dcterms:created>
  <dcterms:modified xsi:type="dcterms:W3CDTF">2024-08-30T14:52:34Z</dcterms:modified>
</cp:coreProperties>
</file>