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cademics\MSc in Computer Science\Semester 01\CS 5229 - Big Data Analytics Technologies\MapReduce-vs-Spark\UoM_MapReduce-vs-Spark\"/>
    </mc:Choice>
  </mc:AlternateContent>
  <xr:revisionPtr revIDLastSave="0" documentId="13_ncr:1_{9368E660-EF7A-4321-9C63-E80F06476737}" xr6:coauthVersionLast="47" xr6:coauthVersionMax="47" xr10:uidLastSave="{00000000-0000-0000-0000-000000000000}"/>
  <bookViews>
    <workbookView xWindow="-108" yWindow="-108" windowWidth="23256" windowHeight="12576" activeTab="1" xr2:uid="{D502A6AF-525D-405A-B6CE-1B32F11E6DB2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O6" i="1"/>
  <c r="O7" i="1"/>
  <c r="N6" i="1"/>
  <c r="N7" i="1"/>
  <c r="M6" i="1"/>
  <c r="M7" i="1"/>
  <c r="G10" i="1"/>
  <c r="L6" i="1"/>
  <c r="L7" i="1"/>
  <c r="G27" i="1"/>
  <c r="G28" i="1"/>
  <c r="G21" i="1"/>
  <c r="G22" i="1"/>
  <c r="G16" i="1"/>
  <c r="G17" i="1"/>
  <c r="G11" i="1"/>
  <c r="G5" i="1"/>
  <c r="G4" i="1"/>
</calcChain>
</file>

<file path=xl/sharedStrings.xml><?xml version="1.0" encoding="utf-8"?>
<sst xmlns="http://schemas.openxmlformats.org/spreadsheetml/2006/main" count="59" uniqueCount="20">
  <si>
    <t>Spark</t>
  </si>
  <si>
    <t>MapReduce</t>
  </si>
  <si>
    <t>average_carrier_delay  Execution Time</t>
  </si>
  <si>
    <t>1</t>
  </si>
  <si>
    <t>2</t>
  </si>
  <si>
    <t>3</t>
  </si>
  <si>
    <t>4</t>
  </si>
  <si>
    <t>5</t>
  </si>
  <si>
    <t>Method</t>
  </si>
  <si>
    <t>average_late_aircraft_delay Execution Time</t>
  </si>
  <si>
    <t>average_nas_delay Execution Time</t>
  </si>
  <si>
    <t>average_security_delay Execution Time</t>
  </si>
  <si>
    <t>average_weather_delay Execution Time</t>
  </si>
  <si>
    <t>Average</t>
  </si>
  <si>
    <t>Overall Average Time</t>
  </si>
  <si>
    <t xml:space="preserve">Carrier Delay Execution </t>
  </si>
  <si>
    <t>Late Aircraft Delay Execution</t>
  </si>
  <si>
    <t>NAS Delay Execution</t>
  </si>
  <si>
    <t>Security Delay Execution</t>
  </si>
  <si>
    <t xml:space="preserve">Weather Delay Execution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</si>
</sst>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/>
    <xf numFmtId="0" fontId="2" fillId="3" borderId="1" xfId="0" applyFont="1" applyFill="1" applyBorder="1"/>
    <xf numFmtId="0" fontId="3" fillId="2" borderId="2" xfId="0" applyFont="1" applyFill="1" applyBorder="1"/>
    <xf numFmtId="0" fontId="2" fillId="0" borderId="3" xfId="0" applyFont="1" applyBorder="1"/>
    <xf numFmtId="0" fontId="3" fillId="0" borderId="2" xfId="0" applyFont="1" applyFill="1" applyBorder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Carrier Delay Execution Vs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Data!$B$4:$G$4</c:f>
              <c:numCache>
                <c:formatCode>General</c:formatCode>
                <c:ptCount val="6"/>
                <c:pt idx="0">
                  <c:v>16.388999999999999</c:v>
                </c:pt>
                <c:pt idx="1">
                  <c:v>8.34</c:v>
                </c:pt>
                <c:pt idx="2">
                  <c:v>13.816000000000001</c:v>
                </c:pt>
                <c:pt idx="3">
                  <c:v>7.6230000000000002</c:v>
                </c:pt>
                <c:pt idx="4">
                  <c:v>6.7789999999999999</c:v>
                </c:pt>
                <c:pt idx="5">
                  <c:v>10.589400000000001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D-4874-88F9-8D47A7729362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Data!$B$3:$G$3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Data!$B$5:$G$5</c:f>
              <c:numCache>
                <c:formatCode>General</c:formatCode>
                <c:ptCount val="6"/>
                <c:pt idx="0">
                  <c:v>9.0660000000000007</c:v>
                </c:pt>
                <c:pt idx="1">
                  <c:v>7.6539999999999999</c:v>
                </c:pt>
                <c:pt idx="2">
                  <c:v>0.63400000000000001</c:v>
                </c:pt>
                <c:pt idx="3">
                  <c:v>0.504</c:v>
                </c:pt>
                <c:pt idx="4">
                  <c:v>0.50700000000000001</c:v>
                </c:pt>
                <c:pt idx="5">
                  <c:v>3.6730000000000005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D-4874-88F9-8D47A772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41695"/>
        <c:axId val="1059945039"/>
      </c:barChart>
      <c:catAx>
        <c:axId val="11119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45039"/>
        <c:crosses val="autoZero"/>
        <c:auto val="1"/>
        <c:lblAlgn val="ctr"/>
        <c:lblOffset val="100"/>
        <c:noMultiLvlLbl val="0"/>
      </c:catAx>
      <c:valAx>
        <c:axId val="10599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Late Aircraft Delay Execution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Data!$B$9:$G$9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Data!$B$10:$G$10</c:f>
              <c:numCache>
                <c:formatCode>General</c:formatCode>
                <c:ptCount val="6"/>
                <c:pt idx="0">
                  <c:v>6.77</c:v>
                </c:pt>
                <c:pt idx="1">
                  <c:v>7.3289999999999997</c:v>
                </c:pt>
                <c:pt idx="2">
                  <c:v>6.76</c:v>
                </c:pt>
                <c:pt idx="3">
                  <c:v>7.1820000000000004</c:v>
                </c:pt>
                <c:pt idx="4">
                  <c:v>7.069</c:v>
                </c:pt>
                <c:pt idx="5">
                  <c:v>7.0220000000000011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216-A4FE-6B84DD942875}"/>
            </c:ext>
          </c:extLst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Data!$B$9:$G$9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Data!$B$11:$G$11</c:f>
              <c:numCache>
                <c:formatCode>General</c:formatCode>
                <c:ptCount val="6"/>
                <c:pt idx="0">
                  <c:v>7.4859999999999998</c:v>
                </c:pt>
                <c:pt idx="1">
                  <c:v>7.4470000000000001</c:v>
                </c:pt>
                <c:pt idx="2">
                  <c:v>0.60199999999999998</c:v>
                </c:pt>
                <c:pt idx="3">
                  <c:v>0.71699999999999997</c:v>
                </c:pt>
                <c:pt idx="4">
                  <c:v>0.40500000000000003</c:v>
                </c:pt>
                <c:pt idx="5">
                  <c:v>3.3313999999999999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B-4216-A4FE-6B84DD94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2559"/>
        <c:axId val="1112396927"/>
      </c:barChart>
      <c:catAx>
        <c:axId val="11114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96927"/>
        <c:crosses val="autoZero"/>
        <c:auto val="1"/>
        <c:lblAlgn val="ctr"/>
        <c:lblOffset val="100"/>
        <c:noMultiLvlLbl val="0"/>
      </c:catAx>
      <c:valAx>
        <c:axId val="1112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NAS Delay Execution Vs Iteration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Data!$B$15:$G$15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Data!$B$16:$G$16</c:f>
              <c:numCache>
                <c:formatCode>General</c:formatCode>
                <c:ptCount val="6"/>
                <c:pt idx="0">
                  <c:v>6.7619999999999996</c:v>
                </c:pt>
                <c:pt idx="1">
                  <c:v>7.3289999999999997</c:v>
                </c:pt>
                <c:pt idx="2">
                  <c:v>9.6950000000000003</c:v>
                </c:pt>
                <c:pt idx="3">
                  <c:v>7.4340000000000002</c:v>
                </c:pt>
                <c:pt idx="4">
                  <c:v>7.2229999999999999</c:v>
                </c:pt>
                <c:pt idx="5">
                  <c:v>7.688600000000001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7BD-9F0A-771FCDBCFD03}"/>
            </c:ext>
          </c:extLst>
        </c:ser>
        <c:ser>
          <c:idx val="1"/>
          <c:order val="1"/>
          <c:tx>
            <c:strRef>
              <c:f>Data!$A$17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Data!$B$15:$G$15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Data!$B$17:$G$17</c:f>
              <c:numCache>
                <c:formatCode>General</c:formatCode>
                <c:ptCount val="6"/>
                <c:pt idx="0">
                  <c:v>7.7480000000000002</c:v>
                </c:pt>
                <c:pt idx="1">
                  <c:v>7.476</c:v>
                </c:pt>
                <c:pt idx="2">
                  <c:v>0.57699999999999996</c:v>
                </c:pt>
                <c:pt idx="3">
                  <c:v>0.64700000000000002</c:v>
                </c:pt>
                <c:pt idx="4">
                  <c:v>0.495</c:v>
                </c:pt>
                <c:pt idx="5">
                  <c:v>3.3886000000000003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0-47BD-9F0A-771FCDBC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63967"/>
        <c:axId val="1100538911"/>
      </c:barChart>
      <c:catAx>
        <c:axId val="10485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38911"/>
        <c:crosses val="autoZero"/>
        <c:auto val="1"/>
        <c:lblAlgn val="ctr"/>
        <c:lblOffset val="100"/>
        <c:noMultiLvlLbl val="0"/>
      </c:catAx>
      <c:valAx>
        <c:axId val="11005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Security Delay Execution Vs Iteration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Data!$B$20:$G$20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Data!$B$21:$G$21</c:f>
              <c:numCache>
                <c:formatCode>General</c:formatCode>
                <c:ptCount val="6"/>
                <c:pt idx="0">
                  <c:v>7.2569999999999997</c:v>
                </c:pt>
                <c:pt idx="1">
                  <c:v>7.0780000000000003</c:v>
                </c:pt>
                <c:pt idx="2">
                  <c:v>7.2859999999999996</c:v>
                </c:pt>
                <c:pt idx="3">
                  <c:v>7.4130000000000003</c:v>
                </c:pt>
                <c:pt idx="4">
                  <c:v>6.6280000000000001</c:v>
                </c:pt>
                <c:pt idx="5">
                  <c:v>7.1324000000000014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1-4D71-8595-A12CAF45EE19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Data!$B$20:$G$20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Data!$B$22:$G$22</c:f>
              <c:numCache>
                <c:formatCode>General</c:formatCode>
                <c:ptCount val="6"/>
                <c:pt idx="0">
                  <c:v>7.6820000000000004</c:v>
                </c:pt>
                <c:pt idx="1">
                  <c:v>0.68100000000000005</c:v>
                </c:pt>
                <c:pt idx="2">
                  <c:v>0.58799999999999997</c:v>
                </c:pt>
                <c:pt idx="3">
                  <c:v>0.49099999999999999</c:v>
                </c:pt>
                <c:pt idx="4">
                  <c:v>0.41</c:v>
                </c:pt>
                <c:pt idx="5">
                  <c:v>1.9703999999999997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1-4D71-8595-A12CAF45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0159"/>
        <c:axId val="1058572079"/>
      </c:barChart>
      <c:catAx>
        <c:axId val="11114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72079"/>
        <c:crosses val="autoZero"/>
        <c:auto val="1"/>
        <c:lblAlgn val="ctr"/>
        <c:lblOffset val="100"/>
        <c:noMultiLvlLbl val="0"/>
      </c:catAx>
      <c:valAx>
        <c:axId val="10585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Weather Delay Execution Vs Iteration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Data!$B$26:$G$26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Data!$B$27:$G$27</c:f>
              <c:numCache>
                <c:formatCode>General</c:formatCode>
                <c:ptCount val="6"/>
                <c:pt idx="0">
                  <c:v>7.2430000000000003</c:v>
                </c:pt>
                <c:pt idx="1">
                  <c:v>6.5350000000000001</c:v>
                </c:pt>
                <c:pt idx="2">
                  <c:v>7.5570000000000004</c:v>
                </c:pt>
                <c:pt idx="3">
                  <c:v>6.6890000000000001</c:v>
                </c:pt>
                <c:pt idx="4">
                  <c:v>6.694</c:v>
                </c:pt>
                <c:pt idx="5">
                  <c:v>6.9436000000000009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4-45FC-B410-600D1D1BF452}"/>
            </c:ext>
          </c:extLst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Data!$B$26:$G$26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Data!$B$28:$G$28</c:f>
              <c:numCache>
                <c:formatCode>General</c:formatCode>
                <c:ptCount val="6"/>
                <c:pt idx="0">
                  <c:v>7.649</c:v>
                </c:pt>
                <c:pt idx="1">
                  <c:v>0.73599999999999999</c:v>
                </c:pt>
                <c:pt idx="2">
                  <c:v>0.39</c:v>
                </c:pt>
                <c:pt idx="3">
                  <c:v>0.379</c:v>
                </c:pt>
                <c:pt idx="4">
                  <c:v>0.39300000000000002</c:v>
                </c:pt>
                <c:pt idx="5">
                  <c:v>1.9094000000000002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4-45FC-B410-600D1D1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46495"/>
        <c:axId val="1108452383"/>
      </c:barChart>
      <c:catAx>
        <c:axId val="11119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52383"/>
        <c:crosses val="autoZero"/>
        <c:auto val="1"/>
        <c:lblAlgn val="ctr"/>
        <c:lblOffset val="100"/>
        <c:noMultiLvlLbl val="0"/>
      </c:catAx>
      <c:valAx>
        <c:axId val="11084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Execution Time for Each Query Vs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Data!$L$5:$P$5</c:f>
              <c:strCache>
                <c:ptCount val="5"/>
                <c:pt idx="0">
                  <c:v>Carrier Delay Execution </c:v>
                </c:pt>
                <c:pt idx="1">
                  <c:v>Late Aircraft Delay Execution</c:v>
                </c:pt>
                <c:pt idx="2">
                  <c:v>NAS Delay Execution</c:v>
                </c:pt>
                <c:pt idx="3">
                  <c:v>Security Delay Execution</c:v>
                </c:pt>
                <c:pt idx="4">
                  <c:v>Weather Delay Execution </c:v>
                </c:pt>
              </c:strCache>
            </c:strRef>
          </c:cat>
          <c:val>
            <c:numRef>
              <c:f>Data!$L$6:$P$6</c:f>
              <c:numCache>
                <c:formatCode>General</c:formatCode>
                <c:ptCount val="5"/>
                <c:pt idx="0">
                  <c:v>10.589400000000001</c:v>
                </c:pt>
                <c:pt idx="1">
                  <c:v>7.0220000000000011</c:v>
                </c:pt>
                <c:pt idx="2">
                  <c:v>7.688600000000001</c:v>
                </c:pt>
                <c:pt idx="3">
                  <c:v>7.1324000000000014</c:v>
                </c:pt>
                <c:pt idx="4">
                  <c:v>6.9436000000000009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A-4AEA-80B9-F4B439D5D93A}"/>
            </c:ext>
          </c:extLst>
        </c:ser>
        <c:ser>
          <c:idx val="1"/>
          <c:order val="1"/>
          <c:tx>
            <c:strRef>
              <c:f>Data!$K$7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Data!$L$5:$P$5</c:f>
              <c:strCache>
                <c:ptCount val="5"/>
                <c:pt idx="0">
                  <c:v>Carrier Delay Execution </c:v>
                </c:pt>
                <c:pt idx="1">
                  <c:v>Late Aircraft Delay Execution</c:v>
                </c:pt>
                <c:pt idx="2">
                  <c:v>NAS Delay Execution</c:v>
                </c:pt>
                <c:pt idx="3">
                  <c:v>Security Delay Execution</c:v>
                </c:pt>
                <c:pt idx="4">
                  <c:v>Weather Delay Execution </c:v>
                </c:pt>
              </c:strCache>
            </c:strRef>
          </c:cat>
          <c:val>
            <c:numRef>
              <c:f>Data!$L$7:$P$7</c:f>
              <c:numCache>
                <c:formatCode>General</c:formatCode>
                <c:ptCount val="5"/>
                <c:pt idx="0">
                  <c:v>3.6730000000000005</c:v>
                </c:pt>
                <c:pt idx="1">
                  <c:v>3.3313999999999999</c:v>
                </c:pt>
                <c:pt idx="2">
                  <c:v>3.3886000000000003</c:v>
                </c:pt>
                <c:pt idx="3">
                  <c:v>1.9703999999999997</c:v>
                </c:pt>
                <c:pt idx="4">
                  <c:v>1.9094000000000002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A-4AEA-80B9-F4B439D5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947455"/>
        <c:axId val="1108453871"/>
      </c:barChart>
      <c:catAx>
        <c:axId val="11119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53871"/>
        <c:crosses val="autoZero"/>
        <c:auto val="1"/>
        <c:lblAlgn val="ctr"/>
        <c:lblOffset val="100"/>
        <c:noMultiLvlLbl val="0"/>
      </c:catAx>
      <c:valAx>
        <c:axId val="11084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</xdr:colOff>
      <xdr:row>1</xdr:row>
      <xdr:rowOff>134983</xdr:rowOff>
    </xdr:from>
    <xdr:to>
      <xdr:col>7</xdr:col>
      <xdr:colOff>312964</xdr:colOff>
      <xdr:row>17</xdr:row>
      <xdr:rowOff>66404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EB877-8622-43FC-B05E-0898A4A9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138248</xdr:rowOff>
    </xdr:from>
    <xdr:to>
      <xdr:col>7</xdr:col>
      <xdr:colOff>304800</xdr:colOff>
      <xdr:row>51</xdr:row>
      <xdr:rowOff>69669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C2F31-97D9-493D-ABDD-E2FA8403D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164374</xdr:rowOff>
    </xdr:from>
    <xdr:to>
      <xdr:col>7</xdr:col>
      <xdr:colOff>304800</xdr:colOff>
      <xdr:row>34</xdr:row>
      <xdr:rowOff>95794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7F83F-CE1D-479A-BA44-4E27A908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130085</xdr:colOff>
      <xdr:row>52</xdr:row>
      <xdr:rowOff>41367</xdr:rowOff>
    </xdr:from>
    <xdr:to>
      <xdr:col>7</xdr:col>
      <xdr:colOff>434885</xdr:colOff>
      <xdr:row>67</xdr:row>
      <xdr:rowOff>155666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B4C6B-CDAB-4CA9-A6B5-F2076DE71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115933</xdr:colOff>
      <xdr:row>70</xdr:row>
      <xdr:rowOff>2178</xdr:rowOff>
    </xdr:from>
    <xdr:to>
      <xdr:col>7</xdr:col>
      <xdr:colOff>420733</xdr:colOff>
      <xdr:row>85</xdr:row>
      <xdr:rowOff>118656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FA64C-3490-4F49-A912-8BD874AE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495300</xdr:colOff>
      <xdr:row>21</xdr:row>
      <xdr:rowOff>127908</xdr:rowOff>
    </xdr:from>
    <xdr:to>
      <xdr:col>19</xdr:col>
      <xdr:colOff>205740</xdr:colOff>
      <xdr:row>37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A67F59-9119-4008-81AB-5FF9E0B1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8FAC1-7809-4454-A896-FAAD21688AE3}" name="Table3" displayName="Table3" ref="A3:G5" totalsRowShown="0" headerRowDxfId="46" dataDxfId="47">
  <autoFilter ref="A3:G5" xr:uid="{9358FAC1-7809-4454-A896-FAAD21688AE3}"/>
  <tableColumns count="7">
    <tableColumn id="1" xr3:uid="{209736A7-35D8-470F-A308-5F7F16B1D840}" name="Method" dataDxfId="53"/>
    <tableColumn id="2" xr3:uid="{B338475C-208D-4377-AA8A-79F99E771195}" name="1" dataDxfId="52"/>
    <tableColumn id="3" xr3:uid="{C5734CBF-CEB8-48CB-B45C-271E5945C618}" name="2" dataDxfId="51"/>
    <tableColumn id="4" xr3:uid="{D0986908-8D68-44EF-BA0A-52E6505071A5}" name="3" dataDxfId="50"/>
    <tableColumn id="5" xr3:uid="{192E9DB0-779F-44A0-BADE-069C8F4D5F2B}" name="4" dataDxfId="49"/>
    <tableColumn id="6" xr3:uid="{B15A520C-775F-4BA9-AAE2-8013E9C74562}" name="5" dataDxfId="48"/>
    <tableColumn id="8" xr3:uid="{D26BF594-5D10-4B74-AE1D-F168E9677030}" name="Average" dataDxfId="13">
      <calculatedColumnFormula>AVERAGE(Table3[[#This Row],[1]:[5]])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F9B2AE-1009-47D6-A8AA-25FE3F6E15A6}" name="Table35" displayName="Table35" ref="A9:G11" totalsRowShown="0" headerRowDxfId="45" dataDxfId="44">
  <autoFilter ref="A9:G11" xr:uid="{F7F9B2AE-1009-47D6-A8AA-25FE3F6E15A6}"/>
  <tableColumns count="7">
    <tableColumn id="1" xr3:uid="{964A776A-DE75-49D0-8BB6-CA8EAF03B116}" name="Method" dataDxfId="43"/>
    <tableColumn id="2" xr3:uid="{7BAE5B3E-CE4C-414E-B756-47669773A684}" name="1" dataDxfId="42"/>
    <tableColumn id="3" xr3:uid="{E5F69D95-7E85-4017-8D54-BDC55211802D}" name="2" dataDxfId="41"/>
    <tableColumn id="4" xr3:uid="{E4E71562-78F2-4B17-9D8B-A1D2785757B5}" name="3" dataDxfId="40"/>
    <tableColumn id="5" xr3:uid="{84D64CB9-9DDB-489D-BF3D-D919AB401579}" name="4" dataDxfId="39"/>
    <tableColumn id="6" xr3:uid="{9DE27F0A-DB8B-487C-9C64-F9B2615F790D}" name="5" dataDxfId="38"/>
    <tableColumn id="8" xr3:uid="{712982AA-BD93-4716-8E46-817EB12FB94B}" name="Average" dataDxfId="12">
      <calculatedColumnFormula>AVERAGE(Table35[[#This Row],[1]:[5]])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A20C99-5AB2-4227-A706-93A64E6C47C5}" name="Table356" displayName="Table356" ref="A15:G17" totalsRowShown="0" headerRowDxfId="37" dataDxfId="36">
  <autoFilter ref="A15:G17" xr:uid="{32A20C99-5AB2-4227-A706-93A64E6C47C5}"/>
  <tableColumns count="7">
    <tableColumn id="1" xr3:uid="{14991A47-8868-44F6-B324-7B814B9888BE}" name="Method" dataDxfId="35"/>
    <tableColumn id="2" xr3:uid="{02128B05-725E-47AC-AAC7-EB1F6929EE48}" name="1" dataDxfId="34"/>
    <tableColumn id="3" xr3:uid="{89DB009B-4C5E-4A0E-A986-49FEF37561E0}" name="2" dataDxfId="33"/>
    <tableColumn id="4" xr3:uid="{95058ED5-AE97-4B56-A88A-05CBE468EB0B}" name="3" dataDxfId="32"/>
    <tableColumn id="5" xr3:uid="{A6C780D3-75D9-4C5C-979B-1601F1923C84}" name="4" dataDxfId="31"/>
    <tableColumn id="6" xr3:uid="{CFC47424-A17A-43DC-8DC7-0EDF840A549A}" name="5" dataDxfId="30"/>
    <tableColumn id="8" xr3:uid="{6F5463FC-1988-467F-B7FB-4690F914A644}" name="Average" dataDxfId="11">
      <calculatedColumnFormula>AVERAGE(Table356[[#This Row],[1]:[5]])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55FF9C-CF96-491B-BBFE-B4BEDA6D4FF9}" name="Table3567" displayName="Table3567" ref="A20:G22" totalsRowShown="0" headerRowDxfId="29" dataDxfId="28">
  <autoFilter ref="A20:G22" xr:uid="{4755FF9C-CF96-491B-BBFE-B4BEDA6D4FF9}"/>
  <tableColumns count="7">
    <tableColumn id="1" xr3:uid="{2510C239-7FE2-4333-B02B-301C87116C09}" name="Method" dataDxfId="27"/>
    <tableColumn id="2" xr3:uid="{0D42EC99-C10D-43A4-9F92-A3F137908DEC}" name="1" dataDxfId="26"/>
    <tableColumn id="3" xr3:uid="{5030E8B6-FD00-4662-9F37-C8305BC44104}" name="2" dataDxfId="25"/>
    <tableColumn id="4" xr3:uid="{6AFCE57F-DA64-4B08-9DB6-ED956199AC41}" name="3" dataDxfId="24"/>
    <tableColumn id="5" xr3:uid="{176B92AD-25EF-4BC9-AB20-F6CA95A817C7}" name="4" dataDxfId="23"/>
    <tableColumn id="6" xr3:uid="{4BF40243-E92C-4B8D-A91D-104A01C813D2}" name="5" dataDxfId="22"/>
    <tableColumn id="8" xr3:uid="{29E64E09-D815-4E32-B9B2-334305176010}" name="Average" dataDxfId="10">
      <calculatedColumnFormula>AVERAGE(Table3567[[#This Row],[1]:[5]])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D97076-9388-4211-8DFE-36AE5C93156A}" name="Table35678" displayName="Table35678" ref="A26:G28" totalsRowShown="0" headerRowDxfId="21" dataDxfId="20">
  <autoFilter ref="A26:G28" xr:uid="{AAD97076-9388-4211-8DFE-36AE5C93156A}"/>
  <tableColumns count="7">
    <tableColumn id="1" xr3:uid="{1423DBB0-B1CE-4C47-9608-C0BBFAA372B9}" name="Method" dataDxfId="19"/>
    <tableColumn id="2" xr3:uid="{629CDE44-2167-44B7-BDF4-C379865B3DBB}" name="1" dataDxfId="18"/>
    <tableColumn id="3" xr3:uid="{CD1BAC80-3E14-436E-BB1A-AB3ED0F021F5}" name="2" dataDxfId="17"/>
    <tableColumn id="4" xr3:uid="{F8E9206F-AA11-4B93-8135-3DE8DABA7E6A}" name="3" dataDxfId="16"/>
    <tableColumn id="5" xr3:uid="{40068882-D448-45C6-92D4-8A7E80C0E1BE}" name="4" dataDxfId="15"/>
    <tableColumn id="6" xr3:uid="{220A3143-9B62-4C8D-AAF2-D5CE3F492D81}" name="5" dataDxfId="14"/>
    <tableColumn id="8" xr3:uid="{8E581D18-2FE6-4A5A-8A92-A797CA95F410}" name="Average" dataDxfId="9">
      <calculatedColumnFormula>AVERAGE(Table35678[[#This Row],[1]:[5]])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6AEF3D-6C9F-4149-A083-5246D8831815}" name="Table8" displayName="Table8" ref="K5:P7" totalsRowShown="0" headerRowDxfId="5" headerRowBorderDxfId="7" tableBorderDxfId="8" totalsRowBorderDxfId="6">
  <autoFilter ref="K5:P7" xr:uid="{A76AEF3D-6C9F-4149-A083-5246D8831815}"/>
  <tableColumns count="6">
    <tableColumn id="1" xr3:uid="{5FD6F449-FA78-4FB2-93AC-4439E89A841B}" name="Method"/>
    <tableColumn id="2" xr3:uid="{30711367-5DE5-4A36-9FD7-691760CBFB5F}" name="Carrier Delay Execution " dataDxfId="4">
      <calculatedColumnFormula>AVERAGE(B4:F4)</calculatedColumnFormula>
    </tableColumn>
    <tableColumn id="3" xr3:uid="{2E783063-05BC-4CF9-9092-23F3C469A37E}" name="Late Aircraft Delay Execution" dataDxfId="3">
      <calculatedColumnFormula>AVERAGE(B10:F10)</calculatedColumnFormula>
    </tableColumn>
    <tableColumn id="4" xr3:uid="{53D0B309-3489-4966-B5DE-590C4EBC5A7B}" name="NAS Delay Execution" dataDxfId="2">
      <calculatedColumnFormula>AVERAGE(B16:F16)</calculatedColumnFormula>
    </tableColumn>
    <tableColumn id="5" xr3:uid="{5349E91D-4991-4F89-88E1-E68E7CA9765A}" name="Security Delay Execution" dataDxfId="1">
      <calculatedColumnFormula>AVERAGE(B21:F21)</calculatedColumnFormula>
    </tableColumn>
    <tableColumn id="6" xr3:uid="{23A874FD-906E-470F-BF5E-6080DEEFCDB9}" name="Weather Delay Execution " dataDxfId="0">
      <calculatedColumnFormula>AVERAGE(B27:F27)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BB0-418F-46FA-9DE4-2DFA1198B7E8}">
  <dimension ref="A2:Q28"/>
  <sheetViews>
    <sheetView zoomScale="40" zoomScaleNormal="40" workbookViewId="0">
      <selection activeCell="O17" sqref="O17"/>
    </sheetView>
  </sheetViews>
  <sheetFormatPr defaultRowHeight="14.4" x14ac:dyDescent="0.3"/>
  <cols>
    <col min="1" max="1" width="13.88671875" customWidth="1"/>
    <col min="11" max="11" width="14.109375" customWidth="1"/>
    <col min="12" max="12" width="23.5546875" customWidth="1"/>
    <col min="13" max="13" width="21.33203125" customWidth="1"/>
    <col min="14" max="14" width="21" customWidth="1"/>
    <col min="15" max="15" width="27.44140625" customWidth="1"/>
    <col min="16" max="16" width="21.33203125" customWidth="1"/>
  </cols>
  <sheetData>
    <row r="2" spans="1:17" x14ac:dyDescent="0.3">
      <c r="A2" s="1" t="s">
        <v>2</v>
      </c>
      <c r="B2" s="1"/>
      <c r="C2" s="1"/>
      <c r="D2" s="1"/>
      <c r="E2" s="1"/>
      <c r="F2" s="1"/>
    </row>
    <row r="3" spans="1:17" x14ac:dyDescent="0.3">
      <c r="A3" s="2" t="s">
        <v>8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13</v>
      </c>
      <c r="K3" s="4" t="s">
        <v>14</v>
      </c>
    </row>
    <row r="4" spans="1:17" x14ac:dyDescent="0.3">
      <c r="A4" s="2" t="s">
        <v>1</v>
      </c>
      <c r="B4" s="2">
        <v>16.388999999999999</v>
      </c>
      <c r="C4" s="3">
        <v>8.34</v>
      </c>
      <c r="D4" s="2">
        <v>13.816000000000001</v>
      </c>
      <c r="E4" s="2">
        <v>7.6230000000000002</v>
      </c>
      <c r="F4" s="2">
        <v>6.7789999999999999</v>
      </c>
      <c r="G4" s="3">
        <f>AVERAGE(Table3[[#This Row],[1]:[5]])</f>
        <v>10.589400000000001</v>
      </c>
    </row>
    <row r="5" spans="1:17" x14ac:dyDescent="0.3">
      <c r="A5" s="2" t="s">
        <v>0</v>
      </c>
      <c r="B5" s="2">
        <v>9.0660000000000007</v>
      </c>
      <c r="C5" s="2">
        <v>7.6539999999999999</v>
      </c>
      <c r="D5" s="2">
        <v>0.63400000000000001</v>
      </c>
      <c r="E5" s="2">
        <v>0.504</v>
      </c>
      <c r="F5" s="2">
        <v>0.50700000000000001</v>
      </c>
      <c r="G5" s="3">
        <f>AVERAGE(Table3[[#This Row],[1]:[5]])</f>
        <v>3.6730000000000005</v>
      </c>
      <c r="K5" s="6" t="s">
        <v>8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8"/>
    </row>
    <row r="6" spans="1:17" x14ac:dyDescent="0.3">
      <c r="K6" s="5" t="s">
        <v>1</v>
      </c>
      <c r="L6" s="3">
        <f t="shared" ref="L6:L7" si="0">AVERAGE(B4:F4)</f>
        <v>10.589400000000001</v>
      </c>
      <c r="M6">
        <f t="shared" ref="M6:M7" si="1">AVERAGE(B10:F10)</f>
        <v>7.0220000000000011</v>
      </c>
      <c r="N6">
        <f t="shared" ref="N6:N7" si="2">AVERAGE(B16:F16)</f>
        <v>7.688600000000001</v>
      </c>
      <c r="O6">
        <f t="shared" ref="O6:O7" si="3">AVERAGE(B21:F21)</f>
        <v>7.1324000000000014</v>
      </c>
      <c r="P6">
        <f t="shared" ref="P6:P7" si="4">AVERAGE(B27:F27)</f>
        <v>6.9436000000000009</v>
      </c>
    </row>
    <row r="7" spans="1:17" x14ac:dyDescent="0.3">
      <c r="K7" s="7" t="s">
        <v>0</v>
      </c>
      <c r="L7" s="3">
        <f t="shared" si="0"/>
        <v>3.6730000000000005</v>
      </c>
      <c r="M7">
        <f t="shared" si="1"/>
        <v>3.3313999999999999</v>
      </c>
      <c r="N7">
        <f t="shared" si="2"/>
        <v>3.3886000000000003</v>
      </c>
      <c r="O7">
        <f t="shared" si="3"/>
        <v>1.9703999999999997</v>
      </c>
      <c r="P7">
        <f t="shared" si="4"/>
        <v>1.9094000000000002</v>
      </c>
    </row>
    <row r="8" spans="1:17" x14ac:dyDescent="0.3">
      <c r="A8" s="1" t="s">
        <v>9</v>
      </c>
      <c r="B8" s="1"/>
      <c r="C8" s="1"/>
      <c r="D8" s="1"/>
      <c r="E8" s="1"/>
      <c r="F8" s="1"/>
    </row>
    <row r="9" spans="1:17" x14ac:dyDescent="0.3">
      <c r="A9" s="2" t="s">
        <v>8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3" t="s">
        <v>13</v>
      </c>
    </row>
    <row r="10" spans="1:17" x14ac:dyDescent="0.3">
      <c r="A10" s="2" t="s">
        <v>1</v>
      </c>
      <c r="B10" s="2">
        <v>6.77</v>
      </c>
      <c r="C10" s="3">
        <v>7.3289999999999997</v>
      </c>
      <c r="D10" s="2">
        <v>6.76</v>
      </c>
      <c r="E10" s="2">
        <v>7.1820000000000004</v>
      </c>
      <c r="F10" s="2">
        <v>7.069</v>
      </c>
      <c r="G10" s="3">
        <f>AVERAGE(Table35[[#This Row],[1]:[5]])</f>
        <v>7.0220000000000011</v>
      </c>
    </row>
    <row r="11" spans="1:17" x14ac:dyDescent="0.3">
      <c r="A11" s="2" t="s">
        <v>0</v>
      </c>
      <c r="B11" s="2">
        <v>7.4859999999999998</v>
      </c>
      <c r="C11" s="2">
        <v>7.4470000000000001</v>
      </c>
      <c r="D11" s="2">
        <v>0.60199999999999998</v>
      </c>
      <c r="E11" s="2">
        <v>0.71699999999999997</v>
      </c>
      <c r="F11" s="2">
        <v>0.40500000000000003</v>
      </c>
      <c r="G11" s="3">
        <f>AVERAGE(Table35[[#This Row],[1]:[5]])</f>
        <v>3.3313999999999999</v>
      </c>
    </row>
    <row r="14" spans="1:17" x14ac:dyDescent="0.3">
      <c r="A14" s="1" t="s">
        <v>10</v>
      </c>
      <c r="B14" s="1"/>
      <c r="C14" s="1"/>
      <c r="D14" s="1"/>
      <c r="E14" s="1"/>
      <c r="F14" s="1"/>
    </row>
    <row r="15" spans="1:17" x14ac:dyDescent="0.3">
      <c r="A15" s="2" t="s">
        <v>8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  <c r="G15" s="3" t="s">
        <v>13</v>
      </c>
    </row>
    <row r="16" spans="1:17" x14ac:dyDescent="0.3">
      <c r="A16" s="2" t="s">
        <v>1</v>
      </c>
      <c r="B16" s="2">
        <v>6.7619999999999996</v>
      </c>
      <c r="C16" s="3">
        <v>7.3289999999999997</v>
      </c>
      <c r="D16" s="2">
        <v>9.6950000000000003</v>
      </c>
      <c r="E16" s="2">
        <v>7.4340000000000002</v>
      </c>
      <c r="F16" s="2">
        <v>7.2229999999999999</v>
      </c>
      <c r="G16" s="3">
        <f>AVERAGE(Table356[[#This Row],[1]:[5]])</f>
        <v>7.688600000000001</v>
      </c>
    </row>
    <row r="17" spans="1:7" x14ac:dyDescent="0.3">
      <c r="A17" s="2" t="s">
        <v>0</v>
      </c>
      <c r="B17" s="2">
        <v>7.7480000000000002</v>
      </c>
      <c r="C17" s="2">
        <v>7.476</v>
      </c>
      <c r="D17" s="2">
        <v>0.57699999999999996</v>
      </c>
      <c r="E17" s="2">
        <v>0.64700000000000002</v>
      </c>
      <c r="F17" s="2">
        <v>0.495</v>
      </c>
      <c r="G17" s="3">
        <f>AVERAGE(Table356[[#This Row],[1]:[5]])</f>
        <v>3.3886000000000003</v>
      </c>
    </row>
    <row r="19" spans="1:7" x14ac:dyDescent="0.3">
      <c r="A19" s="1" t="s">
        <v>11</v>
      </c>
      <c r="B19" s="1"/>
      <c r="C19" s="1"/>
      <c r="D19" s="1"/>
      <c r="E19" s="1"/>
      <c r="F19" s="1"/>
    </row>
    <row r="20" spans="1:7" x14ac:dyDescent="0.3">
      <c r="A20" s="2" t="s">
        <v>8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3" t="s">
        <v>13</v>
      </c>
    </row>
    <row r="21" spans="1:7" x14ac:dyDescent="0.3">
      <c r="A21" s="2" t="s">
        <v>1</v>
      </c>
      <c r="B21" s="2">
        <v>7.2569999999999997</v>
      </c>
      <c r="C21" s="3">
        <v>7.0780000000000003</v>
      </c>
      <c r="D21" s="2">
        <v>7.2859999999999996</v>
      </c>
      <c r="E21" s="2">
        <v>7.4130000000000003</v>
      </c>
      <c r="F21" s="2">
        <v>6.6280000000000001</v>
      </c>
      <c r="G21" s="3">
        <f>AVERAGE(Table3567[[#This Row],[1]:[5]])</f>
        <v>7.1324000000000014</v>
      </c>
    </row>
    <row r="22" spans="1:7" x14ac:dyDescent="0.3">
      <c r="A22" s="2" t="s">
        <v>0</v>
      </c>
      <c r="B22" s="2">
        <v>7.6820000000000004</v>
      </c>
      <c r="C22" s="2">
        <v>0.68100000000000005</v>
      </c>
      <c r="D22" s="2">
        <v>0.58799999999999997</v>
      </c>
      <c r="E22" s="2">
        <v>0.49099999999999999</v>
      </c>
      <c r="F22" s="2">
        <v>0.41</v>
      </c>
      <c r="G22" s="3">
        <f>AVERAGE(Table3567[[#This Row],[1]:[5]])</f>
        <v>1.9703999999999997</v>
      </c>
    </row>
    <row r="25" spans="1:7" x14ac:dyDescent="0.3">
      <c r="A25" s="1" t="s">
        <v>12</v>
      </c>
      <c r="B25" s="1"/>
      <c r="C25" s="1"/>
      <c r="D25" s="1"/>
      <c r="E25" s="1"/>
      <c r="F25" s="1"/>
    </row>
    <row r="26" spans="1:7" x14ac:dyDescent="0.3">
      <c r="A26" s="2" t="s">
        <v>8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3" t="s">
        <v>13</v>
      </c>
    </row>
    <row r="27" spans="1:7" x14ac:dyDescent="0.3">
      <c r="A27" s="2" t="s">
        <v>1</v>
      </c>
      <c r="B27" s="2">
        <v>7.2430000000000003</v>
      </c>
      <c r="C27" s="3">
        <v>6.5350000000000001</v>
      </c>
      <c r="D27" s="2">
        <v>7.5570000000000004</v>
      </c>
      <c r="E27" s="2">
        <v>6.6890000000000001</v>
      </c>
      <c r="F27" s="2">
        <v>6.694</v>
      </c>
      <c r="G27" s="3">
        <f>AVERAGE(Table35678[[#This Row],[1]:[5]])</f>
        <v>6.9436000000000009</v>
      </c>
    </row>
    <row r="28" spans="1:7" x14ac:dyDescent="0.3">
      <c r="A28" s="2" t="s">
        <v>0</v>
      </c>
      <c r="B28" s="2">
        <v>7.649</v>
      </c>
      <c r="C28" s="2">
        <v>0.73599999999999999</v>
      </c>
      <c r="D28" s="2">
        <v>0.39</v>
      </c>
      <c r="E28" s="2">
        <v>0.379</v>
      </c>
      <c r="F28" s="2">
        <v>0.39300000000000002</v>
      </c>
      <c r="G28" s="3">
        <f>AVERAGE(Table35678[[#This Row],[1]:[5]])</f>
        <v>1.9094000000000002</v>
      </c>
    </row>
  </sheetData>
  <mergeCells count="5">
    <mergeCell ref="A25:F25"/>
    <mergeCell ref="A2:F2"/>
    <mergeCell ref="A8:F8"/>
    <mergeCell ref="A14:F14"/>
    <mergeCell ref="A19:F19"/>
  </mergeCells>
  <phoneticPr fontId="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47E-7D2A-4B18-B4BD-45BDEB1AA0AF}">
  <dimension ref="A1"/>
  <sheetViews>
    <sheetView tabSelected="1" zoomScale="70" zoomScaleNormal="70" workbookViewId="0">
      <selection activeCell="P13" sqref="P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Chinthaka Abeysundara</dc:creator>
  <cp:lastModifiedBy>Amila Chinthaka Abeysundara</cp:lastModifiedBy>
  <dcterms:created xsi:type="dcterms:W3CDTF">2024-03-04T13:37:55Z</dcterms:created>
  <dcterms:modified xsi:type="dcterms:W3CDTF">2024-03-04T14:16:22Z</dcterms:modified>
</cp:coreProperties>
</file>