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Business\"/>
    </mc:Choice>
  </mc:AlternateContent>
  <xr:revisionPtr revIDLastSave="0" documentId="13_ncr:1_{9BEF9658-24CC-4C5C-84A0-990883CE0C24}" xr6:coauthVersionLast="47" xr6:coauthVersionMax="47" xr10:uidLastSave="{00000000-0000-0000-0000-000000000000}"/>
  <bookViews>
    <workbookView xWindow="-108" yWindow="-108" windowWidth="23256" windowHeight="12576" xr2:uid="{3433B584-7622-4B7E-9B82-A1F9BC4B7C5C}"/>
  </bookViews>
  <sheets>
    <sheet name="Sheet1" sheetId="4" r:id="rId1"/>
    <sheet name="Retail Price" sheetId="3" r:id="rId2"/>
    <sheet name="1" sheetId="1" r:id="rId3"/>
    <sheet name="2" sheetId="2" r:id="rId4"/>
  </sheets>
  <calcPr calcId="191029"/>
  <pivotCaches>
    <pivotCache cacheId="24" r:id="rId5"/>
    <pivotCache cacheId="2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G2" i="4"/>
  <c r="D3" i="4"/>
  <c r="G3" i="4"/>
  <c r="D4" i="4"/>
  <c r="G4" i="4"/>
  <c r="D5" i="4"/>
  <c r="G5" i="4"/>
  <c r="D6" i="4"/>
  <c r="G6" i="4"/>
  <c r="D7" i="4"/>
  <c r="G7" i="4"/>
  <c r="D8" i="4"/>
  <c r="G8" i="4"/>
  <c r="D9" i="4"/>
  <c r="G9" i="4"/>
  <c r="D10" i="4"/>
  <c r="G10" i="4"/>
  <c r="D11" i="4"/>
  <c r="G11" i="4"/>
  <c r="D12" i="4"/>
  <c r="G12" i="4"/>
  <c r="D13" i="4"/>
  <c r="G13" i="4"/>
  <c r="D14" i="4"/>
  <c r="G14" i="4"/>
  <c r="D15" i="4"/>
  <c r="G15" i="4"/>
  <c r="D16" i="4"/>
  <c r="G16" i="4"/>
  <c r="D17" i="4"/>
  <c r="G17" i="4"/>
  <c r="D18" i="4"/>
  <c r="G18" i="4"/>
  <c r="D19" i="4"/>
  <c r="G19" i="4"/>
  <c r="D20" i="4"/>
  <c r="G20" i="4"/>
  <c r="D21" i="4"/>
  <c r="G21" i="4"/>
  <c r="D22" i="4"/>
  <c r="G22" i="4"/>
  <c r="D23" i="4"/>
  <c r="G23" i="4"/>
  <c r="D24" i="4"/>
  <c r="G24" i="4"/>
  <c r="D25" i="4"/>
  <c r="G25" i="4"/>
  <c r="D26" i="4"/>
  <c r="G26" i="4"/>
  <c r="D27" i="4"/>
  <c r="G27" i="4"/>
  <c r="D28" i="4"/>
  <c r="G28" i="4"/>
  <c r="D29" i="4"/>
  <c r="G29" i="4"/>
  <c r="D30" i="4"/>
  <c r="G30" i="4"/>
  <c r="D31" i="4"/>
  <c r="G31" i="4"/>
  <c r="D32" i="4"/>
  <c r="G32" i="4"/>
  <c r="D33" i="4"/>
  <c r="G33" i="4"/>
  <c r="D34" i="4"/>
  <c r="G34" i="4"/>
  <c r="D35" i="4"/>
  <c r="G35" i="4"/>
  <c r="D36" i="4"/>
  <c r="G36" i="4"/>
</calcChain>
</file>

<file path=xl/sharedStrings.xml><?xml version="1.0" encoding="utf-8"?>
<sst xmlns="http://schemas.openxmlformats.org/spreadsheetml/2006/main" count="126" uniqueCount="38">
  <si>
    <t>Date Time</t>
  </si>
  <si>
    <t>Web Site</t>
  </si>
  <si>
    <t>Product</t>
  </si>
  <si>
    <t>Type</t>
  </si>
  <si>
    <t>Quantity</t>
  </si>
  <si>
    <t>Discount</t>
  </si>
  <si>
    <t>Revenue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</si>
  <si>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</si>
  <si>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</si>
  <si>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</si>
  <si>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</si>
  <si>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</si>
  <si>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</si>
  <si>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</si>
  <si>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</si>
  <si>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</si>
  <si>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</si>
  <si>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</si>
  <si>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</si>
  <si>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</si>
  <si>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</si>
  <si>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</si>
  <si>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</si>
  <si>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</si>
  <si>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</si>
  <si>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</si>
  <si>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</si>
  <si>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</si>
  <si>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</si>
  <si>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</si>
  <si>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</si>
  <si>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</si>
  <si>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</si>
  <si>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</si>
  <si>
    <t>Row Labels</t>
  </si>
  <si>
    <t>Grand Total</t>
  </si>
  <si>
    <t>Sum of Revenue</t>
  </si>
  <si>
    <t>Count of Web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</si>
</sst>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h:mm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176" fontId="0" fillId="0" borderId="1" xfId="0" applyNumberFormat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[BoomerangSales_Ans.xlsx]1!PivotTable1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Sales Frequency by Web Site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'1'!$A$2:$A$6</c:f>
              <c:strCache>
                <c:ptCount val="4"/>
                <c:pt idx="0">
                  <c:v>amazon.com</c:v>
                </c:pt>
                <c:pt idx="1">
                  <c:v>coloradoboomerangs.com</c:v>
                </c:pt>
                <c:pt idx="2">
                  <c:v>ebay.com</c:v>
                </c:pt>
                <c:pt idx="3">
                  <c:v>gel-boomerang.com</c:v>
                </c:pt>
              </c:strCache>
            </c:strRef>
          </c:cat>
          <c:val>
            <c:numRef>
              <c:f>'1'!$B$2:$B$6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7-45A6-8084-F88D6FB0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4701263"/>
        <c:axId val="1662542303"/>
      </c:barChart>
      <c:catAx>
        <c:axId val="16547012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542303"/>
        <c:crosses val="autoZero"/>
        <c:auto val="1"/>
        <c:lblAlgn val="ctr"/>
        <c:lblOffset val="100"/>
        <c:noMultiLvlLbl val="0"/>
      </c:catAx>
      <c:valAx>
        <c:axId val="16625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70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[BoomerangSales_Ans.xlsx]2!PivotTable2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Revenue of</a:t>
            </a:r>
            <a:r>
              <a:rPr lang="en-US" altLang="zh-CN" baseline="0"/>
              <a:t>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'2'!$A$2:$A$17</c:f>
              <c:strCache>
                <c:ptCount val="15"/>
                <c:pt idx="0">
                  <c:v>Aspen</c:v>
                </c:pt>
                <c:pt idx="1">
                  <c:v>Bellen</c:v>
                </c:pt>
                <c:pt idx="2">
                  <c:v>Bower Aussie Round</c:v>
                </c:pt>
                <c:pt idx="3">
                  <c:v>Carlota Doublers</c:v>
                </c:pt>
                <c:pt idx="4">
                  <c:v>Crested Beaut</c:v>
                </c:pt>
                <c:pt idx="5">
                  <c:v>Fire Aspen</c:v>
                </c:pt>
                <c:pt idx="6">
                  <c:v>Fun Fly</c:v>
                </c:pt>
                <c:pt idx="7">
                  <c:v>GelFast</c:v>
                </c:pt>
                <c:pt idx="8">
                  <c:v>Manu LD</c:v>
                </c:pt>
                <c:pt idx="9">
                  <c:v>Manu MTA</c:v>
                </c:pt>
                <c:pt idx="10">
                  <c:v>Quad</c:v>
                </c:pt>
                <c:pt idx="11">
                  <c:v>Sunset</c:v>
                </c:pt>
                <c:pt idx="12">
                  <c:v>Sunshine</c:v>
                </c:pt>
                <c:pt idx="13">
                  <c:v>Sunspot</c:v>
                </c:pt>
                <c:pt idx="14">
                  <c:v>Yanaki</c:v>
                </c:pt>
              </c:strCache>
            </c:strRef>
          </c:cat>
          <c:val>
            <c:numRef>
              <c:f>'2'!$B$2:$B$17</c:f>
              <c:numCache>
                <c:formatCode>General</c:formatCode>
                <c:ptCount val="15"/>
                <c:pt idx="0">
                  <c:v>2262.9199999999996</c:v>
                </c:pt>
                <c:pt idx="1">
                  <c:v>173.57999999999998</c:v>
                </c:pt>
                <c:pt idx="2">
                  <c:v>258</c:v>
                </c:pt>
                <c:pt idx="3">
                  <c:v>590.25</c:v>
                </c:pt>
                <c:pt idx="4">
                  <c:v>651.58999999999992</c:v>
                </c:pt>
                <c:pt idx="5">
                  <c:v>1344.75</c:v>
                </c:pt>
                <c:pt idx="6">
                  <c:v>508.23000000000008</c:v>
                </c:pt>
                <c:pt idx="7">
                  <c:v>24</c:v>
                </c:pt>
                <c:pt idx="8">
                  <c:v>1000</c:v>
                </c:pt>
                <c:pt idx="9">
                  <c:v>117.72</c:v>
                </c:pt>
                <c:pt idx="10">
                  <c:v>3233.71</c:v>
                </c:pt>
                <c:pt idx="11">
                  <c:v>1105</c:v>
                </c:pt>
                <c:pt idx="12">
                  <c:v>565.08000000000004</c:v>
                </c:pt>
                <c:pt idx="13">
                  <c:v>560</c:v>
                </c:pt>
                <c:pt idx="14">
                  <c:v>590.37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8-4F37-9C2C-0A418E498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861695"/>
        <c:axId val="1655755743"/>
      </c:barChart>
      <c:catAx>
        <c:axId val="18038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755743"/>
        <c:crosses val="autoZero"/>
        <c:auto val="1"/>
        <c:lblAlgn val="ctr"/>
        <c:lblOffset val="100"/>
        <c:noMultiLvlLbl val="0"/>
      </c:catAx>
      <c:valAx>
        <c:axId val="16557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86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118110</xdr:rowOff>
    </xdr:from>
    <xdr:to>
      <xdr:col>6</xdr:col>
      <xdr:colOff>365760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4FBD7-5F6D-A395-0E6B-071EF9C87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5</xdr:col>
      <xdr:colOff>571500</xdr:colOff>
      <xdr:row>36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6FAA7-CCAD-9F88-7B30-7416890F2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merangSales_An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17.846404861113" createdVersion="8" refreshedVersion="8" minRefreshableVersion="3" recordCount="35" xr:uid="{5D90D926-6630-4A38-984A-13A7F8C9BA5C}">
  <cacheSource type="worksheet">
    <worksheetSource ref="A1:G36" sheet="Sheet1" r:id="rId2"/>
  </cacheSource>
  <cacheFields count="7">
    <cacheField name="Date Time" numFmtId="176">
      <sharedItems containsSemiMixedTypes="0" containsNonDate="0" containsDate="1" containsString="0" minDate="2014-12-06T17:46:02" maxDate="2015-12-20T12:35:00"/>
    </cacheField>
    <cacheField name="Web Site" numFmtId="0">
      <sharedItems count="4">
        <s v="amazon.com"/>
        <s v="ebay.com"/>
        <s v="coloradoboomerangs.com"/>
        <s v="gel-boomerang.com"/>
      </sharedItems>
    </cacheField>
    <cacheField name="Product" numFmtId="0">
      <sharedItems/>
    </cacheField>
    <cacheField name="Type" numFmtId="0">
      <sharedItems/>
    </cacheField>
    <cacheField name="Quantity" numFmtId="0">
      <sharedItems containsSemiMixedTypes="0" containsString="0" containsNumber="1" containsInteger="1" minValue="1" maxValue="124"/>
    </cacheField>
    <cacheField name="Discount" numFmtId="0">
      <sharedItems containsSemiMixedTypes="0" containsString="0" containsNumber="1" minValue="0" maxValue="0.59399999999999997"/>
    </cacheField>
    <cacheField name="Revenue" numFmtId="0">
      <sharedItems containsSemiMixedTypes="0" containsString="0" containsNumber="1" minValue="4.91" maxValue="2011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32.927146064816" createdVersion="8" refreshedVersion="8" minRefreshableVersion="3" recordCount="35" xr:uid="{560305AB-7B86-4FD5-9577-AC5A9179D7A7}">
  <cacheSource type="worksheet">
    <worksheetSource ref="A1:G36" sheet="Sheet1"/>
  </cacheSource>
  <cacheFields count="7">
    <cacheField name="Date Time" numFmtId="176">
      <sharedItems containsSemiMixedTypes="0" containsNonDate="0" containsDate="1" containsString="0" minDate="2014-12-06T17:46:02" maxDate="2015-12-20T12:35:00"/>
    </cacheField>
    <cacheField name="Web Site" numFmtId="0">
      <sharedItems/>
    </cacheField>
    <cacheField name="Product" numFmtId="0">
      <sharedItems count="15">
        <s v="Aspen"/>
        <s v="Yanaki"/>
        <s v="Bellen"/>
        <s v="Quad"/>
        <s v="Crested Beaut"/>
        <s v="Manu LD"/>
        <s v="Fire Aspen"/>
        <s v="Sunspot"/>
        <s v="Bower Aussie Round"/>
        <s v="Fun Fly"/>
        <s v="Carlota Doublers"/>
        <s v="Manu MTA"/>
        <s v="Sunshine"/>
        <s v="GelFast"/>
        <s v="Sunset"/>
      </sharedItems>
    </cacheField>
    <cacheField name="Type" numFmtId="0">
      <sharedItems/>
    </cacheField>
    <cacheField name="Quantity" numFmtId="0">
      <sharedItems containsSemiMixedTypes="0" containsString="0" containsNumber="1" containsInteger="1" minValue="1" maxValue="124"/>
    </cacheField>
    <cacheField name="Discount" numFmtId="0">
      <sharedItems containsSemiMixedTypes="0" containsString="0" containsNumber="1" minValue="0" maxValue="0.59399999999999997"/>
    </cacheField>
    <cacheField name="Revenue" numFmtId="0">
      <sharedItems containsSemiMixedTypes="0" containsString="0" containsNumber="1" minValue="4.91" maxValue="2011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d v="2015-09-08T10:13:00"/>
    <x v="0"/>
    <s v="Aspen"/>
    <s v="Wholesale"/>
    <n v="33"/>
    <n v="0.16500000000000001"/>
    <n v="604.83000000000004"/>
  </r>
  <r>
    <d v="2015-12-11T23:26:01"/>
    <x v="1"/>
    <s v="Yanaki"/>
    <s v="Wholesale"/>
    <n v="29"/>
    <n v="0.15"/>
    <n v="590.37"/>
  </r>
  <r>
    <d v="2015-12-19T18:10:57"/>
    <x v="0"/>
    <s v="Bellen"/>
    <s v="Retail"/>
    <n v="3"/>
    <n v="1.9E-2"/>
    <n v="73.58"/>
  </r>
  <r>
    <d v="2015-08-23T12:55:00"/>
    <x v="1"/>
    <s v="Quad"/>
    <s v="Wholesale"/>
    <n v="36"/>
    <n v="0.15"/>
    <n v="1222.47"/>
  </r>
  <r>
    <d v="2015-07-09T05:02:59"/>
    <x v="2"/>
    <s v="Crested Beaut"/>
    <s v="Wholesale"/>
    <n v="38"/>
    <n v="0.15"/>
    <n v="579.79"/>
  </r>
  <r>
    <d v="2015-06-30T16:40:57"/>
    <x v="1"/>
    <s v="Manu LD"/>
    <s v="Retail"/>
    <n v="4"/>
    <n v="0"/>
    <n v="1000"/>
  </r>
  <r>
    <d v="2015-07-01T13:16:02"/>
    <x v="2"/>
    <s v="Bellen"/>
    <s v="Retail"/>
    <n v="4"/>
    <n v="0"/>
    <n v="100"/>
  </r>
  <r>
    <d v="2015-08-02T04:06:58"/>
    <x v="3"/>
    <s v="Fire Aspen"/>
    <s v="Wholesale"/>
    <n v="93"/>
    <n v="0.375"/>
    <n v="1278.75"/>
  </r>
  <r>
    <d v="2015-11-16T12:15:59"/>
    <x v="1"/>
    <s v="Sunspot"/>
    <s v="Wholesale"/>
    <n v="64"/>
    <n v="0.375"/>
    <n v="560"/>
  </r>
  <r>
    <d v="2014-12-09T19:48:00"/>
    <x v="2"/>
    <s v="Bower Aussie Round"/>
    <s v="Retail"/>
    <n v="3"/>
    <n v="0"/>
    <n v="129"/>
  </r>
  <r>
    <d v="2015-12-08T08:23:00"/>
    <x v="0"/>
    <s v="Quad"/>
    <s v="Wholesale"/>
    <n v="124"/>
    <n v="0.59399999999999997"/>
    <n v="2011.24"/>
  </r>
  <r>
    <d v="2014-12-13T16:30:00"/>
    <x v="1"/>
    <s v="Fun Fly"/>
    <s v="Wholesale"/>
    <n v="30"/>
    <n v="0.15"/>
    <n v="127.5"/>
  </r>
  <r>
    <d v="2015-08-23T03:07:03"/>
    <x v="0"/>
    <s v="Aspen"/>
    <s v="Retail"/>
    <n v="8"/>
    <n v="7.1999999999999995E-2"/>
    <n v="162.96"/>
  </r>
  <r>
    <d v="2015-11-20T11:00:58"/>
    <x v="0"/>
    <s v="Carlota Doublers"/>
    <s v="Retail"/>
    <n v="4"/>
    <n v="1.9E-2"/>
    <n v="294.3"/>
  </r>
  <r>
    <d v="2015-08-26T11:05:00"/>
    <x v="0"/>
    <s v="Aspen"/>
    <s v="Retail"/>
    <n v="3"/>
    <n v="1.9E-2"/>
    <n v="64.599999999999994"/>
  </r>
  <r>
    <d v="2015-12-12T14:21:59"/>
    <x v="0"/>
    <s v="Aspen"/>
    <s v="Wholesale"/>
    <n v="91"/>
    <n v="0.35599999999999998"/>
    <n v="1286.3599999999999"/>
  </r>
  <r>
    <d v="2014-12-13T12:40:02"/>
    <x v="3"/>
    <s v="Fun Fly"/>
    <s v="Retail"/>
    <n v="2"/>
    <n v="0"/>
    <n v="10"/>
  </r>
  <r>
    <d v="2014-12-12T16:35:02"/>
    <x v="0"/>
    <s v="Fun Fly"/>
    <s v="Wholesale"/>
    <n v="37"/>
    <n v="0.159"/>
    <n v="155.59"/>
  </r>
  <r>
    <d v="2015-07-28T15:17:00"/>
    <x v="2"/>
    <s v="Fun Fly"/>
    <s v="Retail"/>
    <n v="2"/>
    <n v="0"/>
    <n v="10"/>
  </r>
  <r>
    <d v="2015-08-25T16:47:00"/>
    <x v="0"/>
    <s v="Aspen"/>
    <s v="Retail"/>
    <n v="6"/>
    <n v="7.1999999999999995E-2"/>
    <n v="122.22"/>
  </r>
  <r>
    <d v="2015-12-20T12:35:00"/>
    <x v="0"/>
    <s v="Fun Fly"/>
    <s v="Wholesale"/>
    <n v="35"/>
    <n v="0.16"/>
    <n v="147"/>
  </r>
  <r>
    <d v="2015-08-29T14:06:00"/>
    <x v="0"/>
    <s v="Manu MTA"/>
    <s v="Retail"/>
    <n v="1"/>
    <n v="1.9E-2"/>
    <n v="117.72"/>
  </r>
  <r>
    <d v="2015-02-28T11:45:01"/>
    <x v="2"/>
    <s v="Bower Aussie Round"/>
    <s v="Retail"/>
    <n v="3"/>
    <n v="0"/>
    <n v="129"/>
  </r>
  <r>
    <d v="2015-07-13T05:30:03"/>
    <x v="0"/>
    <s v="Sunshine"/>
    <s v="Wholesale"/>
    <n v="34"/>
    <n v="0.16900000000000001"/>
    <n v="565.08000000000004"/>
  </r>
  <r>
    <d v="2015-08-14T09:49:58"/>
    <x v="2"/>
    <s v="Fire Aspen"/>
    <s v="Retail"/>
    <n v="3"/>
    <n v="0"/>
    <n v="66"/>
  </r>
  <r>
    <d v="2015-11-27T11:33:56"/>
    <x v="2"/>
    <s v="GelFast"/>
    <s v="Retail"/>
    <n v="1"/>
    <n v="0"/>
    <n v="24"/>
  </r>
  <r>
    <d v="2015-11-03T12:30:58"/>
    <x v="0"/>
    <s v="Fun Fly"/>
    <s v="Retail"/>
    <n v="5"/>
    <n v="7.0999999999999994E-2"/>
    <n v="23.23"/>
  </r>
  <r>
    <d v="2015-04-09T12:43:03"/>
    <x v="1"/>
    <s v="Sunset"/>
    <s v="Wholesale"/>
    <n v="68"/>
    <n v="0.375"/>
    <n v="1105"/>
  </r>
  <r>
    <d v="2015-12-08T18:15:59"/>
    <x v="2"/>
    <s v="Fun Fly"/>
    <s v="Retail"/>
    <n v="4"/>
    <n v="0"/>
    <n v="20"/>
  </r>
  <r>
    <d v="2015-02-19T22:13:00"/>
    <x v="1"/>
    <s v="Fun Fly"/>
    <s v="Retail"/>
    <n v="2"/>
    <n v="0"/>
    <n v="10"/>
  </r>
  <r>
    <d v="2015-12-12T08:45:01"/>
    <x v="1"/>
    <s v="Carlota Doublers"/>
    <s v="Retail"/>
    <n v="1"/>
    <n v="0"/>
    <n v="75"/>
  </r>
  <r>
    <d v="2014-12-09T12:11:57"/>
    <x v="2"/>
    <s v="Aspen"/>
    <s v="Retail"/>
    <n v="1"/>
    <n v="0"/>
    <n v="21.95"/>
  </r>
  <r>
    <d v="2014-12-07T19:44:59"/>
    <x v="0"/>
    <s v="Carlota Doublers"/>
    <s v="Retail"/>
    <n v="3"/>
    <n v="1.7999999999999999E-2"/>
    <n v="220.95"/>
  </r>
  <r>
    <d v="2014-12-06T17:46:02"/>
    <x v="0"/>
    <s v="Fun Fly"/>
    <s v="Retail"/>
    <n v="1"/>
    <n v="1.9E-2"/>
    <n v="4.91"/>
  </r>
  <r>
    <d v="2015-06-03T03:54:00"/>
    <x v="2"/>
    <s v="Crested Beaut"/>
    <s v="Retail"/>
    <n v="4"/>
    <n v="0"/>
    <n v="71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d v="2015-09-08T10:13:00"/>
    <s v="amazon.com"/>
    <x v="0"/>
    <s v="Wholesale"/>
    <n v="33"/>
    <n v="0.16500000000000001"/>
    <n v="604.83000000000004"/>
  </r>
  <r>
    <d v="2015-12-11T23:26:01"/>
    <s v="ebay.com"/>
    <x v="1"/>
    <s v="Wholesale"/>
    <n v="29"/>
    <n v="0.15"/>
    <n v="590.37"/>
  </r>
  <r>
    <d v="2015-12-19T18:10:57"/>
    <s v="amazon.com"/>
    <x v="2"/>
    <s v="Retail"/>
    <n v="3"/>
    <n v="1.9E-2"/>
    <n v="73.58"/>
  </r>
  <r>
    <d v="2015-08-23T12:55:00"/>
    <s v="ebay.com"/>
    <x v="3"/>
    <s v="Wholesale"/>
    <n v="36"/>
    <n v="0.15"/>
    <n v="1222.47"/>
  </r>
  <r>
    <d v="2015-07-09T05:02:59"/>
    <s v="coloradoboomerangs.com"/>
    <x v="4"/>
    <s v="Wholesale"/>
    <n v="38"/>
    <n v="0.15"/>
    <n v="579.79"/>
  </r>
  <r>
    <d v="2015-06-30T16:40:57"/>
    <s v="ebay.com"/>
    <x v="5"/>
    <s v="Retail"/>
    <n v="4"/>
    <n v="0"/>
    <n v="1000"/>
  </r>
  <r>
    <d v="2015-07-01T13:16:02"/>
    <s v="coloradoboomerangs.com"/>
    <x v="2"/>
    <s v="Retail"/>
    <n v="4"/>
    <n v="0"/>
    <n v="100"/>
  </r>
  <r>
    <d v="2015-08-02T04:06:58"/>
    <s v="gel-boomerang.com"/>
    <x v="6"/>
    <s v="Wholesale"/>
    <n v="93"/>
    <n v="0.375"/>
    <n v="1278.75"/>
  </r>
  <r>
    <d v="2015-11-16T12:15:59"/>
    <s v="ebay.com"/>
    <x v="7"/>
    <s v="Wholesale"/>
    <n v="64"/>
    <n v="0.375"/>
    <n v="560"/>
  </r>
  <r>
    <d v="2014-12-09T19:48:00"/>
    <s v="coloradoboomerangs.com"/>
    <x v="8"/>
    <s v="Retail"/>
    <n v="3"/>
    <n v="0"/>
    <n v="129"/>
  </r>
  <r>
    <d v="2015-12-08T08:23:00"/>
    <s v="amazon.com"/>
    <x v="3"/>
    <s v="Wholesale"/>
    <n v="124"/>
    <n v="0.59399999999999997"/>
    <n v="2011.24"/>
  </r>
  <r>
    <d v="2014-12-13T16:30:00"/>
    <s v="ebay.com"/>
    <x v="9"/>
    <s v="Wholesale"/>
    <n v="30"/>
    <n v="0.15"/>
    <n v="127.5"/>
  </r>
  <r>
    <d v="2015-08-23T03:07:03"/>
    <s v="amazon.com"/>
    <x v="0"/>
    <s v="Retail"/>
    <n v="8"/>
    <n v="7.1999999999999995E-2"/>
    <n v="162.96"/>
  </r>
  <r>
    <d v="2015-11-20T11:00:58"/>
    <s v="amazon.com"/>
    <x v="10"/>
    <s v="Retail"/>
    <n v="4"/>
    <n v="1.9E-2"/>
    <n v="294.3"/>
  </r>
  <r>
    <d v="2015-08-26T11:05:00"/>
    <s v="amazon.com"/>
    <x v="0"/>
    <s v="Retail"/>
    <n v="3"/>
    <n v="1.9E-2"/>
    <n v="64.599999999999994"/>
  </r>
  <r>
    <d v="2015-12-12T14:21:59"/>
    <s v="amazon.com"/>
    <x v="0"/>
    <s v="Wholesale"/>
    <n v="91"/>
    <n v="0.35599999999999998"/>
    <n v="1286.3599999999999"/>
  </r>
  <r>
    <d v="2014-12-13T12:40:02"/>
    <s v="gel-boomerang.com"/>
    <x v="9"/>
    <s v="Retail"/>
    <n v="2"/>
    <n v="0"/>
    <n v="10"/>
  </r>
  <r>
    <d v="2014-12-12T16:35:02"/>
    <s v="amazon.com"/>
    <x v="9"/>
    <s v="Wholesale"/>
    <n v="37"/>
    <n v="0.159"/>
    <n v="155.59"/>
  </r>
  <r>
    <d v="2015-07-28T15:17:00"/>
    <s v="coloradoboomerangs.com"/>
    <x v="9"/>
    <s v="Retail"/>
    <n v="2"/>
    <n v="0"/>
    <n v="10"/>
  </r>
  <r>
    <d v="2015-08-25T16:47:00"/>
    <s v="amazon.com"/>
    <x v="0"/>
    <s v="Retail"/>
    <n v="6"/>
    <n v="7.1999999999999995E-2"/>
    <n v="122.22"/>
  </r>
  <r>
    <d v="2015-12-20T12:35:00"/>
    <s v="amazon.com"/>
    <x v="9"/>
    <s v="Wholesale"/>
    <n v="35"/>
    <n v="0.16"/>
    <n v="147"/>
  </r>
  <r>
    <d v="2015-08-29T14:06:00"/>
    <s v="amazon.com"/>
    <x v="11"/>
    <s v="Retail"/>
    <n v="1"/>
    <n v="1.9E-2"/>
    <n v="117.72"/>
  </r>
  <r>
    <d v="2015-02-28T11:45:01"/>
    <s v="coloradoboomerangs.com"/>
    <x v="8"/>
    <s v="Retail"/>
    <n v="3"/>
    <n v="0"/>
    <n v="129"/>
  </r>
  <r>
    <d v="2015-07-13T05:30:03"/>
    <s v="amazon.com"/>
    <x v="12"/>
    <s v="Wholesale"/>
    <n v="34"/>
    <n v="0.16900000000000001"/>
    <n v="565.08000000000004"/>
  </r>
  <r>
    <d v="2015-08-14T09:49:58"/>
    <s v="coloradoboomerangs.com"/>
    <x v="6"/>
    <s v="Retail"/>
    <n v="3"/>
    <n v="0"/>
    <n v="66"/>
  </r>
  <r>
    <d v="2015-11-27T11:33:56"/>
    <s v="coloradoboomerangs.com"/>
    <x v="13"/>
    <s v="Retail"/>
    <n v="1"/>
    <n v="0"/>
    <n v="24"/>
  </r>
  <r>
    <d v="2015-11-03T12:30:58"/>
    <s v="amazon.com"/>
    <x v="9"/>
    <s v="Retail"/>
    <n v="5"/>
    <n v="7.0999999999999994E-2"/>
    <n v="23.23"/>
  </r>
  <r>
    <d v="2015-04-09T12:43:03"/>
    <s v="ebay.com"/>
    <x v="14"/>
    <s v="Wholesale"/>
    <n v="68"/>
    <n v="0.375"/>
    <n v="1105"/>
  </r>
  <r>
    <d v="2015-12-08T18:15:59"/>
    <s v="coloradoboomerangs.com"/>
    <x v="9"/>
    <s v="Retail"/>
    <n v="4"/>
    <n v="0"/>
    <n v="20"/>
  </r>
  <r>
    <d v="2015-02-19T22:13:00"/>
    <s v="ebay.com"/>
    <x v="9"/>
    <s v="Retail"/>
    <n v="2"/>
    <n v="0"/>
    <n v="10"/>
  </r>
  <r>
    <d v="2015-12-12T08:45:01"/>
    <s v="ebay.com"/>
    <x v="10"/>
    <s v="Retail"/>
    <n v="1"/>
    <n v="0"/>
    <n v="75"/>
  </r>
  <r>
    <d v="2014-12-09T12:11:57"/>
    <s v="coloradoboomerangs.com"/>
    <x v="0"/>
    <s v="Retail"/>
    <n v="1"/>
    <n v="0"/>
    <n v="21.95"/>
  </r>
  <r>
    <d v="2014-12-07T19:44:59"/>
    <s v="amazon.com"/>
    <x v="10"/>
    <s v="Retail"/>
    <n v="3"/>
    <n v="1.7999999999999999E-2"/>
    <n v="220.95"/>
  </r>
  <r>
    <d v="2014-12-06T17:46:02"/>
    <s v="amazon.com"/>
    <x v="9"/>
    <s v="Retail"/>
    <n v="1"/>
    <n v="1.9E-2"/>
    <n v="4.91"/>
  </r>
  <r>
    <d v="2015-06-03T03:54:00"/>
    <s v="coloradoboomerangs.com"/>
    <x v="4"/>
    <s v="Retail"/>
    <n v="4"/>
    <n v="0"/>
    <n v="7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0A9DC-577F-4D23-A13C-94990C914E06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7">
    <pivotField numFmtId="176" showAll="0"/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eb Sit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7AF6C-49A6-4AF6-85DC-B3F67F486E15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7" firstHeaderRow="1" firstDataRow="1" firstDataCol="1"/>
  <pivotFields count="7">
    <pivotField showAll="0"/>
    <pivotField showAll="0"/>
    <pivotField axis="axisRow" showAll="0">
      <items count="16">
        <item x="0"/>
        <item x="2"/>
        <item x="8"/>
        <item x="10"/>
        <item x="4"/>
        <item x="6"/>
        <item x="9"/>
        <item x="13"/>
        <item x="5"/>
        <item x="11"/>
        <item x="3"/>
        <item x="14"/>
        <item x="12"/>
        <item x="7"/>
        <item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3B3C-634E-43F0-9B01-5AB4D0209D59}">
  <dimension ref="A1:G36"/>
  <sheetViews>
    <sheetView tabSelected="1" workbookViewId="0">
      <selection activeCell="I27" sqref="I27"/>
    </sheetView>
  </sheetViews>
  <sheetFormatPr defaultRowHeight="13.8" x14ac:dyDescent="0.25"/>
  <cols>
    <col min="1" max="1" width="15.66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3">
        <v>42255.4257</v>
      </c>
      <c r="B2" s="4" t="s">
        <v>7</v>
      </c>
      <c r="C2" s="4" t="s">
        <v>8</v>
      </c>
      <c r="D2" s="4" t="str">
        <f>IF(E2&lt;10,"Retail","Wholesale")</f>
        <v>Wholesale</v>
      </c>
      <c r="E2" s="4">
        <v>33</v>
      </c>
      <c r="F2" s="4">
        <v>0.16500000000000001</v>
      </c>
      <c r="G2" s="5">
        <f>ROUND(VLOOKUP(C2,'Retail Price'!$A$2:$B$23,2,0)*E2*(1-F2),2)</f>
        <v>604.83000000000004</v>
      </c>
    </row>
    <row r="3" spans="1:7" x14ac:dyDescent="0.25">
      <c r="A3" s="3">
        <v>42349.9764</v>
      </c>
      <c r="B3" s="4" t="s">
        <v>9</v>
      </c>
      <c r="C3" s="4" t="s">
        <v>10</v>
      </c>
      <c r="D3" s="4" t="str">
        <f>IF(E3&lt;10,"Retail","Wholesale")</f>
        <v>Wholesale</v>
      </c>
      <c r="E3" s="4">
        <v>29</v>
      </c>
      <c r="F3" s="4">
        <v>0.15</v>
      </c>
      <c r="G3" s="5">
        <f>ROUND(VLOOKUP(C3,'Retail Price'!$A$2:$B$23,2,0)*E3*(1-F3),2)</f>
        <v>590.37</v>
      </c>
    </row>
    <row r="4" spans="1:7" x14ac:dyDescent="0.25">
      <c r="A4" s="3">
        <v>42357.757599999997</v>
      </c>
      <c r="B4" s="4" t="s">
        <v>7</v>
      </c>
      <c r="C4" s="4" t="s">
        <v>11</v>
      </c>
      <c r="D4" s="4" t="str">
        <f>IF(E4&lt;10,"Retail","Wholesale")</f>
        <v>Retail</v>
      </c>
      <c r="E4" s="4">
        <v>3</v>
      </c>
      <c r="F4" s="4">
        <v>1.9E-2</v>
      </c>
      <c r="G4" s="5">
        <f>ROUND(VLOOKUP(C4,'Retail Price'!$A$2:$B$23,2,0)*E4*(1-F4),2)</f>
        <v>73.58</v>
      </c>
    </row>
    <row r="5" spans="1:7" x14ac:dyDescent="0.25">
      <c r="A5" s="3">
        <v>42239.538200000003</v>
      </c>
      <c r="B5" s="4" t="s">
        <v>9</v>
      </c>
      <c r="C5" s="4" t="s">
        <v>12</v>
      </c>
      <c r="D5" s="4" t="str">
        <f>IF(E5&lt;10,"Retail","Wholesale")</f>
        <v>Wholesale</v>
      </c>
      <c r="E5" s="4">
        <v>36</v>
      </c>
      <c r="F5" s="4">
        <v>0.15</v>
      </c>
      <c r="G5" s="5">
        <f>ROUND(VLOOKUP(C5,'Retail Price'!$A$2:$B$23,2,0)*E5*(1-F5),2)</f>
        <v>1222.47</v>
      </c>
    </row>
    <row r="6" spans="1:7" x14ac:dyDescent="0.25">
      <c r="A6" s="3">
        <v>42194.210400000004</v>
      </c>
      <c r="B6" s="4" t="s">
        <v>13</v>
      </c>
      <c r="C6" s="4" t="s">
        <v>14</v>
      </c>
      <c r="D6" s="4" t="str">
        <f>IF(E6&lt;10,"Retail","Wholesale")</f>
        <v>Wholesale</v>
      </c>
      <c r="E6" s="4">
        <v>38</v>
      </c>
      <c r="F6" s="4">
        <v>0.15</v>
      </c>
      <c r="G6" s="5">
        <f>ROUND(VLOOKUP(C6,'Retail Price'!$A$2:$B$23,2,0)*E6*(1-F6),2)</f>
        <v>579.79</v>
      </c>
    </row>
    <row r="7" spans="1:7" x14ac:dyDescent="0.25">
      <c r="A7" s="3">
        <v>42185.695099999997</v>
      </c>
      <c r="B7" s="4" t="s">
        <v>9</v>
      </c>
      <c r="C7" s="4" t="s">
        <v>15</v>
      </c>
      <c r="D7" s="4" t="str">
        <f>IF(E7&lt;10,"Retail","Wholesale")</f>
        <v>Retail</v>
      </c>
      <c r="E7" s="4">
        <v>4</v>
      </c>
      <c r="F7" s="4">
        <v>0</v>
      </c>
      <c r="G7" s="5">
        <f>ROUND(VLOOKUP(C7,'Retail Price'!$A$2:$B$23,2,0)*E7*(1-F7),2)</f>
        <v>1000</v>
      </c>
    </row>
    <row r="8" spans="1:7" x14ac:dyDescent="0.25">
      <c r="A8" s="3">
        <v>42186.552799999998</v>
      </c>
      <c r="B8" s="4" t="s">
        <v>13</v>
      </c>
      <c r="C8" s="4" t="s">
        <v>11</v>
      </c>
      <c r="D8" s="4" t="str">
        <f>IF(E8&lt;10,"Retail","Wholesale")</f>
        <v>Retail</v>
      </c>
      <c r="E8" s="4">
        <v>4</v>
      </c>
      <c r="F8" s="4">
        <v>0</v>
      </c>
      <c r="G8" s="5">
        <f>ROUND(VLOOKUP(C8,'Retail Price'!$A$2:$B$23,2,0)*E8*(1-F8),2)</f>
        <v>100</v>
      </c>
    </row>
    <row r="9" spans="1:7" x14ac:dyDescent="0.25">
      <c r="A9" s="3">
        <v>42218.171499999997</v>
      </c>
      <c r="B9" s="4" t="s">
        <v>16</v>
      </c>
      <c r="C9" s="4" t="s">
        <v>17</v>
      </c>
      <c r="D9" s="4" t="str">
        <f>IF(E9&lt;10,"Retail","Wholesale")</f>
        <v>Wholesale</v>
      </c>
      <c r="E9" s="4">
        <v>93</v>
      </c>
      <c r="F9" s="4">
        <v>0.375</v>
      </c>
      <c r="G9" s="5">
        <f>ROUND(VLOOKUP(C9,'Retail Price'!$A$2:$B$23,2,0)*E9*(1-F9),2)</f>
        <v>1278.75</v>
      </c>
    </row>
    <row r="10" spans="1:7" x14ac:dyDescent="0.25">
      <c r="A10" s="3">
        <v>42324.511100000003</v>
      </c>
      <c r="B10" s="4" t="s">
        <v>9</v>
      </c>
      <c r="C10" s="4" t="s">
        <v>18</v>
      </c>
      <c r="D10" s="4" t="str">
        <f>IF(E10&lt;10,"Retail","Wholesale")</f>
        <v>Wholesale</v>
      </c>
      <c r="E10" s="4">
        <v>64</v>
      </c>
      <c r="F10" s="4">
        <v>0.375</v>
      </c>
      <c r="G10" s="5">
        <f>ROUND(VLOOKUP(C10,'Retail Price'!$A$2:$B$23,2,0)*E10*(1-F10),2)</f>
        <v>560</v>
      </c>
    </row>
    <row r="11" spans="1:7" x14ac:dyDescent="0.25">
      <c r="A11" s="3">
        <v>41982.824999999997</v>
      </c>
      <c r="B11" s="4" t="s">
        <v>13</v>
      </c>
      <c r="C11" s="4" t="s">
        <v>19</v>
      </c>
      <c r="D11" s="4" t="str">
        <f>IF(E11&lt;10,"Retail","Wholesale")</f>
        <v>Retail</v>
      </c>
      <c r="E11" s="4">
        <v>3</v>
      </c>
      <c r="F11" s="4">
        <v>0</v>
      </c>
      <c r="G11" s="5">
        <f>ROUND(VLOOKUP(C11,'Retail Price'!$A$2:$B$23,2,0)*E11*(1-F11),2)</f>
        <v>129</v>
      </c>
    </row>
    <row r="12" spans="1:7" x14ac:dyDescent="0.25">
      <c r="A12" s="3">
        <v>42346.349300000002</v>
      </c>
      <c r="B12" s="4" t="s">
        <v>7</v>
      </c>
      <c r="C12" s="4" t="s">
        <v>12</v>
      </c>
      <c r="D12" s="4" t="str">
        <f>IF(E12&lt;10,"Retail","Wholesale")</f>
        <v>Wholesale</v>
      </c>
      <c r="E12" s="4">
        <v>124</v>
      </c>
      <c r="F12" s="4">
        <v>0.59399999999999997</v>
      </c>
      <c r="G12" s="5">
        <f>ROUND(VLOOKUP(C12,'Retail Price'!$A$2:$B$23,2,0)*E12*(1-F12),2)</f>
        <v>2011.24</v>
      </c>
    </row>
    <row r="13" spans="1:7" x14ac:dyDescent="0.25">
      <c r="A13" s="3">
        <v>41986.6875</v>
      </c>
      <c r="B13" s="4" t="s">
        <v>9</v>
      </c>
      <c r="C13" s="4" t="s">
        <v>20</v>
      </c>
      <c r="D13" s="4" t="str">
        <f>IF(E13&lt;10,"Retail","Wholesale")</f>
        <v>Wholesale</v>
      </c>
      <c r="E13" s="4">
        <v>30</v>
      </c>
      <c r="F13" s="4">
        <v>0.15</v>
      </c>
      <c r="G13" s="5">
        <f>ROUND(VLOOKUP(C13,'Retail Price'!$A$2:$B$23,2,0)*E13*(1-F13),2)</f>
        <v>127.5</v>
      </c>
    </row>
    <row r="14" spans="1:7" x14ac:dyDescent="0.25">
      <c r="A14" s="3">
        <v>42239.1299</v>
      </c>
      <c r="B14" s="4" t="s">
        <v>7</v>
      </c>
      <c r="C14" s="4" t="s">
        <v>8</v>
      </c>
      <c r="D14" s="4" t="str">
        <f>IF(E14&lt;10,"Retail","Wholesale")</f>
        <v>Retail</v>
      </c>
      <c r="E14" s="4">
        <v>8</v>
      </c>
      <c r="F14" s="4">
        <v>7.1999999999999995E-2</v>
      </c>
      <c r="G14" s="5">
        <f>ROUND(VLOOKUP(C14,'Retail Price'!$A$2:$B$23,2,0)*E14*(1-F14),2)</f>
        <v>162.96</v>
      </c>
    </row>
    <row r="15" spans="1:7" x14ac:dyDescent="0.25">
      <c r="A15" s="3">
        <v>42328.459000000003</v>
      </c>
      <c r="B15" s="4" t="s">
        <v>7</v>
      </c>
      <c r="C15" s="4" t="s">
        <v>21</v>
      </c>
      <c r="D15" s="4" t="str">
        <f>IF(E15&lt;10,"Retail","Wholesale")</f>
        <v>Retail</v>
      </c>
      <c r="E15" s="4">
        <v>4</v>
      </c>
      <c r="F15" s="4">
        <v>1.9E-2</v>
      </c>
      <c r="G15" s="5">
        <f>ROUND(VLOOKUP(C15,'Retail Price'!$A$2:$B$23,2,0)*E15*(1-F15),2)</f>
        <v>294.3</v>
      </c>
    </row>
    <row r="16" spans="1:7" x14ac:dyDescent="0.25">
      <c r="A16" s="3">
        <v>42242.461799999997</v>
      </c>
      <c r="B16" s="4" t="s">
        <v>7</v>
      </c>
      <c r="C16" s="4" t="s">
        <v>8</v>
      </c>
      <c r="D16" s="4" t="str">
        <f>IF(E16&lt;10,"Retail","Wholesale")</f>
        <v>Retail</v>
      </c>
      <c r="E16" s="4">
        <v>3</v>
      </c>
      <c r="F16" s="4">
        <v>1.9E-2</v>
      </c>
      <c r="G16" s="5">
        <f>ROUND(VLOOKUP(C16,'Retail Price'!$A$2:$B$23,2,0)*E16*(1-F16),2)</f>
        <v>64.599999999999994</v>
      </c>
    </row>
    <row r="17" spans="1:7" x14ac:dyDescent="0.25">
      <c r="A17" s="3">
        <v>42350.598599999998</v>
      </c>
      <c r="B17" s="4" t="s">
        <v>7</v>
      </c>
      <c r="C17" s="4" t="s">
        <v>8</v>
      </c>
      <c r="D17" s="4" t="str">
        <f>IF(E17&lt;10,"Retail","Wholesale")</f>
        <v>Wholesale</v>
      </c>
      <c r="E17" s="4">
        <v>91</v>
      </c>
      <c r="F17" s="4">
        <v>0.35599999999999998</v>
      </c>
      <c r="G17" s="5">
        <f>ROUND(VLOOKUP(C17,'Retail Price'!$A$2:$B$23,2,0)*E17*(1-F17),2)</f>
        <v>1286.3599999999999</v>
      </c>
    </row>
    <row r="18" spans="1:7" x14ac:dyDescent="0.25">
      <c r="A18" s="3">
        <v>41986.527800000003</v>
      </c>
      <c r="B18" s="4" t="s">
        <v>16</v>
      </c>
      <c r="C18" s="4" t="s">
        <v>20</v>
      </c>
      <c r="D18" s="4" t="str">
        <f>IF(E18&lt;10,"Retail","Wholesale")</f>
        <v>Retail</v>
      </c>
      <c r="E18" s="4">
        <v>2</v>
      </c>
      <c r="F18" s="4">
        <v>0</v>
      </c>
      <c r="G18" s="5">
        <f>ROUND(VLOOKUP(C18,'Retail Price'!$A$2:$B$23,2,0)*E18*(1-F18),2)</f>
        <v>10</v>
      </c>
    </row>
    <row r="19" spans="1:7" x14ac:dyDescent="0.25">
      <c r="A19" s="3">
        <v>41985.690999999999</v>
      </c>
      <c r="B19" s="4" t="s">
        <v>7</v>
      </c>
      <c r="C19" s="4" t="s">
        <v>20</v>
      </c>
      <c r="D19" s="4" t="str">
        <f>IF(E19&lt;10,"Retail","Wholesale")</f>
        <v>Wholesale</v>
      </c>
      <c r="E19" s="4">
        <v>37</v>
      </c>
      <c r="F19" s="4">
        <v>0.159</v>
      </c>
      <c r="G19" s="5">
        <f>ROUND(VLOOKUP(C19,'Retail Price'!$A$2:$B$23,2,0)*E19*(1-F19),2)</f>
        <v>155.59</v>
      </c>
    </row>
    <row r="20" spans="1:7" x14ac:dyDescent="0.25">
      <c r="A20" s="3">
        <v>42213.6368</v>
      </c>
      <c r="B20" s="4" t="s">
        <v>13</v>
      </c>
      <c r="C20" s="4" t="s">
        <v>20</v>
      </c>
      <c r="D20" s="4" t="str">
        <f>IF(E20&lt;10,"Retail","Wholesale")</f>
        <v>Retail</v>
      </c>
      <c r="E20" s="4">
        <v>2</v>
      </c>
      <c r="F20" s="4">
        <v>0</v>
      </c>
      <c r="G20" s="5">
        <f>ROUND(VLOOKUP(C20,'Retail Price'!$A$2:$B$23,2,0)*E20*(1-F20),2)</f>
        <v>10</v>
      </c>
    </row>
    <row r="21" spans="1:7" x14ac:dyDescent="0.25">
      <c r="A21" s="3">
        <v>42241.6993</v>
      </c>
      <c r="B21" s="4" t="s">
        <v>7</v>
      </c>
      <c r="C21" s="4" t="s">
        <v>8</v>
      </c>
      <c r="D21" s="4" t="str">
        <f>IF(E21&lt;10,"Retail","Wholesale")</f>
        <v>Retail</v>
      </c>
      <c r="E21" s="4">
        <v>6</v>
      </c>
      <c r="F21" s="4">
        <v>7.1999999999999995E-2</v>
      </c>
      <c r="G21" s="5">
        <f>ROUND(VLOOKUP(C21,'Retail Price'!$A$2:$B$23,2,0)*E21*(1-F21),2)</f>
        <v>122.22</v>
      </c>
    </row>
    <row r="22" spans="1:7" x14ac:dyDescent="0.25">
      <c r="A22" s="3">
        <v>42358.524299999997</v>
      </c>
      <c r="B22" s="4" t="s">
        <v>7</v>
      </c>
      <c r="C22" s="4" t="s">
        <v>20</v>
      </c>
      <c r="D22" s="4" t="str">
        <f>IF(E22&lt;10,"Retail","Wholesale")</f>
        <v>Wholesale</v>
      </c>
      <c r="E22" s="4">
        <v>35</v>
      </c>
      <c r="F22" s="4">
        <v>0.16</v>
      </c>
      <c r="G22" s="5">
        <f>ROUND(VLOOKUP(C22,'Retail Price'!$A$2:$B$23,2,0)*E22*(1-F22),2)</f>
        <v>147</v>
      </c>
    </row>
    <row r="23" spans="1:7" x14ac:dyDescent="0.25">
      <c r="A23" s="3">
        <v>42245.587500000001</v>
      </c>
      <c r="B23" s="4" t="s">
        <v>7</v>
      </c>
      <c r="C23" s="4" t="s">
        <v>22</v>
      </c>
      <c r="D23" s="4" t="str">
        <f>IF(E23&lt;10,"Retail","Wholesale")</f>
        <v>Retail</v>
      </c>
      <c r="E23" s="4">
        <v>1</v>
      </c>
      <c r="F23" s="4">
        <v>1.9E-2</v>
      </c>
      <c r="G23" s="5">
        <f>ROUND(VLOOKUP(C23,'Retail Price'!$A$2:$B$23,2,0)*E23*(1-F23),2)</f>
        <v>117.72</v>
      </c>
    </row>
    <row r="24" spans="1:7" x14ac:dyDescent="0.25">
      <c r="A24" s="3">
        <v>42063.489600000001</v>
      </c>
      <c r="B24" s="4" t="s">
        <v>13</v>
      </c>
      <c r="C24" s="4" t="s">
        <v>19</v>
      </c>
      <c r="D24" s="4" t="str">
        <f>IF(E24&lt;10,"Retail","Wholesale")</f>
        <v>Retail</v>
      </c>
      <c r="E24" s="4">
        <v>3</v>
      </c>
      <c r="F24" s="4">
        <v>0</v>
      </c>
      <c r="G24" s="5">
        <f>ROUND(VLOOKUP(C24,'Retail Price'!$A$2:$B$23,2,0)*E24*(1-F24),2)</f>
        <v>129</v>
      </c>
    </row>
    <row r="25" spans="1:7" x14ac:dyDescent="0.25">
      <c r="A25" s="3">
        <v>42198.229200000002</v>
      </c>
      <c r="B25" s="4" t="s">
        <v>7</v>
      </c>
      <c r="C25" s="4" t="s">
        <v>23</v>
      </c>
      <c r="D25" s="4" t="str">
        <f>IF(E25&lt;10,"Retail","Wholesale")</f>
        <v>Wholesale</v>
      </c>
      <c r="E25" s="4">
        <v>34</v>
      </c>
      <c r="F25" s="4">
        <v>0.16900000000000001</v>
      </c>
      <c r="G25" s="5">
        <f>ROUND(VLOOKUP(C25,'Retail Price'!$A$2:$B$23,2,0)*E25*(1-F25),2)</f>
        <v>565.08000000000004</v>
      </c>
    </row>
    <row r="26" spans="1:7" x14ac:dyDescent="0.25">
      <c r="A26" s="3">
        <v>42230.409699999997</v>
      </c>
      <c r="B26" s="4" t="s">
        <v>13</v>
      </c>
      <c r="C26" s="4" t="s">
        <v>17</v>
      </c>
      <c r="D26" s="4" t="str">
        <f>IF(E26&lt;10,"Retail","Wholesale")</f>
        <v>Retail</v>
      </c>
      <c r="E26" s="4">
        <v>3</v>
      </c>
      <c r="F26" s="4">
        <v>0</v>
      </c>
      <c r="G26" s="5">
        <f>ROUND(VLOOKUP(C26,'Retail Price'!$A$2:$B$23,2,0)*E26*(1-F26),2)</f>
        <v>66</v>
      </c>
    </row>
    <row r="27" spans="1:7" x14ac:dyDescent="0.25">
      <c r="A27" s="3">
        <v>42335.481899999999</v>
      </c>
      <c r="B27" s="4" t="s">
        <v>13</v>
      </c>
      <c r="C27" s="4" t="s">
        <v>24</v>
      </c>
      <c r="D27" s="4" t="str">
        <f>IF(E27&lt;10,"Retail","Wholesale")</f>
        <v>Retail</v>
      </c>
      <c r="E27" s="4">
        <v>1</v>
      </c>
      <c r="F27" s="4">
        <v>0</v>
      </c>
      <c r="G27" s="5">
        <f>ROUND(VLOOKUP(C27,'Retail Price'!$A$2:$B$23,2,0)*E27*(1-F27),2)</f>
        <v>24</v>
      </c>
    </row>
    <row r="28" spans="1:7" x14ac:dyDescent="0.25">
      <c r="A28" s="3">
        <v>42311.521500000003</v>
      </c>
      <c r="B28" s="4" t="s">
        <v>7</v>
      </c>
      <c r="C28" s="4" t="s">
        <v>20</v>
      </c>
      <c r="D28" s="4" t="str">
        <f>IF(E28&lt;10,"Retail","Wholesale")</f>
        <v>Retail</v>
      </c>
      <c r="E28" s="4">
        <v>5</v>
      </c>
      <c r="F28" s="4">
        <v>7.0999999999999994E-2</v>
      </c>
      <c r="G28" s="5">
        <f>ROUND(VLOOKUP(C28,'Retail Price'!$A$2:$B$23,2,0)*E28*(1-F28),2)</f>
        <v>23.23</v>
      </c>
    </row>
    <row r="29" spans="1:7" x14ac:dyDescent="0.25">
      <c r="A29" s="3">
        <v>42103.529900000001</v>
      </c>
      <c r="B29" s="4" t="s">
        <v>9</v>
      </c>
      <c r="C29" s="4" t="s">
        <v>25</v>
      </c>
      <c r="D29" s="4" t="str">
        <f>IF(E29&lt;10,"Retail","Wholesale")</f>
        <v>Wholesale</v>
      </c>
      <c r="E29" s="4">
        <v>68</v>
      </c>
      <c r="F29" s="4">
        <v>0.375</v>
      </c>
      <c r="G29" s="5">
        <f>ROUND(VLOOKUP(C29,'Retail Price'!$A$2:$B$23,2,0)*E29*(1-F29),2)</f>
        <v>1105</v>
      </c>
    </row>
    <row r="30" spans="1:7" x14ac:dyDescent="0.25">
      <c r="A30" s="3">
        <v>42346.761100000003</v>
      </c>
      <c r="B30" s="4" t="s">
        <v>13</v>
      </c>
      <c r="C30" s="4" t="s">
        <v>20</v>
      </c>
      <c r="D30" s="4" t="str">
        <f>IF(E30&lt;10,"Retail","Wholesale")</f>
        <v>Retail</v>
      </c>
      <c r="E30" s="4">
        <v>4</v>
      </c>
      <c r="F30" s="4">
        <v>0</v>
      </c>
      <c r="G30" s="5">
        <f>ROUND(VLOOKUP(C30,'Retail Price'!$A$2:$B$23,2,0)*E30*(1-F30),2)</f>
        <v>20</v>
      </c>
    </row>
    <row r="31" spans="1:7" x14ac:dyDescent="0.25">
      <c r="A31" s="3">
        <v>42054.9257</v>
      </c>
      <c r="B31" s="4" t="s">
        <v>9</v>
      </c>
      <c r="C31" s="4" t="s">
        <v>20</v>
      </c>
      <c r="D31" s="4" t="str">
        <f>IF(E31&lt;10,"Retail","Wholesale")</f>
        <v>Retail</v>
      </c>
      <c r="E31" s="4">
        <v>2</v>
      </c>
      <c r="F31" s="4">
        <v>0</v>
      </c>
      <c r="G31" s="5">
        <f>ROUND(VLOOKUP(C31,'Retail Price'!$A$2:$B$23,2,0)*E31*(1-F31),2)</f>
        <v>10</v>
      </c>
    </row>
    <row r="32" spans="1:7" x14ac:dyDescent="0.25">
      <c r="A32" s="3">
        <v>42350.364600000001</v>
      </c>
      <c r="B32" s="4" t="s">
        <v>9</v>
      </c>
      <c r="C32" s="4" t="s">
        <v>21</v>
      </c>
      <c r="D32" s="4" t="str">
        <f>IF(E32&lt;10,"Retail","Wholesale")</f>
        <v>Retail</v>
      </c>
      <c r="E32" s="4">
        <v>1</v>
      </c>
      <c r="F32" s="4">
        <v>0</v>
      </c>
      <c r="G32" s="5">
        <f>ROUND(VLOOKUP(C32,'Retail Price'!$A$2:$B$23,2,0)*E32*(1-F32),2)</f>
        <v>75</v>
      </c>
    </row>
    <row r="33" spans="1:7" x14ac:dyDescent="0.25">
      <c r="A33" s="3">
        <v>41982.508300000001</v>
      </c>
      <c r="B33" s="4" t="s">
        <v>13</v>
      </c>
      <c r="C33" s="4" t="s">
        <v>8</v>
      </c>
      <c r="D33" s="4" t="str">
        <f>IF(E33&lt;10,"Retail","Wholesale")</f>
        <v>Retail</v>
      </c>
      <c r="E33" s="4">
        <v>1</v>
      </c>
      <c r="F33" s="4">
        <v>0</v>
      </c>
      <c r="G33" s="5">
        <f>ROUND(VLOOKUP(C33,'Retail Price'!$A$2:$B$23,2,0)*E33*(1-F33),2)</f>
        <v>21.95</v>
      </c>
    </row>
    <row r="34" spans="1:7" x14ac:dyDescent="0.25">
      <c r="A34" s="3">
        <v>41980.822899999999</v>
      </c>
      <c r="B34" s="4" t="s">
        <v>7</v>
      </c>
      <c r="C34" s="4" t="s">
        <v>21</v>
      </c>
      <c r="D34" s="4" t="str">
        <f>IF(E34&lt;10,"Retail","Wholesale")</f>
        <v>Retail</v>
      </c>
      <c r="E34" s="4">
        <v>3</v>
      </c>
      <c r="F34" s="4">
        <v>1.7999999999999999E-2</v>
      </c>
      <c r="G34" s="5">
        <f>ROUND(VLOOKUP(C34,'Retail Price'!$A$2:$B$23,2,0)*E34*(1-F34),2)</f>
        <v>220.95</v>
      </c>
    </row>
    <row r="35" spans="1:7" x14ac:dyDescent="0.25">
      <c r="A35" s="3">
        <v>41979.740299999998</v>
      </c>
      <c r="B35" s="4" t="s">
        <v>7</v>
      </c>
      <c r="C35" s="4" t="s">
        <v>20</v>
      </c>
      <c r="D35" s="4" t="str">
        <f>IF(E35&lt;10,"Retail","Wholesale")</f>
        <v>Retail</v>
      </c>
      <c r="E35" s="4">
        <v>1</v>
      </c>
      <c r="F35" s="4">
        <v>1.9E-2</v>
      </c>
      <c r="G35" s="5">
        <f>ROUND(VLOOKUP(C35,'Retail Price'!$A$2:$B$23,2,0)*E35*(1-F35),2)</f>
        <v>4.91</v>
      </c>
    </row>
    <row r="36" spans="1:7" x14ac:dyDescent="0.25">
      <c r="A36" s="3">
        <v>42158.162499999999</v>
      </c>
      <c r="B36" s="4" t="s">
        <v>13</v>
      </c>
      <c r="C36" s="4" t="s">
        <v>14</v>
      </c>
      <c r="D36" s="4" t="str">
        <f>IF(E36&lt;10,"Retail","Wholesale")</f>
        <v>Retail</v>
      </c>
      <c r="E36" s="4">
        <v>4</v>
      </c>
      <c r="F36" s="4">
        <v>0</v>
      </c>
      <c r="G36" s="5">
        <f>ROUND(VLOOKUP(C36,'Retail Price'!$A$2:$B$23,2,0)*E36*(1-F36),2)</f>
        <v>71.8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2186-DD02-4DF9-8531-5E719F4A21C0}">
  <dimension ref="A1:B23"/>
  <sheetViews>
    <sheetView workbookViewId="0">
      <selection sqref="A1:B23"/>
    </sheetView>
  </sheetViews>
  <sheetFormatPr defaultRowHeight="13.8" x14ac:dyDescent="0.25"/>
  <cols>
    <col min="1" max="1" width="12.33203125" customWidth="1"/>
    <col min="2" max="2" width="14.44140625" customWidth="1"/>
  </cols>
  <sheetData>
    <row r="1" spans="1:2" x14ac:dyDescent="0.25">
      <c r="A1" s="1" t="s">
        <v>2</v>
      </c>
      <c r="B1" s="1" t="s">
        <v>26</v>
      </c>
    </row>
    <row r="2" spans="1:2" x14ac:dyDescent="0.25">
      <c r="A2" s="4" t="s">
        <v>27</v>
      </c>
      <c r="B2" s="4">
        <v>21.95</v>
      </c>
    </row>
    <row r="3" spans="1:2" x14ac:dyDescent="0.25">
      <c r="A3" s="4" t="s">
        <v>8</v>
      </c>
      <c r="B3" s="4">
        <v>21.95</v>
      </c>
    </row>
    <row r="4" spans="1:2" x14ac:dyDescent="0.25">
      <c r="A4" s="4" t="s">
        <v>28</v>
      </c>
      <c r="B4" s="4">
        <v>19.95</v>
      </c>
    </row>
    <row r="5" spans="1:2" x14ac:dyDescent="0.25">
      <c r="A5" s="4" t="s">
        <v>14</v>
      </c>
      <c r="B5" s="4">
        <v>17.95</v>
      </c>
    </row>
    <row r="6" spans="1:2" x14ac:dyDescent="0.25">
      <c r="A6" s="4" t="s">
        <v>29</v>
      </c>
      <c r="B6" s="4">
        <v>26.95</v>
      </c>
    </row>
    <row r="7" spans="1:2" x14ac:dyDescent="0.25">
      <c r="A7" s="4" t="s">
        <v>23</v>
      </c>
      <c r="B7" s="4">
        <v>20</v>
      </c>
    </row>
    <row r="8" spans="1:2" x14ac:dyDescent="0.25">
      <c r="A8" s="4" t="s">
        <v>11</v>
      </c>
      <c r="B8" s="4">
        <v>25</v>
      </c>
    </row>
    <row r="9" spans="1:2" x14ac:dyDescent="0.25">
      <c r="A9" s="4" t="s">
        <v>30</v>
      </c>
      <c r="B9" s="4">
        <v>21.95</v>
      </c>
    </row>
    <row r="10" spans="1:2" x14ac:dyDescent="0.25">
      <c r="A10" s="4" t="s">
        <v>10</v>
      </c>
      <c r="B10" s="4">
        <v>23.95</v>
      </c>
    </row>
    <row r="11" spans="1:2" x14ac:dyDescent="0.25">
      <c r="A11" s="4" t="s">
        <v>31</v>
      </c>
      <c r="B11" s="4">
        <v>23.95</v>
      </c>
    </row>
    <row r="12" spans="1:2" x14ac:dyDescent="0.25">
      <c r="A12" s="4" t="s">
        <v>32</v>
      </c>
      <c r="B12" s="4">
        <v>9.9499999999999993</v>
      </c>
    </row>
    <row r="13" spans="1:2" x14ac:dyDescent="0.25">
      <c r="A13" s="4" t="s">
        <v>20</v>
      </c>
      <c r="B13" s="4">
        <v>5</v>
      </c>
    </row>
    <row r="14" spans="1:2" x14ac:dyDescent="0.25">
      <c r="A14" s="4" t="s">
        <v>17</v>
      </c>
      <c r="B14" s="4">
        <v>22</v>
      </c>
    </row>
    <row r="15" spans="1:2" x14ac:dyDescent="0.25">
      <c r="A15" s="4" t="s">
        <v>25</v>
      </c>
      <c r="B15" s="4">
        <v>26</v>
      </c>
    </row>
    <row r="16" spans="1:2" x14ac:dyDescent="0.25">
      <c r="A16" s="4" t="s">
        <v>18</v>
      </c>
      <c r="B16" s="4">
        <v>14</v>
      </c>
    </row>
    <row r="17" spans="1:2" x14ac:dyDescent="0.25">
      <c r="A17" s="4" t="s">
        <v>21</v>
      </c>
      <c r="B17" s="4">
        <v>75</v>
      </c>
    </row>
    <row r="18" spans="1:2" x14ac:dyDescent="0.25">
      <c r="A18" s="4" t="s">
        <v>24</v>
      </c>
      <c r="B18" s="4">
        <v>24</v>
      </c>
    </row>
    <row r="19" spans="1:2" x14ac:dyDescent="0.25">
      <c r="A19" s="4" t="s">
        <v>33</v>
      </c>
      <c r="B19" s="4">
        <v>50</v>
      </c>
    </row>
    <row r="20" spans="1:2" x14ac:dyDescent="0.25">
      <c r="A20" s="4" t="s">
        <v>22</v>
      </c>
      <c r="B20" s="4">
        <v>120</v>
      </c>
    </row>
    <row r="21" spans="1:2" x14ac:dyDescent="0.25">
      <c r="A21" s="4" t="s">
        <v>15</v>
      </c>
      <c r="B21" s="4">
        <v>250</v>
      </c>
    </row>
    <row r="22" spans="1:2" x14ac:dyDescent="0.25">
      <c r="A22" s="4" t="s">
        <v>19</v>
      </c>
      <c r="B22" s="4">
        <v>43</v>
      </c>
    </row>
    <row r="23" spans="1:2" x14ac:dyDescent="0.25">
      <c r="A23" s="4" t="s">
        <v>12</v>
      </c>
      <c r="B23" s="4">
        <v>39.950000000000003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584-3C07-48D1-81D4-D67EC1E366DF}">
  <dimension ref="A1:B6"/>
  <sheetViews>
    <sheetView topLeftCell="A16" workbookViewId="0">
      <selection activeCell="D41" sqref="D41"/>
    </sheetView>
  </sheetViews>
  <sheetFormatPr defaultRowHeight="13.8" x14ac:dyDescent="0.25"/>
  <cols>
    <col min="1" max="1" width="25" customWidth="1"/>
    <col min="2" max="2" width="18.33203125" customWidth="1"/>
    <col min="7" max="7" width="18.5546875" customWidth="1"/>
    <col min="9" max="9" width="10.6640625" customWidth="1"/>
    <col min="10" max="10" width="12.21875" customWidth="1"/>
    <col min="12" max="12" width="25.109375" bestFit="1" customWidth="1"/>
    <col min="13" max="13" width="19.33203125" bestFit="1" customWidth="1"/>
  </cols>
  <sheetData>
    <row r="1" spans="1:2" x14ac:dyDescent="0.25">
      <c r="A1" s="6" t="s">
        <v>34</v>
      </c>
      <c r="B1" t="s">
        <v>37</v>
      </c>
    </row>
    <row r="2" spans="1:2" x14ac:dyDescent="0.25">
      <c r="A2" s="7" t="s">
        <v>7</v>
      </c>
      <c r="B2">
        <v>15</v>
      </c>
    </row>
    <row r="3" spans="1:2" x14ac:dyDescent="0.25">
      <c r="A3" s="7" t="s">
        <v>13</v>
      </c>
      <c r="B3">
        <v>10</v>
      </c>
    </row>
    <row r="4" spans="1:2" x14ac:dyDescent="0.25">
      <c r="A4" s="7" t="s">
        <v>9</v>
      </c>
      <c r="B4">
        <v>8</v>
      </c>
    </row>
    <row r="5" spans="1:2" x14ac:dyDescent="0.25">
      <c r="A5" s="7" t="s">
        <v>16</v>
      </c>
      <c r="B5">
        <v>2</v>
      </c>
    </row>
    <row r="6" spans="1:2" x14ac:dyDescent="0.25">
      <c r="A6" s="7" t="s">
        <v>35</v>
      </c>
      <c r="B6">
        <v>35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6158-A99F-406E-8F44-34F5377E08B4}">
  <dimension ref="A1:B17"/>
  <sheetViews>
    <sheetView workbookViewId="0">
      <selection activeCell="D12" sqref="D12"/>
    </sheetView>
  </sheetViews>
  <sheetFormatPr defaultRowHeight="13.8" x14ac:dyDescent="0.25"/>
  <cols>
    <col min="1" max="1" width="19.77734375" bestFit="1" customWidth="1"/>
    <col min="2" max="2" width="17.33203125" bestFit="1" customWidth="1"/>
  </cols>
  <sheetData>
    <row r="1" spans="1:2" x14ac:dyDescent="0.25">
      <c r="A1" s="6" t="s">
        <v>34</v>
      </c>
      <c r="B1" t="s">
        <v>36</v>
      </c>
    </row>
    <row r="2" spans="1:2" x14ac:dyDescent="0.25">
      <c r="A2" s="7" t="s">
        <v>8</v>
      </c>
      <c r="B2" s="8">
        <v>2262.9199999999996</v>
      </c>
    </row>
    <row r="3" spans="1:2" x14ac:dyDescent="0.25">
      <c r="A3" s="7" t="s">
        <v>11</v>
      </c>
      <c r="B3" s="8">
        <v>173.57999999999998</v>
      </c>
    </row>
    <row r="4" spans="1:2" x14ac:dyDescent="0.25">
      <c r="A4" s="7" t="s">
        <v>19</v>
      </c>
      <c r="B4" s="8">
        <v>258</v>
      </c>
    </row>
    <row r="5" spans="1:2" x14ac:dyDescent="0.25">
      <c r="A5" s="7" t="s">
        <v>21</v>
      </c>
      <c r="B5" s="8">
        <v>590.25</v>
      </c>
    </row>
    <row r="6" spans="1:2" x14ac:dyDescent="0.25">
      <c r="A6" s="7" t="s">
        <v>14</v>
      </c>
      <c r="B6" s="8">
        <v>651.58999999999992</v>
      </c>
    </row>
    <row r="7" spans="1:2" x14ac:dyDescent="0.25">
      <c r="A7" s="7" t="s">
        <v>17</v>
      </c>
      <c r="B7" s="8">
        <v>1344.75</v>
      </c>
    </row>
    <row r="8" spans="1:2" x14ac:dyDescent="0.25">
      <c r="A8" s="7" t="s">
        <v>20</v>
      </c>
      <c r="B8" s="8">
        <v>508.23000000000008</v>
      </c>
    </row>
    <row r="9" spans="1:2" x14ac:dyDescent="0.25">
      <c r="A9" s="7" t="s">
        <v>24</v>
      </c>
      <c r="B9" s="8">
        <v>24</v>
      </c>
    </row>
    <row r="10" spans="1:2" x14ac:dyDescent="0.25">
      <c r="A10" s="7" t="s">
        <v>15</v>
      </c>
      <c r="B10" s="8">
        <v>1000</v>
      </c>
    </row>
    <row r="11" spans="1:2" x14ac:dyDescent="0.25">
      <c r="A11" s="7" t="s">
        <v>22</v>
      </c>
      <c r="B11" s="8">
        <v>117.72</v>
      </c>
    </row>
    <row r="12" spans="1:2" x14ac:dyDescent="0.25">
      <c r="A12" s="7" t="s">
        <v>12</v>
      </c>
      <c r="B12" s="8">
        <v>3233.71</v>
      </c>
    </row>
    <row r="13" spans="1:2" x14ac:dyDescent="0.25">
      <c r="A13" s="7" t="s">
        <v>25</v>
      </c>
      <c r="B13" s="8">
        <v>1105</v>
      </c>
    </row>
    <row r="14" spans="1:2" x14ac:dyDescent="0.25">
      <c r="A14" s="7" t="s">
        <v>23</v>
      </c>
      <c r="B14" s="8">
        <v>565.08000000000004</v>
      </c>
    </row>
    <row r="15" spans="1:2" x14ac:dyDescent="0.25">
      <c r="A15" s="7" t="s">
        <v>18</v>
      </c>
      <c r="B15" s="8">
        <v>560</v>
      </c>
    </row>
    <row r="16" spans="1:2" x14ac:dyDescent="0.25">
      <c r="A16" s="7" t="s">
        <v>10</v>
      </c>
      <c r="B16" s="8">
        <v>590.37</v>
      </c>
    </row>
    <row r="17" spans="1:2" x14ac:dyDescent="0.25">
      <c r="A17" s="7" t="s">
        <v>35</v>
      </c>
      <c r="B17" s="8">
        <v>12985.2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Retail Price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2023-04-01T12:14:31Z</dcterms:created>
  <dcterms:modified xsi:type="dcterms:W3CDTF">2023-04-16T14:18:33Z</dcterms:modified>
</cp:coreProperties>
</file>