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Retail Price" sheetId="3" state="visible" r:id="rId3"/>
  </sheets>
  <definedNames/>
  <calcPr calcId="191029" fullCalcOnLoad="1"/>
  <pivotCaches>
    <pivotCache xmlns:r="http://schemas.openxmlformats.org/officeDocument/2006/relationships" cacheId="65" r:id="rId4"/>
  </pivotCaches>
</workbook>
</file>

<file path=xl/styles.xml><?xml version="1.0" encoding="utf-8"?>
<styleSheet xmlns="http://schemas.openxmlformats.org/spreadsheetml/2006/main">
  <numFmts count="1">
    <numFmt numFmtId="164" formatCode="m/d/yy\ hh:mm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1" fillId="2" borderId="1" pivotButton="0" quotePrefix="0" xfId="0"/>
    <xf numFmtId="0" fontId="0" fillId="0" borderId="1" pivotButton="0" quotePrefix="0" xfId="0"/>
    <xf numFmtId="16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pivotSource>
    <name>[8_BoomerangSales.xlsx]Sheet2!PivotTable19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Sheet2!$A$2:$A$17</f>
              <strCache>
                <ptCount val="15"/>
                <pt idx="0">
                  <v>Aspen</v>
                </pt>
                <pt idx="1">
                  <v>Bellen</v>
                </pt>
                <pt idx="2">
                  <v>Bower Aussie Round</v>
                </pt>
                <pt idx="3">
                  <v>Carlota Doublers</v>
                </pt>
                <pt idx="4">
                  <v>Crested Beaut</v>
                </pt>
                <pt idx="5">
                  <v>Fire Aspen</v>
                </pt>
                <pt idx="6">
                  <v>Fun Fly</v>
                </pt>
                <pt idx="7">
                  <v>GelFast</v>
                </pt>
                <pt idx="8">
                  <v>Manu LD</v>
                </pt>
                <pt idx="9">
                  <v>Manu MTA</v>
                </pt>
                <pt idx="10">
                  <v>Quad</v>
                </pt>
                <pt idx="11">
                  <v>Sunset</v>
                </pt>
                <pt idx="12">
                  <v>Sunshine</v>
                </pt>
                <pt idx="13">
                  <v>Sunspot</v>
                </pt>
                <pt idx="14">
                  <v>Yanaki</v>
                </pt>
              </strCache>
            </strRef>
          </cat>
          <val>
            <numRef>
              <f>Sheet2!$B$2:$B$17</f>
              <numCache>
                <formatCode>General</formatCode>
                <ptCount val="15"/>
                <pt idx="0">
                  <v>2262.9133</v>
                </pt>
                <pt idx="1">
                  <v>152.39885</v>
                </pt>
                <pt idx="2">
                  <v>131.7</v>
                </pt>
                <pt idx="3">
                  <v>157.0065</v>
                </pt>
                <pt idx="4">
                  <v>651.5849999999999</v>
                </pt>
                <pt idx="5">
                  <v>608.19375</v>
                </pt>
                <pt idx="6">
                  <v>508.215</v>
                </pt>
                <pt idx="7">
                  <v>24</v>
                </pt>
                <pt idx="8">
                  <v>1000</v>
                </pt>
                <pt idx="9">
                  <v>42.183</v>
                </pt>
                <pt idx="10">
                  <v>3233.7128</v>
                </pt>
                <pt idx="11">
                  <v>1697.875</v>
                </pt>
                <pt idx="12">
                  <v>1128.7473</v>
                </pt>
                <pt idx="13">
                  <v>1598</v>
                </pt>
                <pt idx="14">
                  <v>984.7675000000002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513139488"/>
        <axId val="513149568"/>
      </barChart>
      <catAx>
        <axId val="51313948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13149568"/>
        <crosses val="autoZero"/>
        <auto val="1"/>
        <lblAlgn val="ctr"/>
        <lblOffset val="100"/>
        <noMultiLvlLbl val="0"/>
      </catAx>
      <valAx>
        <axId val="5131495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1313948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1135380</colOff>
      <row>7</row>
      <rowOff>64770</rowOff>
    </from>
    <to>
      <col>7</col>
      <colOff>114300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5.66063344907" createdVersion="8" refreshedVersion="8" minRefreshableVersion="3" recordCount="35" r:id="rId1">
  <cacheSource type="worksheet">
    <worksheetSource ref="A1:G36" sheet="Sheet1"/>
  </cacheSource>
  <cacheFields count="7">
    <cacheField name="Date Time" uniqueList="1" numFmtId="176" sqlType="0" hierarchy="0" level="0" databaseField="1">
      <sharedItems count="0" containsDate="1" containsNonDate="0" containsSemiMixedTypes="0" containsString="0" minDate="2014-12-06T17:46:02" maxDate="2015-12-20T12:35:00"/>
    </cacheField>
    <cacheField name="Web Site" uniqueList="1" numFmtId="0" sqlType="0" hierarchy="0" level="0" databaseField="1">
      <sharedItems count="0"/>
    </cacheField>
    <cacheField name="Product" uniqueList="1" numFmtId="0" sqlType="0" hierarchy="0" level="0" databaseField="1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name="Type" uniqueList="1" numFmtId="0" sqlType="0" hierarchy="0" level="0" databaseField="1">
      <sharedItems count="0"/>
    </cacheField>
    <cacheField name="Quantity" uniqueList="1" numFmtId="0" sqlType="0" hierarchy="0" level="0" databaseField="1">
      <sharedItems count="0" containsInteger="1" containsNumber="1" containsSemiMixedTypes="0" containsString="0" minValue="1" maxValue="124"/>
    </cacheField>
    <cacheField name="Discount" uniqueList="1" numFmtId="0" sqlType="0" hierarchy="0" level="0" databaseField="1">
      <sharedItems count="0" containsNumber="1" containsSemiMixedTypes="0" containsString="0" minValue="0" maxValue="0.594"/>
    </cacheField>
    <cacheField name="Revenue" uniqueList="1" numFmtId="0" sqlType="0" hierarchy="0" level="0" databaseField="1">
      <sharedItems count="0" containsNumber="1" containsSemiMixedTypes="0" containsString="0" minValue="4.905" maxValue="2011.2428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s v="amazon.com"/>
    <x v="0"/>
    <s v="Wholesale"/>
    <n v="33"/>
    <n v="0.165"/>
    <n v="604.83225"/>
  </r>
  <r>
    <d v="2015-12-11T23:26:01"/>
    <s v="ebay.com"/>
    <x v="1"/>
    <s v="Wholesale"/>
    <n v="29"/>
    <n v="0.15"/>
    <n v="984.7675000000002"/>
  </r>
  <r>
    <d v="2015-12-19T18:10:57"/>
    <s v="amazon.com"/>
    <x v="2"/>
    <s v="Retail"/>
    <n v="3"/>
    <n v="0.019"/>
    <n v="64.59885"/>
  </r>
  <r>
    <d v="2015-08-23T12:55:00"/>
    <s v="ebay.com"/>
    <x v="3"/>
    <s v="Wholesale"/>
    <n v="36"/>
    <n v="0.15"/>
    <n v="1222.47"/>
  </r>
  <r>
    <d v="2015-07-09T05:02:59"/>
    <s v="coloradoboomerangs.com"/>
    <x v="4"/>
    <s v="Wholesale"/>
    <n v="38"/>
    <n v="0.15"/>
    <n v="579.785"/>
  </r>
  <r>
    <d v="2015-06-30T16:40:57"/>
    <s v="ebay.com"/>
    <x v="5"/>
    <s v="Retail"/>
    <n v="4"/>
    <n v="0"/>
    <n v="1000"/>
  </r>
  <r>
    <d v="2015-07-01T13:16:02"/>
    <s v="coloradoboomerangs.com"/>
    <x v="2"/>
    <s v="Retail"/>
    <n v="4"/>
    <n v="0"/>
    <n v="87.8"/>
  </r>
  <r>
    <d v="2015-08-02T04:06:58"/>
    <s v="gel-boomerang.com"/>
    <x v="6"/>
    <s v="Wholesale"/>
    <n v="93"/>
    <n v="0.375"/>
    <n v="578.34375"/>
  </r>
  <r>
    <d v="2015-11-16T12:15:59"/>
    <s v="ebay.com"/>
    <x v="7"/>
    <s v="Wholesale"/>
    <n v="64"/>
    <n v="0.375"/>
    <n v="1598"/>
  </r>
  <r>
    <d v="2014-12-09T19:48:00"/>
    <s v="coloradoboomerangs.com"/>
    <x v="8"/>
    <s v="Retail"/>
    <n v="3"/>
    <n v="0"/>
    <n v="65.84999999999999"/>
  </r>
  <r>
    <d v="2015-12-08T08:23:00"/>
    <s v="amazon.com"/>
    <x v="3"/>
    <s v="Wholesale"/>
    <n v="124"/>
    <n v="0.594"/>
    <n v="2011.2428"/>
  </r>
  <r>
    <d v="2014-12-13T16:30:00"/>
    <s v="ebay.com"/>
    <x v="9"/>
    <s v="Wholesale"/>
    <n v="30"/>
    <n v="0.15"/>
    <n v="127.5"/>
  </r>
  <r>
    <d v="2015-08-23T03:07:03"/>
    <s v="amazon.com"/>
    <x v="0"/>
    <s v="Retail"/>
    <n v="8"/>
    <n v="0.07199999999999999"/>
    <n v="162.9568"/>
  </r>
  <r>
    <d v="2015-11-20T11:00:58"/>
    <s v="amazon.com"/>
    <x v="10"/>
    <s v="Retail"/>
    <n v="4"/>
    <n v="0.019"/>
    <n v="78.2838"/>
  </r>
  <r>
    <d v="2015-08-26T11:05:00"/>
    <s v="amazon.com"/>
    <x v="0"/>
    <s v="Retail"/>
    <n v="3"/>
    <n v="0.019"/>
    <n v="64.59885"/>
  </r>
  <r>
    <d v="2015-12-12T14:21:59"/>
    <s v="amazon.com"/>
    <x v="0"/>
    <s v="Wholesale"/>
    <n v="91"/>
    <n v="0.356"/>
    <n v="1286.3578"/>
  </r>
  <r>
    <d v="2014-12-13T12:40:02"/>
    <s v="gel-boomerang.com"/>
    <x v="9"/>
    <s v="Retail"/>
    <n v="2"/>
    <n v="0"/>
    <n v="10"/>
  </r>
  <r>
    <d v="2014-12-12T16:35:02"/>
    <s v="amazon.com"/>
    <x v="9"/>
    <s v="Wholesale"/>
    <n v="37"/>
    <n v="0.159"/>
    <n v="155.585"/>
  </r>
  <r>
    <d v="2015-07-28T15:17:00"/>
    <s v="coloradoboomerangs.com"/>
    <x v="9"/>
    <s v="Retail"/>
    <n v="2"/>
    <n v="0"/>
    <n v="10"/>
  </r>
  <r>
    <d v="2015-08-25T16:47:00"/>
    <s v="amazon.com"/>
    <x v="0"/>
    <s v="Retail"/>
    <n v="6"/>
    <n v="0.07199999999999999"/>
    <n v="122.2176"/>
  </r>
  <r>
    <d v="2015-12-20T12:35:00"/>
    <s v="amazon.com"/>
    <x v="9"/>
    <s v="Wholesale"/>
    <n v="35"/>
    <n v="0.16"/>
    <n v="147"/>
  </r>
  <r>
    <d v="2015-08-29T14:06:00"/>
    <s v="amazon.com"/>
    <x v="11"/>
    <s v="Retail"/>
    <n v="1"/>
    <n v="0.019"/>
    <n v="42.183"/>
  </r>
  <r>
    <d v="2015-02-28T11:45:01"/>
    <s v="coloradoboomerangs.com"/>
    <x v="8"/>
    <s v="Retail"/>
    <n v="3"/>
    <n v="0"/>
    <n v="65.84999999999999"/>
  </r>
  <r>
    <d v="2015-07-13T05:30:03"/>
    <s v="amazon.com"/>
    <x v="12"/>
    <s v="Wholesale"/>
    <n v="34"/>
    <n v="0.169"/>
    <n v="1128.7473"/>
  </r>
  <r>
    <d v="2015-08-14T09:49:58"/>
    <s v="coloradoboomerangs.com"/>
    <x v="6"/>
    <s v="Retail"/>
    <n v="3"/>
    <n v="0"/>
    <n v="29.85"/>
  </r>
  <r>
    <d v="2015-11-27T11:33:56"/>
    <s v="coloradoboomerangs.com"/>
    <x v="13"/>
    <s v="Retail"/>
    <n v="1"/>
    <n v="0"/>
    <n v="24"/>
  </r>
  <r>
    <d v="2015-11-03T12:30:58"/>
    <s v="amazon.com"/>
    <x v="9"/>
    <s v="Retail"/>
    <n v="5"/>
    <n v="0.07099999999999999"/>
    <n v="23.225"/>
  </r>
  <r>
    <d v="2015-04-09T12:43:03"/>
    <s v="ebay.com"/>
    <x v="14"/>
    <s v="Wholesale"/>
    <n v="68"/>
    <n v="0.375"/>
    <n v="1697.875"/>
  </r>
  <r>
    <d v="2015-12-08T18:15:59"/>
    <s v="coloradoboomerangs.com"/>
    <x v="9"/>
    <s v="Retail"/>
    <n v="4"/>
    <n v="0"/>
    <n v="20"/>
  </r>
  <r>
    <d v="2015-02-19T22:13:00"/>
    <s v="ebay.com"/>
    <x v="9"/>
    <s v="Retail"/>
    <n v="2"/>
    <n v="0"/>
    <n v="10"/>
  </r>
  <r>
    <d v="2015-12-12T08:45:01"/>
    <s v="ebay.com"/>
    <x v="10"/>
    <s v="Retail"/>
    <n v="1"/>
    <n v="0"/>
    <n v="19.95"/>
  </r>
  <r>
    <d v="2014-12-09T12:11:57"/>
    <s v="coloradoboomerangs.com"/>
    <x v="0"/>
    <s v="Retail"/>
    <n v="1"/>
    <n v="0"/>
    <n v="21.95"/>
  </r>
  <r>
    <d v="2014-12-07T19:44:59"/>
    <s v="amazon.com"/>
    <x v="10"/>
    <s v="Retail"/>
    <n v="3"/>
    <n v="0.018"/>
    <n v="58.77269999999999"/>
  </r>
  <r>
    <d v="2014-12-06T17:46:02"/>
    <s v="amazon.com"/>
    <x v="9"/>
    <s v="Retail"/>
    <n v="1"/>
    <n v="0.019"/>
    <n v="4.905"/>
  </r>
  <r>
    <d v="2015-06-03T03:54:00"/>
    <s v="coloradoboomerangs.com"/>
    <x v="4"/>
    <s v="Retail"/>
    <n v="4"/>
    <n v="0"/>
    <n v="71.8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9" cacheId="65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7" firstHeaderRow="1" firstDataRow="1" firstDataCol="1"/>
  <pivotFields count="7">
    <pivotField showDropDowns="1" compact="1" numFmtId="176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6">
        <item t="data" sd="1" x="0"/>
        <item t="data" sd="1" x="2"/>
        <item t="data" sd="1" x="8"/>
        <item t="data" sd="1" x="10"/>
        <item t="data" sd="1" x="4"/>
        <item t="data" sd="1" x="6"/>
        <item t="data" sd="1" x="9"/>
        <item t="data" sd="1" x="13"/>
        <item t="data" sd="1" x="5"/>
        <item t="data" sd="1" x="11"/>
        <item t="data" sd="1" x="3"/>
        <item t="data" sd="1" x="14"/>
        <item t="data" sd="1" x="12"/>
        <item t="data" sd="1" x="7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1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grand" r="0" i="0">
      <x v="0"/>
    </i>
  </rowItems>
  <colItems count="1">
    <i t="data" r="0" i="0"/>
  </colItems>
  <dataFields count="1">
    <dataField name="Sum of Revenue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F24" sqref="F24"/>
    </sheetView>
  </sheetViews>
  <sheetFormatPr baseColWidth="8" defaultRowHeight="13.8"/>
  <cols>
    <col width="19.77734375" bestFit="1" customWidth="1" style="7" min="1" max="1"/>
    <col width="17.33203125" bestFit="1" customWidth="1" style="7" min="2" max="2"/>
  </cols>
  <sheetData>
    <row r="1">
      <c r="A1" s="4" t="inlineStr">
        <is>
          <t>Row Labels</t>
        </is>
      </c>
      <c r="B1" s="6" t="inlineStr">
        <is>
          <t>Sum of Revenue</t>
        </is>
      </c>
    </row>
    <row r="2">
      <c r="A2" s="5" t="inlineStr">
        <is>
          <t>Aspen</t>
        </is>
      </c>
      <c r="B2" s="6" t="n">
        <v>2262.9133</v>
      </c>
    </row>
    <row r="3">
      <c r="A3" s="5" t="inlineStr">
        <is>
          <t>Bellen</t>
        </is>
      </c>
      <c r="B3" s="6" t="n">
        <v>152.39885</v>
      </c>
    </row>
    <row r="4">
      <c r="A4" s="5" t="inlineStr">
        <is>
          <t>Bower Aussie Round</t>
        </is>
      </c>
      <c r="B4" s="6" t="n">
        <v>131.7</v>
      </c>
    </row>
    <row r="5">
      <c r="A5" s="5" t="inlineStr">
        <is>
          <t>Carlota Doublers</t>
        </is>
      </c>
      <c r="B5" s="6" t="n">
        <v>157.0065</v>
      </c>
    </row>
    <row r="6">
      <c r="A6" s="5" t="inlineStr">
        <is>
          <t>Crested Beaut</t>
        </is>
      </c>
      <c r="B6" s="6" t="n">
        <v>651.5849999999999</v>
      </c>
    </row>
    <row r="7">
      <c r="A7" s="5" t="inlineStr">
        <is>
          <t>Fire Aspen</t>
        </is>
      </c>
      <c r="B7" s="6" t="n">
        <v>608.19375</v>
      </c>
    </row>
    <row r="8">
      <c r="A8" s="5" t="inlineStr">
        <is>
          <t>Fun Fly</t>
        </is>
      </c>
      <c r="B8" s="6" t="n">
        <v>508.215</v>
      </c>
    </row>
    <row r="9">
      <c r="A9" s="5" t="inlineStr">
        <is>
          <t>GelFast</t>
        </is>
      </c>
      <c r="B9" s="6" t="n">
        <v>24</v>
      </c>
    </row>
    <row r="10">
      <c r="A10" s="5" t="inlineStr">
        <is>
          <t>Manu LD</t>
        </is>
      </c>
      <c r="B10" s="6" t="n">
        <v>1000</v>
      </c>
    </row>
    <row r="11">
      <c r="A11" s="5" t="inlineStr">
        <is>
          <t>Manu MTA</t>
        </is>
      </c>
      <c r="B11" s="6" t="n">
        <v>42.183</v>
      </c>
    </row>
    <row r="12">
      <c r="A12" s="5" t="inlineStr">
        <is>
          <t>Quad</t>
        </is>
      </c>
      <c r="B12" s="6" t="n">
        <v>3233.7128</v>
      </c>
    </row>
    <row r="13">
      <c r="A13" s="5" t="inlineStr">
        <is>
          <t>Sunset</t>
        </is>
      </c>
      <c r="B13" s="6" t="n">
        <v>1697.875</v>
      </c>
    </row>
    <row r="14">
      <c r="A14" s="5" t="inlineStr">
        <is>
          <t>Sunshine</t>
        </is>
      </c>
      <c r="B14" s="6" t="n">
        <v>1128.7473</v>
      </c>
    </row>
    <row r="15">
      <c r="A15" s="5" t="inlineStr">
        <is>
          <t>Sunspot</t>
        </is>
      </c>
      <c r="B15" s="6" t="n">
        <v>1598</v>
      </c>
    </row>
    <row r="16">
      <c r="A16" s="5" t="inlineStr">
        <is>
          <t>Yanaki</t>
        </is>
      </c>
      <c r="B16" s="6" t="n">
        <v>984.7675000000002</v>
      </c>
    </row>
    <row r="17">
      <c r="A17" s="5" t="inlineStr">
        <is>
          <t>Grand Total</t>
        </is>
      </c>
      <c r="B17" s="6" t="n">
        <v>14181.298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>
      <selection activeCell="A1" sqref="A1:G36"/>
    </sheetView>
  </sheetViews>
  <sheetFormatPr baseColWidth="8" defaultRowHeight="13.8"/>
  <cols>
    <col width="13.77734375" customWidth="1" style="8" min="1" max="1"/>
  </cols>
  <sheetData>
    <row r="1">
      <c r="A1" s="6" t="inlineStr">
        <is>
          <t>Date Time</t>
        </is>
      </c>
      <c r="B1" s="6" t="inlineStr">
        <is>
          <t>Web Site</t>
        </is>
      </c>
      <c r="C1" s="6" t="inlineStr">
        <is>
          <t>Product</t>
        </is>
      </c>
      <c r="D1" s="6" t="inlineStr">
        <is>
          <t>Type</t>
        </is>
      </c>
      <c r="E1" s="6" t="inlineStr">
        <is>
          <t>Quantity</t>
        </is>
      </c>
      <c r="F1" s="6" t="inlineStr">
        <is>
          <t>Discount</t>
        </is>
      </c>
      <c r="G1" s="6" t="inlineStr">
        <is>
          <t>Revenue</t>
        </is>
      </c>
    </row>
    <row r="2">
      <c r="A2" s="8" t="n">
        <v>42255.4257</v>
      </c>
      <c r="B2" s="6" t="inlineStr">
        <is>
          <t>amazon.com</t>
        </is>
      </c>
      <c r="C2" s="6" t="inlineStr">
        <is>
          <t>Aspen</t>
        </is>
      </c>
      <c r="D2" s="6">
        <f>IF(E2&lt;10,"Retail","Wholesale")</f>
        <v/>
      </c>
      <c r="E2" s="6" t="n">
        <v>33</v>
      </c>
      <c r="F2" s="6" t="n">
        <v>0.165</v>
      </c>
      <c r="G2" s="6">
        <f>VLOOKUP(C2,'Retail Price'!$A$2:$B$23,2,TRUE)*E2*(1-F2)</f>
        <v/>
      </c>
    </row>
    <row r="3">
      <c r="A3" s="8" t="n">
        <v>42349.9764</v>
      </c>
      <c r="B3" s="6" t="inlineStr">
        <is>
          <t>ebay.com</t>
        </is>
      </c>
      <c r="C3" s="6" t="inlineStr">
        <is>
          <t>Yanaki</t>
        </is>
      </c>
      <c r="D3" s="6">
        <f>IF(E3&lt;10,"Retail","Wholesale")</f>
        <v/>
      </c>
      <c r="E3" s="6" t="n">
        <v>29</v>
      </c>
      <c r="F3" s="6" t="n">
        <v>0.15</v>
      </c>
      <c r="G3" s="6">
        <f>VLOOKUP(C3,'Retail Price'!$A$2:$B$23,2,TRUE)*E3*(1-F3)</f>
        <v/>
      </c>
    </row>
    <row r="4">
      <c r="A4" s="8" t="n">
        <v>42357.7576</v>
      </c>
      <c r="B4" s="6" t="inlineStr">
        <is>
          <t>amazon.com</t>
        </is>
      </c>
      <c r="C4" s="6" t="inlineStr">
        <is>
          <t>Bellen</t>
        </is>
      </c>
      <c r="D4" s="6">
        <f>IF(E4&lt;10,"Retail","Wholesale")</f>
        <v/>
      </c>
      <c r="E4" s="6" t="n">
        <v>3</v>
      </c>
      <c r="F4" s="6" t="n">
        <v>0.019</v>
      </c>
      <c r="G4" s="6">
        <f>VLOOKUP(C4,'Retail Price'!$A$2:$B$23,2,TRUE)*E4*(1-F4)</f>
        <v/>
      </c>
    </row>
    <row r="5">
      <c r="A5" s="8" t="n">
        <v>42239.5382</v>
      </c>
      <c r="B5" s="6" t="inlineStr">
        <is>
          <t>ebay.com</t>
        </is>
      </c>
      <c r="C5" s="6" t="inlineStr">
        <is>
          <t>Quad</t>
        </is>
      </c>
      <c r="D5" s="6">
        <f>IF(E5&lt;10,"Retail","Wholesale")</f>
        <v/>
      </c>
      <c r="E5" s="6" t="n">
        <v>36</v>
      </c>
      <c r="F5" s="6" t="n">
        <v>0.15</v>
      </c>
      <c r="G5" s="6">
        <f>VLOOKUP(C5,'Retail Price'!$A$2:$B$23,2,TRUE)*E5*(1-F5)</f>
        <v/>
      </c>
    </row>
    <row r="6">
      <c r="A6" s="8" t="n">
        <v>42194.2104</v>
      </c>
      <c r="B6" s="6" t="inlineStr">
        <is>
          <t>coloradoboomerangs.com</t>
        </is>
      </c>
      <c r="C6" s="6" t="inlineStr">
        <is>
          <t>Crested Beaut</t>
        </is>
      </c>
      <c r="D6" s="6">
        <f>IF(E6&lt;10,"Retail","Wholesale")</f>
        <v/>
      </c>
      <c r="E6" s="6" t="n">
        <v>38</v>
      </c>
      <c r="F6" s="6" t="n">
        <v>0.15</v>
      </c>
      <c r="G6" s="6">
        <f>VLOOKUP(C6,'Retail Price'!$A$2:$B$23,2,TRUE)*E6*(1-F6)</f>
        <v/>
      </c>
    </row>
    <row r="7">
      <c r="A7" s="8" t="n">
        <v>42185.6951</v>
      </c>
      <c r="B7" s="6" t="inlineStr">
        <is>
          <t>ebay.com</t>
        </is>
      </c>
      <c r="C7" s="6" t="inlineStr">
        <is>
          <t>Manu LD</t>
        </is>
      </c>
      <c r="D7" s="6">
        <f>IF(E7&lt;10,"Retail","Wholesale")</f>
        <v/>
      </c>
      <c r="E7" s="6" t="n">
        <v>4</v>
      </c>
      <c r="F7" s="6" t="n">
        <v>0</v>
      </c>
      <c r="G7" s="6">
        <f>VLOOKUP(C7,'Retail Price'!$A$2:$B$23,2,TRUE)*E7*(1-F7)</f>
        <v/>
      </c>
    </row>
    <row r="8">
      <c r="A8" s="8" t="n">
        <v>42186.5528</v>
      </c>
      <c r="B8" s="6" t="inlineStr">
        <is>
          <t>coloradoboomerangs.com</t>
        </is>
      </c>
      <c r="C8" s="6" t="inlineStr">
        <is>
          <t>Bellen</t>
        </is>
      </c>
      <c r="D8" s="6">
        <f>IF(E8&lt;10,"Retail","Wholesale")</f>
        <v/>
      </c>
      <c r="E8" s="6" t="n">
        <v>4</v>
      </c>
      <c r="F8" s="6" t="n">
        <v>0</v>
      </c>
      <c r="G8" s="6">
        <f>VLOOKUP(C8,'Retail Price'!$A$2:$B$23,2,TRUE)*E8*(1-F8)</f>
        <v/>
      </c>
    </row>
    <row r="9">
      <c r="A9" s="8" t="n">
        <v>42218.1715</v>
      </c>
      <c r="B9" s="6" t="inlineStr">
        <is>
          <t>gel-boomerang.com</t>
        </is>
      </c>
      <c r="C9" s="6" t="inlineStr">
        <is>
          <t>Fire Aspen</t>
        </is>
      </c>
      <c r="D9" s="6">
        <f>IF(E9&lt;10,"Retail","Wholesale")</f>
        <v/>
      </c>
      <c r="E9" s="6" t="n">
        <v>93</v>
      </c>
      <c r="F9" s="6" t="n">
        <v>0.375</v>
      </c>
      <c r="G9" s="6">
        <f>VLOOKUP(C9,'Retail Price'!$A$2:$B$23,2,TRUE)*E9*(1-F9)</f>
        <v/>
      </c>
    </row>
    <row r="10">
      <c r="A10" s="8" t="n">
        <v>42324.5111</v>
      </c>
      <c r="B10" s="6" t="inlineStr">
        <is>
          <t>ebay.com</t>
        </is>
      </c>
      <c r="C10" s="6" t="inlineStr">
        <is>
          <t>Sunspot</t>
        </is>
      </c>
      <c r="D10" s="6">
        <f>IF(E10&lt;10,"Retail","Wholesale")</f>
        <v/>
      </c>
      <c r="E10" s="6" t="n">
        <v>64</v>
      </c>
      <c r="F10" s="6" t="n">
        <v>0.375</v>
      </c>
      <c r="G10" s="6">
        <f>VLOOKUP(C10,'Retail Price'!$A$2:$B$23,2,TRUE)*E10*(1-F10)</f>
        <v/>
      </c>
    </row>
    <row r="11">
      <c r="A11" s="8" t="n">
        <v>41982.825</v>
      </c>
      <c r="B11" s="6" t="inlineStr">
        <is>
          <t>coloradoboomerangs.com</t>
        </is>
      </c>
      <c r="C11" s="6" t="inlineStr">
        <is>
          <t>Bower Aussie Round</t>
        </is>
      </c>
      <c r="D11" s="6">
        <f>IF(E11&lt;10,"Retail","Wholesale")</f>
        <v/>
      </c>
      <c r="E11" s="6" t="n">
        <v>3</v>
      </c>
      <c r="F11" s="6" t="n">
        <v>0</v>
      </c>
      <c r="G11" s="6">
        <f>VLOOKUP(C11,'Retail Price'!$A$2:$B$23,2,TRUE)*E11*(1-F11)</f>
        <v/>
      </c>
    </row>
    <row r="12">
      <c r="A12" s="8" t="n">
        <v>42346.3493</v>
      </c>
      <c r="B12" s="6" t="inlineStr">
        <is>
          <t>amazon.com</t>
        </is>
      </c>
      <c r="C12" s="6" t="inlineStr">
        <is>
          <t>Quad</t>
        </is>
      </c>
      <c r="D12" s="6">
        <f>IF(E12&lt;10,"Retail","Wholesale")</f>
        <v/>
      </c>
      <c r="E12" s="6" t="n">
        <v>124</v>
      </c>
      <c r="F12" s="6" t="n">
        <v>0.594</v>
      </c>
      <c r="G12" s="6">
        <f>VLOOKUP(C12,'Retail Price'!$A$2:$B$23,2,TRUE)*E12*(1-F12)</f>
        <v/>
      </c>
    </row>
    <row r="13">
      <c r="A13" s="8" t="n">
        <v>41986.6875</v>
      </c>
      <c r="B13" s="6" t="inlineStr">
        <is>
          <t>ebay.com</t>
        </is>
      </c>
      <c r="C13" s="6" t="inlineStr">
        <is>
          <t>Fun Fly</t>
        </is>
      </c>
      <c r="D13" s="6">
        <f>IF(E13&lt;10,"Retail","Wholesale")</f>
        <v/>
      </c>
      <c r="E13" s="6" t="n">
        <v>30</v>
      </c>
      <c r="F13" s="6" t="n">
        <v>0.15</v>
      </c>
      <c r="G13" s="6">
        <f>VLOOKUP(C13,'Retail Price'!$A$2:$B$23,2,TRUE)*E13*(1-F13)</f>
        <v/>
      </c>
    </row>
    <row r="14">
      <c r="A14" s="8" t="n">
        <v>42239.1299</v>
      </c>
      <c r="B14" s="6" t="inlineStr">
        <is>
          <t>amazon.com</t>
        </is>
      </c>
      <c r="C14" s="6" t="inlineStr">
        <is>
          <t>Aspen</t>
        </is>
      </c>
      <c r="D14" s="6">
        <f>IF(E14&lt;10,"Retail","Wholesale")</f>
        <v/>
      </c>
      <c r="E14" s="6" t="n">
        <v>8</v>
      </c>
      <c r="F14" s="6" t="n">
        <v>0.07199999999999999</v>
      </c>
      <c r="G14" s="6">
        <f>VLOOKUP(C14,'Retail Price'!$A$2:$B$23,2,TRUE)*E14*(1-F14)</f>
        <v/>
      </c>
    </row>
    <row r="15">
      <c r="A15" s="8" t="n">
        <v>42328.459</v>
      </c>
      <c r="B15" s="6" t="inlineStr">
        <is>
          <t>amazon.com</t>
        </is>
      </c>
      <c r="C15" s="6" t="inlineStr">
        <is>
          <t>Carlota Doublers</t>
        </is>
      </c>
      <c r="D15" s="6">
        <f>IF(E15&lt;10,"Retail","Wholesale")</f>
        <v/>
      </c>
      <c r="E15" s="6" t="n">
        <v>4</v>
      </c>
      <c r="F15" s="6" t="n">
        <v>0.019</v>
      </c>
      <c r="G15" s="6">
        <f>VLOOKUP(C15,'Retail Price'!$A$2:$B$23,2,TRUE)*E15*(1-F15)</f>
        <v/>
      </c>
    </row>
    <row r="16">
      <c r="A16" s="8" t="n">
        <v>42242.4618</v>
      </c>
      <c r="B16" s="6" t="inlineStr">
        <is>
          <t>amazon.com</t>
        </is>
      </c>
      <c r="C16" s="6" t="inlineStr">
        <is>
          <t>Aspen</t>
        </is>
      </c>
      <c r="D16" s="6">
        <f>IF(E16&lt;10,"Retail","Wholesale")</f>
        <v/>
      </c>
      <c r="E16" s="6" t="n">
        <v>3</v>
      </c>
      <c r="F16" s="6" t="n">
        <v>0.019</v>
      </c>
      <c r="G16" s="6">
        <f>VLOOKUP(C16,'Retail Price'!$A$2:$B$23,2,TRUE)*E16*(1-F16)</f>
        <v/>
      </c>
    </row>
    <row r="17">
      <c r="A17" s="8" t="n">
        <v>42350.5986</v>
      </c>
      <c r="B17" s="6" t="inlineStr">
        <is>
          <t>amazon.com</t>
        </is>
      </c>
      <c r="C17" s="6" t="inlineStr">
        <is>
          <t>Aspen</t>
        </is>
      </c>
      <c r="D17" s="6">
        <f>IF(E17&lt;10,"Retail","Wholesale")</f>
        <v/>
      </c>
      <c r="E17" s="6" t="n">
        <v>91</v>
      </c>
      <c r="F17" s="6" t="n">
        <v>0.356</v>
      </c>
      <c r="G17" s="6">
        <f>VLOOKUP(C17,'Retail Price'!$A$2:$B$23,2,TRUE)*E17*(1-F17)</f>
        <v/>
      </c>
    </row>
    <row r="18">
      <c r="A18" s="8" t="n">
        <v>41986.5278</v>
      </c>
      <c r="B18" s="6" t="inlineStr">
        <is>
          <t>gel-boomerang.com</t>
        </is>
      </c>
      <c r="C18" s="6" t="inlineStr">
        <is>
          <t>Fun Fly</t>
        </is>
      </c>
      <c r="D18" s="6">
        <f>IF(E18&lt;10,"Retail","Wholesale")</f>
        <v/>
      </c>
      <c r="E18" s="6" t="n">
        <v>2</v>
      </c>
      <c r="F18" s="6" t="n">
        <v>0</v>
      </c>
      <c r="G18" s="6">
        <f>VLOOKUP(C18,'Retail Price'!$A$2:$B$23,2,TRUE)*E18*(1-F18)</f>
        <v/>
      </c>
    </row>
    <row r="19">
      <c r="A19" s="8" t="n">
        <v>41985.691</v>
      </c>
      <c r="B19" s="6" t="inlineStr">
        <is>
          <t>amazon.com</t>
        </is>
      </c>
      <c r="C19" s="6" t="inlineStr">
        <is>
          <t>Fun Fly</t>
        </is>
      </c>
      <c r="D19" s="6">
        <f>IF(E19&lt;10,"Retail","Wholesale")</f>
        <v/>
      </c>
      <c r="E19" s="6" t="n">
        <v>37</v>
      </c>
      <c r="F19" s="6" t="n">
        <v>0.159</v>
      </c>
      <c r="G19" s="6">
        <f>VLOOKUP(C19,'Retail Price'!$A$2:$B$23,2,TRUE)*E19*(1-F19)</f>
        <v/>
      </c>
    </row>
    <row r="20">
      <c r="A20" s="8" t="n">
        <v>42213.6368</v>
      </c>
      <c r="B20" s="6" t="inlineStr">
        <is>
          <t>coloradoboomerangs.com</t>
        </is>
      </c>
      <c r="C20" s="6" t="inlineStr">
        <is>
          <t>Fun Fly</t>
        </is>
      </c>
      <c r="D20" s="6">
        <f>IF(E20&lt;10,"Retail","Wholesale")</f>
        <v/>
      </c>
      <c r="E20" s="6" t="n">
        <v>2</v>
      </c>
      <c r="F20" s="6" t="n">
        <v>0</v>
      </c>
      <c r="G20" s="6">
        <f>VLOOKUP(C20,'Retail Price'!$A$2:$B$23,2,TRUE)*E20*(1-F20)</f>
        <v/>
      </c>
    </row>
    <row r="21">
      <c r="A21" s="8" t="n">
        <v>42241.6993</v>
      </c>
      <c r="B21" s="6" t="inlineStr">
        <is>
          <t>amazon.com</t>
        </is>
      </c>
      <c r="C21" s="6" t="inlineStr">
        <is>
          <t>Aspen</t>
        </is>
      </c>
      <c r="D21" s="6">
        <f>IF(E21&lt;10,"Retail","Wholesale")</f>
        <v/>
      </c>
      <c r="E21" s="6" t="n">
        <v>6</v>
      </c>
      <c r="F21" s="6" t="n">
        <v>0.07199999999999999</v>
      </c>
      <c r="G21" s="6">
        <f>VLOOKUP(C21,'Retail Price'!$A$2:$B$23,2,TRUE)*E21*(1-F21)</f>
        <v/>
      </c>
    </row>
    <row r="22">
      <c r="A22" s="8" t="n">
        <v>42358.5243</v>
      </c>
      <c r="B22" s="6" t="inlineStr">
        <is>
          <t>amazon.com</t>
        </is>
      </c>
      <c r="C22" s="6" t="inlineStr">
        <is>
          <t>Fun Fly</t>
        </is>
      </c>
      <c r="D22" s="6">
        <f>IF(E22&lt;10,"Retail","Wholesale")</f>
        <v/>
      </c>
      <c r="E22" s="6" t="n">
        <v>35</v>
      </c>
      <c r="F22" s="6" t="n">
        <v>0.16</v>
      </c>
      <c r="G22" s="6">
        <f>VLOOKUP(C22,'Retail Price'!$A$2:$B$23,2,TRUE)*E22*(1-F22)</f>
        <v/>
      </c>
    </row>
    <row r="23">
      <c r="A23" s="8" t="n">
        <v>42245.5875</v>
      </c>
      <c r="B23" s="6" t="inlineStr">
        <is>
          <t>amazon.com</t>
        </is>
      </c>
      <c r="C23" s="6" t="inlineStr">
        <is>
          <t>Manu MTA</t>
        </is>
      </c>
      <c r="D23" s="6">
        <f>IF(E23&lt;10,"Retail","Wholesale")</f>
        <v/>
      </c>
      <c r="E23" s="6" t="n">
        <v>1</v>
      </c>
      <c r="F23" s="6" t="n">
        <v>0.019</v>
      </c>
      <c r="G23" s="6">
        <f>VLOOKUP(C23,'Retail Price'!$A$2:$B$23,2,TRUE)*E23*(1-F23)</f>
        <v/>
      </c>
    </row>
    <row r="24">
      <c r="A24" s="8" t="n">
        <v>42063.4896</v>
      </c>
      <c r="B24" s="6" t="inlineStr">
        <is>
          <t>coloradoboomerangs.com</t>
        </is>
      </c>
      <c r="C24" s="6" t="inlineStr">
        <is>
          <t>Bower Aussie Round</t>
        </is>
      </c>
      <c r="D24" s="6">
        <f>IF(E24&lt;10,"Retail","Wholesale")</f>
        <v/>
      </c>
      <c r="E24" s="6" t="n">
        <v>3</v>
      </c>
      <c r="F24" s="6" t="n">
        <v>0</v>
      </c>
      <c r="G24" s="6">
        <f>VLOOKUP(C24,'Retail Price'!$A$2:$B$23,2,TRUE)*E24*(1-F24)</f>
        <v/>
      </c>
    </row>
    <row r="25">
      <c r="A25" s="8" t="n">
        <v>42198.2292</v>
      </c>
      <c r="B25" s="6" t="inlineStr">
        <is>
          <t>amazon.com</t>
        </is>
      </c>
      <c r="C25" s="6" t="inlineStr">
        <is>
          <t>Sunshine</t>
        </is>
      </c>
      <c r="D25" s="6">
        <f>IF(E25&lt;10,"Retail","Wholesale")</f>
        <v/>
      </c>
      <c r="E25" s="6" t="n">
        <v>34</v>
      </c>
      <c r="F25" s="6" t="n">
        <v>0.169</v>
      </c>
      <c r="G25" s="6">
        <f>VLOOKUP(C25,'Retail Price'!$A$2:$B$23,2,TRUE)*E25*(1-F25)</f>
        <v/>
      </c>
    </row>
    <row r="26">
      <c r="A26" s="8" t="n">
        <v>42230.4097</v>
      </c>
      <c r="B26" s="6" t="inlineStr">
        <is>
          <t>coloradoboomerangs.com</t>
        </is>
      </c>
      <c r="C26" s="6" t="inlineStr">
        <is>
          <t>Fire Aspen</t>
        </is>
      </c>
      <c r="D26" s="6">
        <f>IF(E26&lt;10,"Retail","Wholesale")</f>
        <v/>
      </c>
      <c r="E26" s="6" t="n">
        <v>3</v>
      </c>
      <c r="F26" s="6" t="n">
        <v>0</v>
      </c>
      <c r="G26" s="6">
        <f>VLOOKUP(C26,'Retail Price'!$A$2:$B$23,2,TRUE)*E26*(1-F26)</f>
        <v/>
      </c>
    </row>
    <row r="27">
      <c r="A27" s="8" t="n">
        <v>42335.4819</v>
      </c>
      <c r="B27" s="6" t="inlineStr">
        <is>
          <t>coloradoboomerangs.com</t>
        </is>
      </c>
      <c r="C27" s="6" t="inlineStr">
        <is>
          <t>GelFast</t>
        </is>
      </c>
      <c r="D27" s="6">
        <f>IF(E27&lt;10,"Retail","Wholesale")</f>
        <v/>
      </c>
      <c r="E27" s="6" t="n">
        <v>1</v>
      </c>
      <c r="F27" s="6" t="n">
        <v>0</v>
      </c>
      <c r="G27" s="6">
        <f>VLOOKUP(C27,'Retail Price'!$A$2:$B$23,2,TRUE)*E27*(1-F27)</f>
        <v/>
      </c>
    </row>
    <row r="28">
      <c r="A28" s="8" t="n">
        <v>42311.5215</v>
      </c>
      <c r="B28" s="6" t="inlineStr">
        <is>
          <t>amazon.com</t>
        </is>
      </c>
      <c r="C28" s="6" t="inlineStr">
        <is>
          <t>Fun Fly</t>
        </is>
      </c>
      <c r="D28" s="6">
        <f>IF(E28&lt;10,"Retail","Wholesale")</f>
        <v/>
      </c>
      <c r="E28" s="6" t="n">
        <v>5</v>
      </c>
      <c r="F28" s="6" t="n">
        <v>0.07099999999999999</v>
      </c>
      <c r="G28" s="6">
        <f>VLOOKUP(C28,'Retail Price'!$A$2:$B$23,2,TRUE)*E28*(1-F28)</f>
        <v/>
      </c>
    </row>
    <row r="29">
      <c r="A29" s="8" t="n">
        <v>42103.5299</v>
      </c>
      <c r="B29" s="6" t="inlineStr">
        <is>
          <t>ebay.com</t>
        </is>
      </c>
      <c r="C29" s="6" t="inlineStr">
        <is>
          <t>Sunset</t>
        </is>
      </c>
      <c r="D29" s="6">
        <f>IF(E29&lt;10,"Retail","Wholesale")</f>
        <v/>
      </c>
      <c r="E29" s="6" t="n">
        <v>68</v>
      </c>
      <c r="F29" s="6" t="n">
        <v>0.375</v>
      </c>
      <c r="G29" s="6">
        <f>VLOOKUP(C29,'Retail Price'!$A$2:$B$23,2,TRUE)*E29*(1-F29)</f>
        <v/>
      </c>
    </row>
    <row r="30">
      <c r="A30" s="8" t="n">
        <v>42346.7611</v>
      </c>
      <c r="B30" s="6" t="inlineStr">
        <is>
          <t>coloradoboomerangs.com</t>
        </is>
      </c>
      <c r="C30" s="6" t="inlineStr">
        <is>
          <t>Fun Fly</t>
        </is>
      </c>
      <c r="D30" s="6">
        <f>IF(E30&lt;10,"Retail","Wholesale")</f>
        <v/>
      </c>
      <c r="E30" s="6" t="n">
        <v>4</v>
      </c>
      <c r="F30" s="6" t="n">
        <v>0</v>
      </c>
      <c r="G30" s="6">
        <f>VLOOKUP(C30,'Retail Price'!$A$2:$B$23,2,TRUE)*E30*(1-F30)</f>
        <v/>
      </c>
    </row>
    <row r="31">
      <c r="A31" s="8" t="n">
        <v>42054.9257</v>
      </c>
      <c r="B31" s="6" t="inlineStr">
        <is>
          <t>ebay.com</t>
        </is>
      </c>
      <c r="C31" s="6" t="inlineStr">
        <is>
          <t>Fun Fly</t>
        </is>
      </c>
      <c r="D31" s="6">
        <f>IF(E31&lt;10,"Retail","Wholesale")</f>
        <v/>
      </c>
      <c r="E31" s="6" t="n">
        <v>2</v>
      </c>
      <c r="F31" s="6" t="n">
        <v>0</v>
      </c>
      <c r="G31" s="6">
        <f>VLOOKUP(C31,'Retail Price'!$A$2:$B$23,2,TRUE)*E31*(1-F31)</f>
        <v/>
      </c>
    </row>
    <row r="32">
      <c r="A32" s="8" t="n">
        <v>42350.3646</v>
      </c>
      <c r="B32" s="6" t="inlineStr">
        <is>
          <t>ebay.com</t>
        </is>
      </c>
      <c r="C32" s="6" t="inlineStr">
        <is>
          <t>Carlota Doublers</t>
        </is>
      </c>
      <c r="D32" s="6">
        <f>IF(E32&lt;10,"Retail","Wholesale")</f>
        <v/>
      </c>
      <c r="E32" s="6" t="n">
        <v>1</v>
      </c>
      <c r="F32" s="6" t="n">
        <v>0</v>
      </c>
      <c r="G32" s="6">
        <f>VLOOKUP(C32,'Retail Price'!$A$2:$B$23,2,TRUE)*E32*(1-F32)</f>
        <v/>
      </c>
    </row>
    <row r="33">
      <c r="A33" s="8" t="n">
        <v>41982.5083</v>
      </c>
      <c r="B33" s="6" t="inlineStr">
        <is>
          <t>coloradoboomerangs.com</t>
        </is>
      </c>
      <c r="C33" s="6" t="inlineStr">
        <is>
          <t>Aspen</t>
        </is>
      </c>
      <c r="D33" s="6">
        <f>IF(E33&lt;10,"Retail","Wholesale")</f>
        <v/>
      </c>
      <c r="E33" s="6" t="n">
        <v>1</v>
      </c>
      <c r="F33" s="6" t="n">
        <v>0</v>
      </c>
      <c r="G33" s="6">
        <f>VLOOKUP(C33,'Retail Price'!$A$2:$B$23,2,TRUE)*E33*(1-F33)</f>
        <v/>
      </c>
    </row>
    <row r="34">
      <c r="A34" s="8" t="n">
        <v>41980.8229</v>
      </c>
      <c r="B34" s="6" t="inlineStr">
        <is>
          <t>amazon.com</t>
        </is>
      </c>
      <c r="C34" s="6" t="inlineStr">
        <is>
          <t>Carlota Doublers</t>
        </is>
      </c>
      <c r="D34" s="6">
        <f>IF(E34&lt;10,"Retail","Wholesale")</f>
        <v/>
      </c>
      <c r="E34" s="6" t="n">
        <v>3</v>
      </c>
      <c r="F34" s="6" t="n">
        <v>0.018</v>
      </c>
      <c r="G34" s="6">
        <f>VLOOKUP(C34,'Retail Price'!$A$2:$B$23,2,TRUE)*E34*(1-F34)</f>
        <v/>
      </c>
    </row>
    <row r="35">
      <c r="A35" s="8" t="n">
        <v>41979.7403</v>
      </c>
      <c r="B35" s="6" t="inlineStr">
        <is>
          <t>amazon.com</t>
        </is>
      </c>
      <c r="C35" s="6" t="inlineStr">
        <is>
          <t>Fun Fly</t>
        </is>
      </c>
      <c r="D35" s="6">
        <f>IF(E35&lt;10,"Retail","Wholesale")</f>
        <v/>
      </c>
      <c r="E35" s="6" t="n">
        <v>1</v>
      </c>
      <c r="F35" s="6" t="n">
        <v>0.019</v>
      </c>
      <c r="G35" s="6">
        <f>VLOOKUP(C35,'Retail Price'!$A$2:$B$23,2,TRUE)*E35*(1-F35)</f>
        <v/>
      </c>
    </row>
    <row r="36">
      <c r="A36" s="8" t="n">
        <v>42158.1625</v>
      </c>
      <c r="B36" s="6" t="inlineStr">
        <is>
          <t>coloradoboomerangs.com</t>
        </is>
      </c>
      <c r="C36" s="6" t="inlineStr">
        <is>
          <t>Crested Beaut</t>
        </is>
      </c>
      <c r="D36" s="6">
        <f>IF(E36&lt;10,"Retail","Wholesale")</f>
        <v/>
      </c>
      <c r="E36" s="6" t="n">
        <v>4</v>
      </c>
      <c r="F36" s="6" t="n">
        <v>0</v>
      </c>
      <c r="G36" s="6">
        <f>VLOOKUP(C36,'Retail Price'!$A$2:$B$23,2,TRUE)*E36*(1-F36)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RowHeight="13.8"/>
  <cols>
    <col width="16.21875" customWidth="1" style="7" min="1" max="1"/>
    <col width="12.88671875" customWidth="1" style="7" min="2" max="2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2023-04-01T12:14:31Z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