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LaptopCorner\OneDrive\Desktop\Amina Khatun Era (01-020-18)\"/>
    </mc:Choice>
  </mc:AlternateContent>
  <bookViews>
    <workbookView xWindow="0" yWindow="0" windowWidth="14380" windowHeight="4190"/>
  </bookViews>
  <sheets>
    <sheet name="Q.1(a,b,c,d,e)" sheetId="1" r:id="rId1"/>
    <sheet name="Q.2(a,b,c,d)" sheetId="6" r:id="rId2"/>
    <sheet name="Q.3(a,b)" sheetId="7" r:id="rId3"/>
    <sheet name="Q.4" sheetId="11" r:id="rId4"/>
  </sheets>
  <definedNames>
    <definedName name="_xlchart.0" hidden="1">'Q.2(a,b,c,d)'!$B$4:$B$9</definedName>
    <definedName name="_xlchart.1" hidden="1">'Q.2(a,b,c,d)'!$C$3</definedName>
    <definedName name="_xlchart.2" hidden="1">'Q.2(a,b,c,d)'!$C$4:$C$9</definedName>
    <definedName name="_xlchart.3" hidden="1">'Q.2(a,b,c,d)'!$D$3</definedName>
    <definedName name="_xlchart.4" hidden="1">'Q.2(a,b,c,d)'!$D$4:$D$9</definedName>
    <definedName name="_xlchart.5" hidden="1">'Q.2(a,b,c,d)'!$E$3</definedName>
    <definedName name="_xlchart.6" hidden="1">'Q.2(a,b,c,d)'!$E$4:$E$9</definedName>
    <definedName name="_xlchart.7" hidden="1">'Q.2(a,b,c,d)'!$F$3</definedName>
    <definedName name="_xlchart.8" hidden="1">'Q.2(a,b,c,d)'!$F$4:$F$9</definedName>
  </definedNames>
  <calcPr calcId="162913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7" l="1"/>
  <c r="F28" i="7"/>
  <c r="O10" i="7"/>
  <c r="N10" i="7"/>
  <c r="G10" i="7"/>
  <c r="F10" i="7"/>
  <c r="D3" i="7" l="1"/>
  <c r="D4" i="7"/>
  <c r="D2" i="7"/>
  <c r="F4" i="6" l="1"/>
  <c r="M4" i="6" l="1"/>
  <c r="M5" i="6"/>
  <c r="M6" i="6"/>
  <c r="M7" i="6"/>
  <c r="M8" i="6"/>
  <c r="M3" i="6"/>
  <c r="L4" i="6"/>
  <c r="L5" i="6"/>
  <c r="L6" i="6"/>
  <c r="L7" i="6"/>
  <c r="L8" i="6"/>
  <c r="L3" i="6"/>
  <c r="E2" i="7" l="1"/>
  <c r="E3" i="7"/>
  <c r="E4" i="7"/>
  <c r="E9" i="6" l="1"/>
  <c r="F9" i="6" s="1"/>
  <c r="E5" i="6"/>
  <c r="F5" i="6" s="1"/>
  <c r="E6" i="6"/>
  <c r="F6" i="6" s="1"/>
  <c r="E7" i="6"/>
  <c r="F7" i="6" s="1"/>
  <c r="E8" i="6"/>
  <c r="F8" i="6" s="1"/>
  <c r="E4" i="6"/>
  <c r="H4" i="6" l="1"/>
  <c r="G4" i="6"/>
  <c r="G80" i="1"/>
</calcChain>
</file>

<file path=xl/sharedStrings.xml><?xml version="1.0" encoding="utf-8"?>
<sst xmlns="http://schemas.openxmlformats.org/spreadsheetml/2006/main" count="425" uniqueCount="90">
  <si>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</si>
  <si>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</si>
  <si>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</si>
  <si>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</si>
  <si>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</si>
  <si>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</si>
  <si>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</si>
  <si>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</si>
  <si>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</si>
  <si>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</si>
  <si>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</si>
  <si>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</si>
  <si>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</si>
  <si>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</si>
  <si>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</si>
  <si>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</si>
  <si>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</si>
  <si>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</si>
  <si>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</si>
  <si>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</si>
  <si>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</si>
  <si>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</si>
  <si>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</si>
  <si>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</si>
  <si>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 xml:space="preserve">    </t>
  </si>
  <si>
    <t>Row Labels</t>
  </si>
  <si>
    <t>Grand Total</t>
  </si>
  <si>
    <t>Sum of Total Sales (BDT)</t>
  </si>
  <si>
    <t>Column Labels</t>
  </si>
  <si>
    <t>Total Sales =</t>
  </si>
  <si>
    <t>Sum of Quantity</t>
  </si>
  <si>
    <t>Statistics of sales represantative</t>
  </si>
  <si>
    <t>January</t>
  </si>
  <si>
    <t>Id</t>
  </si>
  <si>
    <t>Name</t>
  </si>
  <si>
    <t>Salary</t>
  </si>
  <si>
    <t>Sales</t>
  </si>
  <si>
    <t>Bonus</t>
  </si>
  <si>
    <t>Total</t>
  </si>
  <si>
    <t xml:space="preserve">Farhan Islam </t>
  </si>
  <si>
    <t>Month</t>
  </si>
  <si>
    <t>February</t>
  </si>
  <si>
    <t>March</t>
  </si>
  <si>
    <t>Expenses</t>
  </si>
  <si>
    <t>Retail Profit</t>
  </si>
  <si>
    <t>Profit/Loss</t>
  </si>
  <si>
    <t xml:space="preserve">Expenses report of XYZ company </t>
  </si>
  <si>
    <t>Item</t>
  </si>
  <si>
    <t>Category</t>
  </si>
  <si>
    <t>Unit Price</t>
  </si>
  <si>
    <t>Advertisement</t>
  </si>
  <si>
    <t>Warehouse rent</t>
  </si>
  <si>
    <t>Rent expenses</t>
  </si>
  <si>
    <t>Marketing expenses</t>
  </si>
  <si>
    <t>Office expenses</t>
  </si>
  <si>
    <t>Operation expenses</t>
  </si>
  <si>
    <t>Additional cost</t>
  </si>
  <si>
    <t>Printing materials</t>
  </si>
  <si>
    <t>Voucher</t>
  </si>
  <si>
    <t>Computer bill</t>
  </si>
  <si>
    <t>Administration</t>
  </si>
  <si>
    <t>Staff salary</t>
  </si>
  <si>
    <t>Internet</t>
  </si>
  <si>
    <t>Office rent</t>
  </si>
  <si>
    <t>Height of Totall</t>
  </si>
  <si>
    <t xml:space="preserve">Name for Height Salary </t>
  </si>
  <si>
    <t>Yearly Report</t>
  </si>
  <si>
    <t>Profit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</si>
  <si>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</si>
  <si>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</si>
  <si>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</si>
  <si>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</si>
  <si>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</si>
  <si>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</si>
  <si>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</si>
  <si>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</si>
  <si>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</si>
  <si>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Sels  Rep.</t>
  </si>
  <si>
    <t>Total Sales</t>
  </si>
  <si>
    <t xml:space="preserve">Average </t>
  </si>
  <si>
    <t>Round of Average</t>
  </si>
  <si>
    <t>.</t>
  </si>
  <si>
    <t>Product Category</t>
  </si>
  <si>
    <t>Total Product Quantity</t>
  </si>
  <si>
    <t>D)</t>
  </si>
  <si>
    <t>C)</t>
  </si>
  <si>
    <r>
      <rPr>
        <b/>
        <sz val="12"/>
        <color theme="1"/>
        <rFont val="Calibri"/>
        <family val="2"/>
        <scheme val="minor"/>
      </rPr>
      <t>E</t>
    </r>
    <r>
      <rPr>
        <b/>
        <sz val="11"/>
        <color theme="1"/>
        <rFont val="Calibri"/>
        <family val="2"/>
        <scheme val="minor"/>
      </rPr>
      <t>)</t>
    </r>
  </si>
  <si>
    <t>(B)</t>
  </si>
  <si>
    <t>(A)</t>
  </si>
  <si>
    <t xml:space="preserve">  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</si>
</sst>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EEB8E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0BA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3" fillId="0" borderId="1" xfId="1" applyBorder="1" applyAlignment="1">
      <alignment horizontal="left"/>
    </xf>
    <xf numFmtId="0" fontId="3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/>
    </xf>
    <xf numFmtId="0" fontId="1" fillId="5" borderId="1" xfId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6" fillId="8" borderId="1" xfId="0" applyFont="1" applyFill="1" applyBorder="1"/>
    <xf numFmtId="0" fontId="8" fillId="0" borderId="0" xfId="0" applyFont="1"/>
    <xf numFmtId="0" fontId="0" fillId="9" borderId="0" xfId="0" applyFill="1" applyAlignment="1">
      <alignment horizontal="center"/>
    </xf>
    <xf numFmtId="0" fontId="6" fillId="9" borderId="0" xfId="0" applyFont="1" applyFill="1" applyAlignment="1">
      <alignment horizontal="center"/>
    </xf>
    <xf numFmtId="0" fontId="5" fillId="0" borderId="1" xfId="0" applyFont="1" applyBorder="1"/>
    <xf numFmtId="0" fontId="5" fillId="0" borderId="0" xfId="0" applyFont="1"/>
  </cellXfs>
  <cellStyles count="2">
    <cellStyle name="Normal" xfId="0" builtinId="0"/>
    <cellStyle name="Normal 2" xfId="1"/>
  </cellStyles>
  <dxfs count="1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numFmt numFmtId="19" formatCode="m/d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0CCE0"/>
      <color rgb="FFF0BACC"/>
      <color rgb="FFFF66FF"/>
      <color rgb="FFEEB8E2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2.3620497861927551E-2"/>
              <c:y val="4.629256552209498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dLbl>
          <c:idx val="0"/>
          <c:layout>
            <c:manualLayout>
              <c:x val="2.3014355980667624E-2"/>
              <c:y val="-5.8678437408502759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</c:pivotFmt>
      <c:pivotFmt>
        <c:idx val="3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</c:pivotFmt>
      <c:pivotFmt>
        <c:idx val="3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</c:pivotFmt>
      <c:pivotFmt>
        <c:idx val="4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23139282589676297"/>
          <c:y val="0.24476633129192185"/>
          <c:w val="0.41147353455818025"/>
          <c:h val="0.68578922426363376"/>
        </c:manualLayout>
      </c:layout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070-4654-BB41-6E2B95947EE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070-4654-BB41-6E2B95947EE7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0070-4654-BB41-6E2B95947EE7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0070-4654-BB41-6E2B95947EE7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0070-4654-BB41-6E2B95947EE7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0070-4654-BB41-6E2B95947E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Lit>
              <c:ptCount val="6"/>
              <c:pt idx="0">
                <c:v>Barishal</c:v>
              </c:pt>
              <c:pt idx="1">
                <c:v>Chittagong</c:v>
              </c:pt>
              <c:pt idx="2">
                <c:v>Dhaka</c:v>
              </c:pt>
              <c:pt idx="3">
                <c:v>Khulna</c:v>
              </c:pt>
              <c:pt idx="4">
                <c:v>Rajshahi</c:v>
              </c:pt>
              <c:pt idx="5">
                <c:v>Sylhet</c:v>
              </c:pt>
            </c:strLit>
          </c:cat>
          <c:val>
            <c:numLit>
              <c:formatCode>General</c:formatCode>
              <c:ptCount val="6"/>
              <c:pt idx="0">
                <c:v>5010000</c:v>
              </c:pt>
              <c:pt idx="1">
                <c:v>4340000</c:v>
              </c:pt>
              <c:pt idx="2">
                <c:v>5850000</c:v>
              </c:pt>
              <c:pt idx="3">
                <c:v>4110000</c:v>
              </c:pt>
              <c:pt idx="4">
                <c:v>4760000</c:v>
              </c:pt>
              <c:pt idx="5">
                <c:v>4600000</c:v>
              </c:pt>
            </c:numLit>
          </c:val>
          <c:extLst>
            <c:ext xmlns:c16="http://schemas.microsoft.com/office/drawing/2014/chart" uri="{C3380CC4-5D6E-409C-BE32-E72D297353CC}">
              <c16:uniqueId val="{0000000C-0070-4654-BB41-6E2B95947EE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40000"/>
        <a:lumOff val="60000"/>
      </a:schemeClr>
    </a:solidFill>
    <a:ln w="12700" cap="flat" cmpd="sng" algn="ctr">
      <a:solidFill>
        <a:schemeClr val="accent1"/>
      </a:solidFill>
      <a:prstDash val="solid"/>
      <a:miter lim="800000"/>
    </a:ln>
    <a:effectLst/>
    <a:scene3d>
      <a:camera prst="orthographicFront"/>
      <a:lightRig rig="threePt" dir="t"/>
    </a:scene3d>
    <a:sp3d>
      <a:bevelT w="165100" prst="coolSlant"/>
    </a:sp3d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  <c:pivotFmt>
        <c:idx val="6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Lit>
              <c:ptCount val="4"/>
              <c:pt idx="0">
                <c:v>Desktop</c:v>
              </c:pt>
              <c:pt idx="1">
                <c:v>Laptop</c:v>
              </c:pt>
              <c:pt idx="2">
                <c:v>Smartphone</c:v>
              </c:pt>
              <c:pt idx="3">
                <c:v>Tablet</c:v>
              </c:pt>
            </c:strLit>
          </c:cat>
          <c:val>
            <c:numLit>
              <c:formatCode>General</c:formatCode>
              <c:ptCount val="4"/>
              <c:pt idx="0">
                <c:v>6950000</c:v>
              </c:pt>
              <c:pt idx="1">
                <c:v>12250000</c:v>
              </c:pt>
              <c:pt idx="2">
                <c:v>6150000</c:v>
              </c:pt>
              <c:pt idx="3">
                <c:v>3320000</c:v>
              </c:pt>
            </c:numLit>
          </c:val>
          <c:extLst>
            <c:ext xmlns:c16="http://schemas.microsoft.com/office/drawing/2014/chart" uri="{C3380CC4-5D6E-409C-BE32-E72D297353CC}">
              <c16:uniqueId val="{00000000-5836-4F52-B4A3-CD699F07A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1529694752"/>
        <c:axId val="1529696000"/>
      </c:barChart>
      <c:catAx>
        <c:axId val="15296947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Product </a:t>
                </a:r>
              </a:p>
            </c:rich>
          </c:tx>
          <c:layout>
            <c:manualLayout>
              <c:xMode val="edge"/>
              <c:yMode val="edge"/>
              <c:x val="0.44717276601738287"/>
              <c:y val="0.883752258791976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96000"/>
        <c:crosses val="autoZero"/>
        <c:auto val="1"/>
        <c:lblAlgn val="ctr"/>
        <c:lblOffset val="100"/>
        <c:noMultiLvlLbl val="0"/>
      </c:catAx>
      <c:valAx>
        <c:axId val="15296960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>
            <c:manualLayout>
              <c:xMode val="edge"/>
              <c:yMode val="edge"/>
              <c:x val="3.256846780162842E-2"/>
              <c:y val="0.393311132551118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694752"/>
        <c:crosses val="autoZero"/>
        <c:crossBetween val="between"/>
      </c:valAx>
      <c:spPr>
        <a:noFill/>
        <a:ln>
          <a:solidFill>
            <a:schemeClr val="accent1">
              <a:lumMod val="60000"/>
              <a:lumOff val="40000"/>
            </a:schemeClr>
          </a:solidFill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002060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Total Salary</a:t>
            </a:r>
          </a:p>
        </c:rich>
      </c:tx>
      <c:layout/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3"/>
          <c:order val="3"/>
          <c:tx>
            <c:strRef>
              <c:f>'Q.2(a,b,c,d)'!$F$3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0BACC"/>
            </a:solidFill>
            <a:ln>
              <a:solidFill>
                <a:srgbClr val="FF66FF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'Q.2(a,b,c,d)'!$B$4:$B$9</c:f>
              <c:strCache>
                <c:ptCount val="6"/>
                <c:pt idx="0">
                  <c:v>Parvez Hasan</c:v>
                </c:pt>
                <c:pt idx="1">
                  <c:v>Arif Hossain</c:v>
                </c:pt>
                <c:pt idx="2">
                  <c:v>Nabila Sultana</c:v>
                </c:pt>
                <c:pt idx="3">
                  <c:v>Eva Karim</c:v>
                </c:pt>
                <c:pt idx="4">
                  <c:v>Oishi Das</c:v>
                </c:pt>
                <c:pt idx="5">
                  <c:v>Farhan Islam </c:v>
                </c:pt>
              </c:strCache>
            </c:strRef>
          </c:cat>
          <c:val>
            <c:numRef>
              <c:f>'Q.2(a,b,c,d)'!$F$4:$F$9</c:f>
              <c:numCache>
                <c:formatCode>General</c:formatCode>
                <c:ptCount val="6"/>
                <c:pt idx="0">
                  <c:v>122000</c:v>
                </c:pt>
                <c:pt idx="1">
                  <c:v>170800</c:v>
                </c:pt>
                <c:pt idx="2">
                  <c:v>364000</c:v>
                </c:pt>
                <c:pt idx="3">
                  <c:v>87600</c:v>
                </c:pt>
                <c:pt idx="4">
                  <c:v>80400</c:v>
                </c:pt>
                <c:pt idx="5">
                  <c:v>72000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BFC-4600-8FA4-072D34EA3FE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1593607679"/>
        <c:axId val="159361974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'Q.2(a,b,c,d)'!$C$3</c15:sqref>
                        </c15:formulaRef>
                      </c:ext>
                    </c:extLst>
                    <c:strCache>
                      <c:ptCount val="1"/>
                      <c:pt idx="0">
                        <c:v>Salary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'Q.2(a,b,c,d)'!$B$4:$B$9</c15:sqref>
                        </c15:formulaRef>
                      </c:ext>
                    </c:extLst>
                    <c:strCache>
                      <c:ptCount val="6"/>
                      <c:pt idx="0">
                        <c:v>Parvez Hasan</c:v>
                      </c:pt>
                      <c:pt idx="1">
                        <c:v>Arif Hossain</c:v>
                      </c:pt>
                      <c:pt idx="2">
                        <c:v>Nabila Sultana</c:v>
                      </c:pt>
                      <c:pt idx="3">
                        <c:v>Eva Karim</c:v>
                      </c:pt>
                      <c:pt idx="4">
                        <c:v>Oishi Das</c:v>
                      </c:pt>
                      <c:pt idx="5">
                        <c:v>Farhan Islam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'Q.2(a,b,c,d)'!$C$4:$C$9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30000</c:v>
                      </c:pt>
                      <c:pt idx="1">
                        <c:v>30000</c:v>
                      </c:pt>
                      <c:pt idx="2">
                        <c:v>30000</c:v>
                      </c:pt>
                      <c:pt idx="3">
                        <c:v>30000</c:v>
                      </c:pt>
                      <c:pt idx="4">
                        <c:v>30000</c:v>
                      </c:pt>
                      <c:pt idx="5">
                        <c:v>30000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1BFC-4600-8FA4-072D34EA3FEB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'Q.2(a,b,c,d)'!$D$3</c15:sqref>
                        </c15:formulaRef>
                      </c:ext>
                    </c:extLst>
                    <c:strCache>
                      <c:ptCount val="1"/>
                      <c:pt idx="0">
                        <c:v>Sales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'Q.2(a,b,c,d)'!$B$4:$B$9</c15:sqref>
                        </c15:formulaRef>
                      </c:ext>
                    </c:extLst>
                    <c:strCache>
                      <c:ptCount val="6"/>
                      <c:pt idx="0">
                        <c:v>Parvez Hasan</c:v>
                      </c:pt>
                      <c:pt idx="1">
                        <c:v>Arif Hossain</c:v>
                      </c:pt>
                      <c:pt idx="2">
                        <c:v>Nabila Sultana</c:v>
                      </c:pt>
                      <c:pt idx="3">
                        <c:v>Eva Karim</c:v>
                      </c:pt>
                      <c:pt idx="4">
                        <c:v>Oishi Das</c:v>
                      </c:pt>
                      <c:pt idx="5">
                        <c:v>Farhan Islam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'Q.2(a,b,c,d)'!$D$4:$D$9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1150000</c:v>
                      </c:pt>
                      <c:pt idx="1">
                        <c:v>1760000</c:v>
                      </c:pt>
                      <c:pt idx="2">
                        <c:v>3340000</c:v>
                      </c:pt>
                      <c:pt idx="3">
                        <c:v>960000</c:v>
                      </c:pt>
                      <c:pt idx="4">
                        <c:v>840000</c:v>
                      </c:pt>
                      <c:pt idx="5">
                        <c:v>700000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BFC-4600-8FA4-072D34EA3FEB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'Q.2(a,b,c,d)'!$E$3</c15:sqref>
                        </c15:formulaRef>
                      </c:ext>
                    </c:extLst>
                    <c:strCache>
                      <c:ptCount val="1"/>
                      <c:pt idx="0">
                        <c:v>Bonus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'Q.2(a,b,c,d)'!$B$4:$B$9</c15:sqref>
                        </c15:formulaRef>
                      </c:ext>
                    </c:extLst>
                    <c:strCache>
                      <c:ptCount val="6"/>
                      <c:pt idx="0">
                        <c:v>Parvez Hasan</c:v>
                      </c:pt>
                      <c:pt idx="1">
                        <c:v>Arif Hossain</c:v>
                      </c:pt>
                      <c:pt idx="2">
                        <c:v>Nabila Sultana</c:v>
                      </c:pt>
                      <c:pt idx="3">
                        <c:v>Eva Karim</c:v>
                      </c:pt>
                      <c:pt idx="4">
                        <c:v>Oishi Das</c:v>
                      </c:pt>
                      <c:pt idx="5">
                        <c:v>Farhan Islam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'Q.2(a,b,c,d)'!$E$4:$E$9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92000</c:v>
                      </c:pt>
                      <c:pt idx="1">
                        <c:v>140800</c:v>
                      </c:pt>
                      <c:pt idx="2">
                        <c:v>334000</c:v>
                      </c:pt>
                      <c:pt idx="3">
                        <c:v>57600</c:v>
                      </c:pt>
                      <c:pt idx="4">
                        <c:v>50400</c:v>
                      </c:pt>
                      <c:pt idx="5">
                        <c:v>42000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BFC-4600-8FA4-072D34EA3FEB}"/>
                  </c:ext>
                </c:extLst>
              </c15:ser>
            </c15:filteredBarSeries>
          </c:ext>
        </c:extLst>
      </c:barChart>
      <c:catAx>
        <c:axId val="15936076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Name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19743"/>
        <c:crosses val="autoZero"/>
        <c:auto val="1"/>
        <c:lblAlgn val="ctr"/>
        <c:lblOffset val="100"/>
        <c:noMultiLvlLbl val="0"/>
      </c:catAx>
      <c:valAx>
        <c:axId val="159361974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 cap="none" spc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</a:rPr>
                  <a:t>Amount</a:t>
                </a:r>
              </a:p>
            </c:rich>
          </c:tx>
          <c:layout>
            <c:manualLayout>
              <c:xMode val="edge"/>
              <c:yMode val="edge"/>
              <c:x val="0.48637273031868977"/>
              <c:y val="0.901477147200413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3607679"/>
        <c:crosses val="autoZero"/>
        <c:crossBetween val="between"/>
      </c:valAx>
      <c:spPr>
        <a:solidFill>
          <a:schemeClr val="lt1"/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cene3d>
      <a:camera prst="orthographicFront"/>
      <a:lightRig rig="threePt" dir="t"/>
    </a:scene3d>
    <a:sp3d prstMaterial="matte">
      <a:bevelT w="127000" h="6350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Yearly Report</a:t>
            </a:r>
          </a:p>
        </c:rich>
      </c:tx>
      <c:layout>
        <c:manualLayout>
          <c:xMode val="edge"/>
          <c:yMode val="edge"/>
          <c:x val="0.40021424209934181"/>
          <c:y val="2.4728457521897017E-2"/>
        </c:manualLayout>
      </c:layout>
      <c:overlay val="0"/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Q.4!$B$4:$B$5</c:f>
              <c:strCache>
                <c:ptCount val="2"/>
                <c:pt idx="0">
                  <c:v>Yearly Report</c:v>
                </c:pt>
                <c:pt idx="1">
                  <c:v>Expenses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Q.4!$A$6:$A$17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Q.4!$B$6:$B$17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9879900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F7-4F30-8F4F-241B4AD69B7D}"/>
            </c:ext>
          </c:extLst>
        </c:ser>
        <c:ser>
          <c:idx val="1"/>
          <c:order val="1"/>
          <c:tx>
            <c:strRef>
              <c:f>Q.4!$C$4:$C$5</c:f>
              <c:strCache>
                <c:ptCount val="2"/>
                <c:pt idx="0">
                  <c:v>Yearly Report</c:v>
                </c:pt>
                <c:pt idx="1">
                  <c:v>Sales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Q.4!$A$6:$A$17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Q.4!$C$6:$C$17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F7-4F30-8F4F-241B4AD69B7D}"/>
            </c:ext>
          </c:extLst>
        </c:ser>
        <c:ser>
          <c:idx val="2"/>
          <c:order val="2"/>
          <c:tx>
            <c:strRef>
              <c:f>Q.4!$D$4:$D$5</c:f>
              <c:strCache>
                <c:ptCount val="2"/>
                <c:pt idx="0">
                  <c:v>Yearly Report</c:v>
                </c:pt>
                <c:pt idx="1">
                  <c:v>Profit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Q.4!$A$6:$A$17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Q.4!$D$6:$D$17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F7-4F30-8F4F-241B4AD69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0787199"/>
        <c:axId val="210793439"/>
      </c:barChart>
      <c:catAx>
        <c:axId val="210787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5775071712562365"/>
              <c:y val="0.8068701094284547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93439"/>
        <c:crosses val="autoZero"/>
        <c:auto val="1"/>
        <c:lblAlgn val="ctr"/>
        <c:lblOffset val="100"/>
        <c:noMultiLvlLbl val="0"/>
      </c:catAx>
      <c:valAx>
        <c:axId val="21079343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787199"/>
        <c:crosses val="autoZero"/>
        <c:crossBetween val="between"/>
      </c:valAx>
      <c:spPr>
        <a:solidFill>
          <a:schemeClr val="accent1">
            <a:lumMod val="20000"/>
            <a:lumOff val="80000"/>
          </a:schemeClr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228600">
        <a:schemeClr val="accent1">
          <a:satMod val="175000"/>
          <a:alpha val="40000"/>
        </a:schemeClr>
      </a:glow>
    </a:effectLst>
    <a:scene3d>
      <a:camera prst="orthographicFront"/>
      <a:lightRig rig="threePt" dir="t"/>
    </a:scene3d>
    <a:sp3d>
      <a:bevelT w="152400" h="50800" prst="softRound"/>
    </a:sp3d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0" baseline="0">
                <a:ln w="0"/>
                <a:solidFill>
                  <a:schemeClr val="dk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Yearly Report</a:t>
            </a:r>
            <a:endParaRPr lang="en-US"/>
          </a:p>
        </c:rich>
      </c:tx>
      <c:layout/>
      <c:overlay val="0"/>
      <c:spPr>
        <a:solidFill>
          <a:schemeClr val="accent1">
            <a:lumMod val="60000"/>
            <a:lumOff val="40000"/>
          </a:schemeClr>
        </a:solidFill>
        <a:ln w="12700" cap="flat" cmpd="sng" algn="ctr">
          <a:solidFill>
            <a:schemeClr val="accent1"/>
          </a:solidFill>
          <a:prstDash val="solid"/>
          <a:miter lim="800000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0" baseline="0">
              <a:ln w="0"/>
              <a:solidFill>
                <a:schemeClr val="dk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Q.4!$B$4:$B$5</c:f>
              <c:strCache>
                <c:ptCount val="2"/>
                <c:pt idx="0">
                  <c:v>Yearly Report</c:v>
                </c:pt>
                <c:pt idx="1">
                  <c:v>Expenses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Q.4!$A$6:$A$17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Q.4!$B$6:$B$17</c:f>
              <c:numCache>
                <c:formatCode>General</c:formatCode>
                <c:ptCount val="12"/>
                <c:pt idx="0">
                  <c:v>9288500</c:v>
                </c:pt>
                <c:pt idx="1">
                  <c:v>9744300</c:v>
                </c:pt>
                <c:pt idx="2">
                  <c:v>8904700</c:v>
                </c:pt>
                <c:pt idx="3">
                  <c:v>7345200</c:v>
                </c:pt>
                <c:pt idx="4">
                  <c:v>8987000</c:v>
                </c:pt>
                <c:pt idx="5">
                  <c:v>5215400</c:v>
                </c:pt>
                <c:pt idx="6">
                  <c:v>9976500</c:v>
                </c:pt>
                <c:pt idx="7">
                  <c:v>7976700</c:v>
                </c:pt>
                <c:pt idx="8">
                  <c:v>9879900</c:v>
                </c:pt>
                <c:pt idx="9">
                  <c:v>6234800</c:v>
                </c:pt>
                <c:pt idx="10">
                  <c:v>4534800</c:v>
                </c:pt>
                <c:pt idx="11">
                  <c:v>8348700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79-4244-A5D0-D1505C9C75C4}"/>
            </c:ext>
          </c:extLst>
        </c:ser>
        <c:ser>
          <c:idx val="1"/>
          <c:order val="1"/>
          <c:tx>
            <c:strRef>
              <c:f>Q.4!$C$4:$C$5</c:f>
              <c:strCache>
                <c:ptCount val="2"/>
                <c:pt idx="0">
                  <c:v>Yearly Report</c:v>
                </c:pt>
                <c:pt idx="1">
                  <c:v>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Q.4!$A$6:$A$17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Q.4!$C$6:$C$17</c:f>
              <c:numCache>
                <c:formatCode>General</c:formatCode>
                <c:ptCount val="12"/>
                <c:pt idx="0">
                  <c:v>8750000</c:v>
                </c:pt>
                <c:pt idx="1">
                  <c:v>9920000</c:v>
                </c:pt>
                <c:pt idx="2">
                  <c:v>10000000</c:v>
                </c:pt>
                <c:pt idx="3">
                  <c:v>7957400</c:v>
                </c:pt>
                <c:pt idx="4">
                  <c:v>9876500</c:v>
                </c:pt>
                <c:pt idx="5">
                  <c:v>5164500</c:v>
                </c:pt>
                <c:pt idx="6">
                  <c:v>11543600</c:v>
                </c:pt>
                <c:pt idx="7">
                  <c:v>8087900</c:v>
                </c:pt>
                <c:pt idx="8">
                  <c:v>9969800</c:v>
                </c:pt>
                <c:pt idx="9">
                  <c:v>7024000</c:v>
                </c:pt>
                <c:pt idx="10">
                  <c:v>4809300</c:v>
                </c:pt>
                <c:pt idx="11">
                  <c:v>8834800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79-4244-A5D0-D1505C9C75C4}"/>
            </c:ext>
          </c:extLst>
        </c:ser>
        <c:ser>
          <c:idx val="2"/>
          <c:order val="2"/>
          <c:tx>
            <c:strRef>
              <c:f>Q.4!$D$4:$D$5</c:f>
              <c:strCache>
                <c:ptCount val="2"/>
                <c:pt idx="0">
                  <c:v>Yearly Report</c:v>
                </c:pt>
                <c:pt idx="1">
                  <c:v>Profit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Q.4!$A$6:$A$17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Q.4!$D$6:$D$17</c:f>
              <c:numCache>
                <c:formatCode>General</c:formatCode>
                <c:ptCount val="12"/>
                <c:pt idx="0">
                  <c:v>-538500</c:v>
                </c:pt>
                <c:pt idx="1">
                  <c:v>175700</c:v>
                </c:pt>
                <c:pt idx="2">
                  <c:v>1095300</c:v>
                </c:pt>
                <c:pt idx="3">
                  <c:v>612200</c:v>
                </c:pt>
                <c:pt idx="4">
                  <c:v>889500</c:v>
                </c:pt>
                <c:pt idx="5">
                  <c:v>-50900</c:v>
                </c:pt>
                <c:pt idx="6">
                  <c:v>1567100</c:v>
                </c:pt>
                <c:pt idx="7">
                  <c:v>111200</c:v>
                </c:pt>
                <c:pt idx="8">
                  <c:v>90800</c:v>
                </c:pt>
                <c:pt idx="9">
                  <c:v>789200</c:v>
                </c:pt>
                <c:pt idx="10">
                  <c:v>274500</c:v>
                </c:pt>
                <c:pt idx="11">
                  <c:v>486100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79-4244-A5D0-D1505C9C75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0387839"/>
        <c:axId val="300375775"/>
      </c:lineChart>
      <c:catAx>
        <c:axId val="300387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6282132321413477"/>
              <c:y val="0.7715430714822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75775"/>
        <c:crosses val="autoZero"/>
        <c:auto val="1"/>
        <c:lblAlgn val="ctr"/>
        <c:lblOffset val="100"/>
        <c:noMultiLvlLbl val="0"/>
      </c:catAx>
      <c:valAx>
        <c:axId val="30037577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accent1"/>
              </a:solidFill>
              <a:prstDash val="solid"/>
              <a:miter lim="800000"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387839"/>
        <c:crosses val="autoZero"/>
        <c:crossBetween val="between"/>
      </c:valAx>
      <c:spPr>
        <a:solidFill>
          <a:srgbClr val="E0CCE0"/>
        </a:solidFill>
        <a:ln>
          <a:solidFill>
            <a:schemeClr val="accent1">
              <a:lumMod val="40000"/>
              <a:lumOff val="60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0BACC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glow rad="139700">
        <a:schemeClr val="accent1">
          <a:satMod val="175000"/>
          <a:alpha val="40000"/>
        </a:schemeClr>
      </a:glow>
    </a:effectLst>
    <a:scene3d>
      <a:camera prst="orthographicFront"/>
      <a:lightRig rig="contrasting" dir="t">
        <a:rot lat="0" lon="0" rev="1500000"/>
      </a:lightRig>
    </a:scene3d>
    <a:sp3d prstMaterial="metal">
      <a:bevelT/>
    </a:sp3d>
  </c:spPr>
  <c:txPr>
    <a:bodyPr/>
    <a:lstStyle/>
    <a:p>
      <a:pPr>
        <a:defRPr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11</xdr:row>
      <xdr:rowOff>0</xdr:rowOff>
    </xdr:from>
    <xdr:to>
      <xdr:col>12</xdr:col>
      <xdr:colOff>314008</xdr:colOff>
      <xdr:row>25</xdr:row>
      <xdr:rowOff>184317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194733</xdr:colOff>
      <xdr:row>29</xdr:row>
      <xdr:rowOff>152400</xdr:rowOff>
    </xdr:from>
    <xdr:to>
      <xdr:col>16</xdr:col>
      <xdr:colOff>387061</xdr:colOff>
      <xdr:row>42</xdr:row>
      <xdr:rowOff>185785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190926</xdr:colOff>
      <xdr:row>12</xdr:row>
      <xdr:rowOff>178338</xdr:rowOff>
    </xdr:from>
    <xdr:to>
      <xdr:col>7</xdr:col>
      <xdr:colOff>1025769</xdr:colOff>
      <xdr:row>30</xdr:row>
      <xdr:rowOff>56986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515275</xdr:colOff>
      <xdr:row>2</xdr:row>
      <xdr:rowOff>86915</xdr:rowOff>
    </xdr:from>
    <xdr:to>
      <xdr:col>14</xdr:col>
      <xdr:colOff>231511</xdr:colOff>
      <xdr:row>19</xdr:row>
      <xdr:rowOff>19844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429285</xdr:colOff>
      <xdr:row>21</xdr:row>
      <xdr:rowOff>7540</xdr:rowOff>
    </xdr:from>
    <xdr:to>
      <xdr:col>10</xdr:col>
      <xdr:colOff>444500</xdr:colOff>
      <xdr:row>38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ina Khatun Era" refreshedDate="45571.6293568287" createdVersion="6" refreshedVersion="6" minRefreshableVersion="3" recordCount="76">
  <cacheSource type="worksheet">
    <worksheetSource name="Table1"/>
  </cacheSource>
  <cacheFields count="7">
    <cacheField name="Date" numFmtId="14">
      <sharedItems containsSemiMixedTypes="0" containsNonDate="0" containsDate="1" containsString="0" minDate="2024-01-05T00:00:00" maxDate="2024-03-31T00:00:00"/>
    </cacheField>
    <cacheField name="Region" numFmtId="0">
      <sharedItems count="6">
        <s v="Barishal"/>
        <s v="Chittagong"/>
        <s v="Khulna"/>
        <s v="Rajshahi"/>
        <s v="Sylhet"/>
        <s v="Dhaka"/>
      </sharedItems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d v="2024-01-05T00:00:00"/>
    <x v="0"/>
    <x v="0"/>
    <x v="0"/>
    <n v="5"/>
    <n v="70000"/>
    <n v="350000"/>
  </r>
  <r>
    <d v="2024-01-06T00:00:00"/>
    <x v="1"/>
    <x v="1"/>
    <x v="1"/>
    <n v="10"/>
    <n v="50000"/>
    <n v="500000"/>
  </r>
  <r>
    <d v="2024-01-07T00:00:00"/>
    <x v="2"/>
    <x v="2"/>
    <x v="2"/>
    <n v="7"/>
    <n v="20000"/>
    <n v="140000"/>
  </r>
  <r>
    <d v="2024-01-08T00:00:00"/>
    <x v="3"/>
    <x v="3"/>
    <x v="3"/>
    <n v="15"/>
    <n v="30000"/>
    <n v="450000"/>
  </r>
  <r>
    <d v="2024-01-09T00:00:00"/>
    <x v="4"/>
    <x v="4"/>
    <x v="0"/>
    <n v="3"/>
    <n v="70000"/>
    <n v="210000"/>
  </r>
  <r>
    <d v="2024-01-10T00:00:00"/>
    <x v="5"/>
    <x v="5"/>
    <x v="1"/>
    <n v="6"/>
    <n v="50000"/>
    <n v="300000"/>
  </r>
  <r>
    <d v="2024-01-11T00:00:00"/>
    <x v="1"/>
    <x v="2"/>
    <x v="2"/>
    <n v="4"/>
    <n v="20000"/>
    <n v="80000"/>
  </r>
  <r>
    <d v="2024-01-12T00:00:00"/>
    <x v="2"/>
    <x v="3"/>
    <x v="3"/>
    <n v="10"/>
    <n v="30000"/>
    <n v="300000"/>
  </r>
  <r>
    <d v="2024-01-13T00:00:00"/>
    <x v="0"/>
    <x v="0"/>
    <x v="0"/>
    <n v="8"/>
    <n v="70000"/>
    <n v="560000"/>
  </r>
  <r>
    <d v="2024-01-14T00:00:00"/>
    <x v="4"/>
    <x v="0"/>
    <x v="1"/>
    <n v="12"/>
    <n v="50000"/>
    <n v="600000"/>
  </r>
  <r>
    <d v="2024-01-15T00:00:00"/>
    <x v="5"/>
    <x v="1"/>
    <x v="2"/>
    <n v="9"/>
    <n v="20000"/>
    <n v="180000"/>
  </r>
  <r>
    <d v="2024-01-16T00:00:00"/>
    <x v="1"/>
    <x v="2"/>
    <x v="3"/>
    <n v="5"/>
    <n v="30000"/>
    <n v="150000"/>
  </r>
  <r>
    <d v="2024-01-17T00:00:00"/>
    <x v="2"/>
    <x v="3"/>
    <x v="0"/>
    <n v="11"/>
    <n v="70000"/>
    <n v="770000"/>
  </r>
  <r>
    <d v="2024-01-18T00:00:00"/>
    <x v="3"/>
    <x v="4"/>
    <x v="1"/>
    <n v="7"/>
    <n v="50000"/>
    <n v="350000"/>
  </r>
  <r>
    <d v="2024-01-19T00:00:00"/>
    <x v="4"/>
    <x v="5"/>
    <x v="2"/>
    <n v="6"/>
    <n v="20000"/>
    <n v="120000"/>
  </r>
  <r>
    <d v="2024-01-20T00:00:00"/>
    <x v="5"/>
    <x v="2"/>
    <x v="3"/>
    <n v="13"/>
    <n v="30000"/>
    <n v="390000"/>
  </r>
  <r>
    <d v="2024-01-21T00:00:00"/>
    <x v="0"/>
    <x v="3"/>
    <x v="0"/>
    <n v="9"/>
    <n v="70000"/>
    <n v="630000"/>
  </r>
  <r>
    <d v="2024-01-22T00:00:00"/>
    <x v="2"/>
    <x v="4"/>
    <x v="1"/>
    <n v="8"/>
    <n v="50000"/>
    <n v="400000"/>
  </r>
  <r>
    <d v="2024-01-23T00:00:00"/>
    <x v="3"/>
    <x v="5"/>
    <x v="2"/>
    <n v="14"/>
    <n v="20000"/>
    <n v="280000"/>
  </r>
  <r>
    <d v="2024-01-24T00:00:00"/>
    <x v="4"/>
    <x v="2"/>
    <x v="3"/>
    <n v="7"/>
    <n v="30000"/>
    <n v="210000"/>
  </r>
  <r>
    <d v="2024-01-25T00:00:00"/>
    <x v="5"/>
    <x v="3"/>
    <x v="0"/>
    <n v="10"/>
    <n v="70000"/>
    <n v="700000"/>
  </r>
  <r>
    <d v="2024-01-26T00:00:00"/>
    <x v="1"/>
    <x v="0"/>
    <x v="1"/>
    <n v="5"/>
    <n v="50000"/>
    <n v="250000"/>
  </r>
  <r>
    <d v="2024-01-27T00:00:00"/>
    <x v="0"/>
    <x v="1"/>
    <x v="2"/>
    <n v="8"/>
    <n v="20000"/>
    <n v="160000"/>
  </r>
  <r>
    <d v="2024-01-28T00:00:00"/>
    <x v="3"/>
    <x v="2"/>
    <x v="3"/>
    <n v="6"/>
    <n v="30000"/>
    <n v="180000"/>
  </r>
  <r>
    <d v="2024-01-29T00:00:00"/>
    <x v="4"/>
    <x v="3"/>
    <x v="0"/>
    <n v="7"/>
    <n v="70000"/>
    <n v="490000"/>
  </r>
  <r>
    <d v="2024-02-01T00:00:00"/>
    <x v="5"/>
    <x v="4"/>
    <x v="0"/>
    <n v="8"/>
    <n v="70000"/>
    <n v="560000"/>
  </r>
  <r>
    <d v="2024-02-02T00:00:00"/>
    <x v="1"/>
    <x v="5"/>
    <x v="1"/>
    <n v="6"/>
    <n v="50000"/>
    <n v="300000"/>
  </r>
  <r>
    <d v="2024-02-03T00:00:00"/>
    <x v="2"/>
    <x v="2"/>
    <x v="2"/>
    <n v="10"/>
    <n v="20000"/>
    <n v="200000"/>
  </r>
  <r>
    <d v="2024-02-04T00:00:00"/>
    <x v="3"/>
    <x v="0"/>
    <x v="3"/>
    <n v="20"/>
    <n v="30000"/>
    <n v="600000"/>
  </r>
  <r>
    <d v="2024-02-05T00:00:00"/>
    <x v="0"/>
    <x v="4"/>
    <x v="0"/>
    <n v="4"/>
    <n v="70000"/>
    <n v="280000"/>
  </r>
  <r>
    <d v="2024-02-06T00:00:00"/>
    <x v="5"/>
    <x v="5"/>
    <x v="1"/>
    <n v="9"/>
    <n v="50000"/>
    <n v="450000"/>
  </r>
  <r>
    <d v="2024-02-07T00:00:00"/>
    <x v="1"/>
    <x v="4"/>
    <x v="2"/>
    <n v="5"/>
    <n v="20000"/>
    <n v="100000"/>
  </r>
  <r>
    <d v="2024-02-08T00:00:00"/>
    <x v="0"/>
    <x v="5"/>
    <x v="3"/>
    <n v="15"/>
    <n v="30000"/>
    <n v="450000"/>
  </r>
  <r>
    <d v="2024-02-09T00:00:00"/>
    <x v="3"/>
    <x v="2"/>
    <x v="0"/>
    <n v="7"/>
    <n v="70000"/>
    <n v="490000"/>
  </r>
  <r>
    <d v="2024-02-10T00:00:00"/>
    <x v="4"/>
    <x v="3"/>
    <x v="1"/>
    <n v="11"/>
    <n v="50000"/>
    <n v="550000"/>
  </r>
  <r>
    <d v="2024-02-11T00:00:00"/>
    <x v="5"/>
    <x v="0"/>
    <x v="2"/>
    <n v="12"/>
    <n v="20000"/>
    <n v="240000"/>
  </r>
  <r>
    <d v="2024-02-12T00:00:00"/>
    <x v="1"/>
    <x v="0"/>
    <x v="3"/>
    <n v="10"/>
    <n v="30000"/>
    <n v="300000"/>
  </r>
  <r>
    <d v="2024-02-13T00:00:00"/>
    <x v="2"/>
    <x v="1"/>
    <x v="0"/>
    <n v="9"/>
    <n v="70000"/>
    <n v="630000"/>
  </r>
  <r>
    <d v="2024-02-14T00:00:00"/>
    <x v="3"/>
    <x v="2"/>
    <x v="1"/>
    <n v="8"/>
    <n v="50000"/>
    <n v="400000"/>
  </r>
  <r>
    <d v="2024-02-15T00:00:00"/>
    <x v="4"/>
    <x v="3"/>
    <x v="2"/>
    <n v="11"/>
    <n v="20000"/>
    <n v="220000"/>
  </r>
  <r>
    <d v="2024-02-16T00:00:00"/>
    <x v="0"/>
    <x v="4"/>
    <x v="3"/>
    <n v="14"/>
    <n v="30000"/>
    <n v="420000"/>
  </r>
  <r>
    <d v="2024-02-17T00:00:00"/>
    <x v="1"/>
    <x v="5"/>
    <x v="0"/>
    <n v="10"/>
    <n v="70000"/>
    <n v="700000"/>
  </r>
  <r>
    <d v="2024-02-18T00:00:00"/>
    <x v="2"/>
    <x v="2"/>
    <x v="1"/>
    <n v="9"/>
    <n v="50000"/>
    <n v="450000"/>
  </r>
  <r>
    <d v="2024-02-19T00:00:00"/>
    <x v="3"/>
    <x v="3"/>
    <x v="2"/>
    <n v="13"/>
    <n v="20000"/>
    <n v="260000"/>
  </r>
  <r>
    <d v="2024-02-20T00:00:00"/>
    <x v="4"/>
    <x v="4"/>
    <x v="3"/>
    <n v="8"/>
    <n v="30000"/>
    <n v="240000"/>
  </r>
  <r>
    <d v="2024-02-21T00:00:00"/>
    <x v="5"/>
    <x v="5"/>
    <x v="0"/>
    <n v="12"/>
    <n v="70000"/>
    <n v="840000"/>
  </r>
  <r>
    <d v="2024-02-22T00:00:00"/>
    <x v="1"/>
    <x v="2"/>
    <x v="1"/>
    <n v="7"/>
    <n v="50000"/>
    <n v="350000"/>
  </r>
  <r>
    <d v="2024-02-23T00:00:00"/>
    <x v="2"/>
    <x v="3"/>
    <x v="2"/>
    <n v="9"/>
    <n v="20000"/>
    <n v="180000"/>
  </r>
  <r>
    <d v="2024-02-24T00:00:00"/>
    <x v="0"/>
    <x v="0"/>
    <x v="3"/>
    <n v="12"/>
    <n v="30000"/>
    <n v="360000"/>
  </r>
  <r>
    <d v="2024-02-25T00:00:00"/>
    <x v="4"/>
    <x v="1"/>
    <x v="0"/>
    <n v="5"/>
    <n v="70000"/>
    <n v="350000"/>
  </r>
  <r>
    <d v="2024-03-01T00:00:00"/>
    <x v="5"/>
    <x v="0"/>
    <x v="0"/>
    <n v="12"/>
    <n v="70000"/>
    <n v="840000"/>
  </r>
  <r>
    <d v="2024-03-02T00:00:00"/>
    <x v="1"/>
    <x v="0"/>
    <x v="1"/>
    <n v="8"/>
    <n v="50000"/>
    <n v="400000"/>
  </r>
  <r>
    <d v="2024-03-03T00:00:00"/>
    <x v="2"/>
    <x v="4"/>
    <x v="2"/>
    <n v="7"/>
    <n v="20000"/>
    <n v="140000"/>
  </r>
  <r>
    <d v="2024-03-04T00:00:00"/>
    <x v="3"/>
    <x v="5"/>
    <x v="3"/>
    <n v="9"/>
    <n v="30000"/>
    <n v="270000"/>
  </r>
  <r>
    <d v="2024-03-05T00:00:00"/>
    <x v="4"/>
    <x v="4"/>
    <x v="0"/>
    <n v="6"/>
    <n v="70000"/>
    <n v="420000"/>
  </r>
  <r>
    <d v="2024-03-06T00:00:00"/>
    <x v="0"/>
    <x v="5"/>
    <x v="1"/>
    <n v="10"/>
    <n v="50000"/>
    <n v="500000"/>
  </r>
  <r>
    <d v="2024-03-07T00:00:00"/>
    <x v="1"/>
    <x v="2"/>
    <x v="2"/>
    <n v="8"/>
    <n v="20000"/>
    <n v="160000"/>
  </r>
  <r>
    <d v="2024-03-08T00:00:00"/>
    <x v="0"/>
    <x v="3"/>
    <x v="3"/>
    <n v="13"/>
    <n v="30000"/>
    <n v="390000"/>
  </r>
  <r>
    <d v="2024-03-09T00:00:00"/>
    <x v="3"/>
    <x v="0"/>
    <x v="0"/>
    <n v="9"/>
    <n v="70000"/>
    <n v="630000"/>
  </r>
  <r>
    <d v="2024-03-10T00:00:00"/>
    <x v="4"/>
    <x v="2"/>
    <x v="1"/>
    <n v="5"/>
    <n v="50000"/>
    <n v="250000"/>
  </r>
  <r>
    <d v="2024-03-11T00:00:00"/>
    <x v="5"/>
    <x v="1"/>
    <x v="2"/>
    <n v="11"/>
    <n v="20000"/>
    <n v="220000"/>
  </r>
  <r>
    <d v="2024-03-12T00:00:00"/>
    <x v="1"/>
    <x v="2"/>
    <x v="3"/>
    <n v="14"/>
    <n v="30000"/>
    <n v="420000"/>
  </r>
  <r>
    <d v="2024-03-13T00:00:00"/>
    <x v="2"/>
    <x v="3"/>
    <x v="0"/>
    <n v="10"/>
    <n v="70000"/>
    <n v="700000"/>
  </r>
  <r>
    <d v="2024-03-14T00:00:00"/>
    <x v="3"/>
    <x v="4"/>
    <x v="1"/>
    <n v="6"/>
    <n v="50000"/>
    <n v="300000"/>
  </r>
  <r>
    <d v="2024-03-15T00:00:00"/>
    <x v="0"/>
    <x v="5"/>
    <x v="2"/>
    <n v="8"/>
    <n v="20000"/>
    <n v="160000"/>
  </r>
  <r>
    <d v="2024-03-16T00:00:00"/>
    <x v="5"/>
    <x v="2"/>
    <x v="3"/>
    <n v="12"/>
    <n v="30000"/>
    <n v="360000"/>
  </r>
  <r>
    <d v="2024-03-17T00:00:00"/>
    <x v="1"/>
    <x v="3"/>
    <x v="0"/>
    <n v="9"/>
    <n v="70000"/>
    <n v="630000"/>
  </r>
  <r>
    <d v="2024-03-18T00:00:00"/>
    <x v="0"/>
    <x v="1"/>
    <x v="1"/>
    <n v="7"/>
    <n v="50000"/>
    <n v="350000"/>
  </r>
  <r>
    <d v="2024-03-19T00:00:00"/>
    <x v="3"/>
    <x v="2"/>
    <x v="2"/>
    <n v="14"/>
    <n v="20000"/>
    <n v="280000"/>
  </r>
  <r>
    <d v="2024-03-20T00:00:00"/>
    <x v="4"/>
    <x v="3"/>
    <x v="3"/>
    <n v="8"/>
    <n v="30000"/>
    <n v="240000"/>
  </r>
  <r>
    <d v="2024-03-21T00:00:00"/>
    <x v="5"/>
    <x v="4"/>
    <x v="0"/>
    <n v="11"/>
    <n v="70000"/>
    <n v="770000"/>
  </r>
  <r>
    <d v="2024-03-22T00:00:00"/>
    <x v="0"/>
    <x v="5"/>
    <x v="1"/>
    <n v="5"/>
    <n v="50000"/>
    <n v="250000"/>
  </r>
  <r>
    <d v="2024-03-23T00:00:00"/>
    <x v="2"/>
    <x v="2"/>
    <x v="2"/>
    <n v="10"/>
    <n v="20000"/>
    <n v="200000"/>
  </r>
  <r>
    <d v="2024-03-24T00:00:00"/>
    <x v="3"/>
    <x v="3"/>
    <x v="3"/>
    <n v="9"/>
    <n v="30000"/>
    <n v="270000"/>
  </r>
  <r>
    <d v="2024-03-25T00:00:00"/>
    <x v="4"/>
    <x v="5"/>
    <x v="0"/>
    <n v="10"/>
    <n v="70000"/>
    <n v="700000"/>
  </r>
  <r>
    <d v="2024-03-30T00:00:00"/>
    <x v="0"/>
    <x v="3"/>
    <x v="3"/>
    <n v="5"/>
    <n v="30000"/>
    <n v="1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48:K51" firstHeaderRow="1" firstDataRow="2" firstDataCol="1"/>
  <pivotFields count="7">
    <pivotField numFmtId="14" showAll="0"/>
    <pivotField showAll="0"/>
    <pivotField axis="axisRow" showAll="0">
      <items count="7">
        <item x="0"/>
        <item h="1" x="4"/>
        <item h="1" x="5"/>
        <item h="1" x="3"/>
        <item h="1" x="1"/>
        <item h="1" x="2"/>
        <item t="default"/>
      </items>
    </pivotField>
    <pivotField axis="axisCol" showAll="0">
      <items count="5">
        <item h="1" x="1"/>
        <item h="1" x="0"/>
        <item x="3"/>
        <item h="1" x="2"/>
        <item t="default"/>
      </items>
    </pivotField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3"/>
  </colFields>
  <colItems count="2">
    <i>
      <x v="2"/>
    </i>
    <i t="grand">
      <x/>
    </i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I31:J36" firstHeaderRow="1" firstDataRow="1" firstDataCol="1"/>
  <pivotFields count="7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I3:J10" firstHeaderRow="1" firstDataRow="1" firstDataCol="1"/>
  <pivotFields count="7">
    <pivotField numFmtId="14" showAll="0"/>
    <pivotField axis="axisRow" showAll="0">
      <items count="7">
        <item x="0"/>
        <item x="1"/>
        <item x="5"/>
        <item x="2"/>
        <item x="3"/>
        <item x="4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3:G80" totalsRowCount="1" headerRowDxfId="15" dataDxfId="14">
  <autoFilter ref="A3:G79"/>
  <tableColumns count="7">
    <tableColumn id="1" name="Date" dataDxfId="12" totalsRowDxfId="13"/>
    <tableColumn id="2" name="Region" dataDxfId="10" totalsRowDxfId="11"/>
    <tableColumn id="3" name="Sales Rep" dataDxfId="8" totalsRowDxfId="9"/>
    <tableColumn id="4" name="Product" dataDxfId="6" totalsRowDxfId="7"/>
    <tableColumn id="5" name="Quantity" dataDxfId="4" totalsRowDxfId="5"/>
    <tableColumn id="6" name="Unit Price (BDT)" totalsRowLabel="Total Sales =" dataDxfId="2" totalsRowDxfId="3"/>
    <tableColumn id="7" name="Total Sales (BDT)" totalsRowFunction="custom" dataDxfId="0" totalsRowDxfId="1">
      <totalsRowFormula>SUM(G4:G79)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topLeftCell="A16" zoomScale="75" zoomScaleNormal="75" workbookViewId="0">
      <selection activeCell="M48" sqref="M48"/>
    </sheetView>
  </sheetViews>
  <sheetFormatPr defaultRowHeight="14.5"/>
  <cols>
    <col min="1" max="1" width="13.54296875" customWidth="1"/>
    <col min="2" max="2" width="12.36328125" customWidth="1"/>
    <col min="3" max="3" width="15.54296875" customWidth="1"/>
    <col min="4" max="4" width="14" customWidth="1"/>
    <col min="5" max="5" width="11.453125" customWidth="1"/>
    <col min="6" max="6" width="18.90625" customWidth="1"/>
    <col min="7" max="7" width="17.81640625" customWidth="1"/>
    <col min="9" max="9" width="13.81640625" customWidth="1"/>
    <col min="10" max="10" width="22" bestFit="1" customWidth="1"/>
    <col min="11" max="11" width="12.90625" customWidth="1"/>
  </cols>
  <sheetData>
    <row r="1" spans="1:12">
      <c r="A1" s="4" t="s">
        <v>24</v>
      </c>
      <c r="B1" s="4"/>
      <c r="C1" s="4"/>
      <c r="D1" s="4" t="s">
        <v>0</v>
      </c>
      <c r="E1" s="4"/>
      <c r="F1" s="4"/>
      <c r="G1" s="4"/>
    </row>
    <row r="2" spans="1:12" ht="15.5">
      <c r="A2" s="1"/>
      <c r="B2" s="1"/>
      <c r="D2" s="1"/>
      <c r="E2" s="1"/>
      <c r="F2" s="1"/>
      <c r="G2" s="1"/>
      <c r="H2" s="1"/>
      <c r="I2" s="45" t="s">
        <v>85</v>
      </c>
    </row>
    <row r="3" spans="1:12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/>
      <c r="I3" s="5" t="s">
        <v>25</v>
      </c>
      <c r="J3" t="s">
        <v>27</v>
      </c>
      <c r="K3" s="20"/>
      <c r="L3" s="20"/>
    </row>
    <row r="4" spans="1:12">
      <c r="A4" s="2">
        <v>45296</v>
      </c>
      <c r="B4" s="1" t="s">
        <v>8</v>
      </c>
      <c r="C4" s="1" t="s">
        <v>9</v>
      </c>
      <c r="D4" s="1" t="s">
        <v>10</v>
      </c>
      <c r="E4" s="1">
        <v>5</v>
      </c>
      <c r="F4" s="1">
        <v>70000</v>
      </c>
      <c r="G4" s="1">
        <v>350000</v>
      </c>
      <c r="H4" s="1"/>
      <c r="I4" s="6" t="s">
        <v>8</v>
      </c>
      <c r="J4" s="7">
        <v>5010000</v>
      </c>
    </row>
    <row r="5" spans="1:12">
      <c r="A5" s="2">
        <v>45297</v>
      </c>
      <c r="B5" s="1" t="s">
        <v>11</v>
      </c>
      <c r="C5" s="1" t="s">
        <v>12</v>
      </c>
      <c r="D5" s="1" t="s">
        <v>13</v>
      </c>
      <c r="E5" s="1">
        <v>10</v>
      </c>
      <c r="F5" s="1">
        <v>50000</v>
      </c>
      <c r="G5" s="1">
        <v>500000</v>
      </c>
      <c r="H5" s="1"/>
      <c r="I5" s="6" t="s">
        <v>11</v>
      </c>
      <c r="J5" s="7">
        <v>4340000</v>
      </c>
    </row>
    <row r="6" spans="1:12">
      <c r="A6" s="2">
        <v>45298</v>
      </c>
      <c r="B6" s="1" t="s">
        <v>14</v>
      </c>
      <c r="C6" s="1" t="s">
        <v>15</v>
      </c>
      <c r="D6" s="1" t="s">
        <v>16</v>
      </c>
      <c r="E6" s="1">
        <v>7</v>
      </c>
      <c r="F6" s="1">
        <v>20000</v>
      </c>
      <c r="G6" s="1">
        <v>140000</v>
      </c>
      <c r="H6" s="1"/>
      <c r="I6" s="6" t="s">
        <v>22</v>
      </c>
      <c r="J6" s="7">
        <v>5850000</v>
      </c>
    </row>
    <row r="7" spans="1:12">
      <c r="A7" s="2">
        <v>45299</v>
      </c>
      <c r="B7" s="1" t="s">
        <v>17</v>
      </c>
      <c r="C7" s="1" t="s">
        <v>18</v>
      </c>
      <c r="D7" s="1" t="s">
        <v>19</v>
      </c>
      <c r="E7" s="1">
        <v>15</v>
      </c>
      <c r="F7" s="1">
        <v>30000</v>
      </c>
      <c r="G7" s="1">
        <v>450000</v>
      </c>
      <c r="H7" s="1"/>
      <c r="I7" s="6" t="s">
        <v>14</v>
      </c>
      <c r="J7" s="7">
        <v>4110000</v>
      </c>
    </row>
    <row r="8" spans="1:12">
      <c r="A8" s="2">
        <v>45300</v>
      </c>
      <c r="B8" s="1" t="s">
        <v>20</v>
      </c>
      <c r="C8" s="1" t="s">
        <v>21</v>
      </c>
      <c r="D8" s="1" t="s">
        <v>10</v>
      </c>
      <c r="E8" s="1">
        <v>3</v>
      </c>
      <c r="F8" s="1">
        <v>70000</v>
      </c>
      <c r="G8" s="1">
        <v>210000</v>
      </c>
      <c r="H8" s="1"/>
      <c r="I8" s="6" t="s">
        <v>17</v>
      </c>
      <c r="J8" s="7">
        <v>4760000</v>
      </c>
    </row>
    <row r="9" spans="1:12">
      <c r="A9" s="2">
        <v>45301</v>
      </c>
      <c r="B9" s="1" t="s">
        <v>22</v>
      </c>
      <c r="C9" s="1" t="s">
        <v>23</v>
      </c>
      <c r="D9" s="1" t="s">
        <v>13</v>
      </c>
      <c r="E9" s="1">
        <v>6</v>
      </c>
      <c r="F9" s="1">
        <v>50000</v>
      </c>
      <c r="G9" s="1">
        <v>300000</v>
      </c>
      <c r="H9" s="1"/>
      <c r="I9" s="6" t="s">
        <v>20</v>
      </c>
      <c r="J9" s="7">
        <v>4600000</v>
      </c>
    </row>
    <row r="10" spans="1:12">
      <c r="A10" s="2">
        <v>45302</v>
      </c>
      <c r="B10" s="1" t="s">
        <v>11</v>
      </c>
      <c r="C10" s="1" t="s">
        <v>15</v>
      </c>
      <c r="D10" s="1" t="s">
        <v>16</v>
      </c>
      <c r="E10" s="1">
        <v>4</v>
      </c>
      <c r="F10" s="1">
        <v>20000</v>
      </c>
      <c r="G10" s="1">
        <v>80000</v>
      </c>
      <c r="H10" s="1"/>
      <c r="I10" s="6" t="s">
        <v>26</v>
      </c>
      <c r="J10" s="7">
        <v>28670000</v>
      </c>
    </row>
    <row r="11" spans="1:12">
      <c r="A11" s="2">
        <v>45303</v>
      </c>
      <c r="B11" s="1" t="s">
        <v>14</v>
      </c>
      <c r="C11" s="1" t="s">
        <v>18</v>
      </c>
      <c r="D11" s="1" t="s">
        <v>19</v>
      </c>
      <c r="E11" s="1">
        <v>10</v>
      </c>
      <c r="F11" s="1">
        <v>30000</v>
      </c>
      <c r="G11" s="1">
        <v>300000</v>
      </c>
      <c r="H11" s="1"/>
    </row>
    <row r="12" spans="1:12">
      <c r="A12" s="2">
        <v>45304</v>
      </c>
      <c r="B12" s="1" t="s">
        <v>8</v>
      </c>
      <c r="C12" s="1" t="s">
        <v>9</v>
      </c>
      <c r="D12" s="1" t="s">
        <v>10</v>
      </c>
      <c r="E12" s="1">
        <v>8</v>
      </c>
      <c r="F12" s="1">
        <v>70000</v>
      </c>
      <c r="G12" s="1">
        <v>560000</v>
      </c>
      <c r="H12" s="1"/>
    </row>
    <row r="13" spans="1:12">
      <c r="A13" s="2">
        <v>45305</v>
      </c>
      <c r="B13" s="1" t="s">
        <v>20</v>
      </c>
      <c r="C13" s="1" t="s">
        <v>9</v>
      </c>
      <c r="D13" s="1" t="s">
        <v>13</v>
      </c>
      <c r="E13" s="1">
        <v>12</v>
      </c>
      <c r="F13" s="1">
        <v>50000</v>
      </c>
      <c r="G13" s="1">
        <v>600000</v>
      </c>
      <c r="H13" s="1"/>
    </row>
    <row r="14" spans="1:12">
      <c r="A14" s="2">
        <v>45306</v>
      </c>
      <c r="B14" s="1" t="s">
        <v>22</v>
      </c>
      <c r="C14" s="1" t="s">
        <v>12</v>
      </c>
      <c r="D14" s="1" t="s">
        <v>16</v>
      </c>
      <c r="E14" s="1">
        <v>9</v>
      </c>
      <c r="F14" s="1">
        <v>20000</v>
      </c>
      <c r="G14" s="1">
        <v>180000</v>
      </c>
      <c r="H14" s="1"/>
    </row>
    <row r="15" spans="1:12">
      <c r="A15" s="2">
        <v>45307</v>
      </c>
      <c r="B15" s="1" t="s">
        <v>11</v>
      </c>
      <c r="C15" s="1" t="s">
        <v>15</v>
      </c>
      <c r="D15" s="1" t="s">
        <v>19</v>
      </c>
      <c r="E15" s="1">
        <v>5</v>
      </c>
      <c r="F15" s="1">
        <v>30000</v>
      </c>
      <c r="G15" s="1">
        <v>150000</v>
      </c>
      <c r="H15" s="1"/>
    </row>
    <row r="16" spans="1:12">
      <c r="A16" s="2">
        <v>45308</v>
      </c>
      <c r="B16" s="1" t="s">
        <v>14</v>
      </c>
      <c r="C16" s="1" t="s">
        <v>18</v>
      </c>
      <c r="D16" s="1" t="s">
        <v>10</v>
      </c>
      <c r="E16" s="1">
        <v>11</v>
      </c>
      <c r="F16" s="1">
        <v>70000</v>
      </c>
      <c r="G16" s="1">
        <v>770000</v>
      </c>
      <c r="H16" s="1"/>
    </row>
    <row r="17" spans="1:10">
      <c r="A17" s="2">
        <v>45309</v>
      </c>
      <c r="B17" s="1" t="s">
        <v>17</v>
      </c>
      <c r="C17" s="1" t="s">
        <v>21</v>
      </c>
      <c r="D17" s="1" t="s">
        <v>13</v>
      </c>
      <c r="E17" s="1">
        <v>7</v>
      </c>
      <c r="F17" s="1">
        <v>50000</v>
      </c>
      <c r="G17" s="1">
        <v>350000</v>
      </c>
      <c r="H17" s="1"/>
    </row>
    <row r="18" spans="1:10">
      <c r="A18" s="2">
        <v>45310</v>
      </c>
      <c r="B18" s="1" t="s">
        <v>20</v>
      </c>
      <c r="C18" s="1" t="s">
        <v>23</v>
      </c>
      <c r="D18" s="1" t="s">
        <v>16</v>
      </c>
      <c r="E18" s="1">
        <v>6</v>
      </c>
      <c r="F18" s="1">
        <v>20000</v>
      </c>
      <c r="G18" s="1">
        <v>120000</v>
      </c>
      <c r="H18" s="1"/>
    </row>
    <row r="19" spans="1:10">
      <c r="A19" s="2">
        <v>45311</v>
      </c>
      <c r="B19" s="1" t="s">
        <v>22</v>
      </c>
      <c r="C19" s="1" t="s">
        <v>15</v>
      </c>
      <c r="D19" s="1" t="s">
        <v>19</v>
      </c>
      <c r="E19" s="1">
        <v>13</v>
      </c>
      <c r="F19" s="1">
        <v>30000</v>
      </c>
      <c r="G19" s="1">
        <v>390000</v>
      </c>
      <c r="H19" s="1"/>
    </row>
    <row r="20" spans="1:10">
      <c r="A20" s="2">
        <v>45312</v>
      </c>
      <c r="B20" s="1" t="s">
        <v>8</v>
      </c>
      <c r="C20" s="1" t="s">
        <v>18</v>
      </c>
      <c r="D20" s="1" t="s">
        <v>10</v>
      </c>
      <c r="E20" s="1">
        <v>9</v>
      </c>
      <c r="F20" s="1">
        <v>70000</v>
      </c>
      <c r="G20" s="1">
        <v>630000</v>
      </c>
      <c r="H20" s="1"/>
    </row>
    <row r="21" spans="1:10">
      <c r="A21" s="2">
        <v>45313</v>
      </c>
      <c r="B21" s="1" t="s">
        <v>14</v>
      </c>
      <c r="C21" s="1" t="s">
        <v>21</v>
      </c>
      <c r="D21" s="1" t="s">
        <v>13</v>
      </c>
      <c r="E21" s="1">
        <v>8</v>
      </c>
      <c r="F21" s="1">
        <v>50000</v>
      </c>
      <c r="G21" s="1">
        <v>400000</v>
      </c>
      <c r="H21" s="1"/>
    </row>
    <row r="22" spans="1:10">
      <c r="A22" s="2">
        <v>45314</v>
      </c>
      <c r="B22" s="1" t="s">
        <v>17</v>
      </c>
      <c r="C22" s="1" t="s">
        <v>23</v>
      </c>
      <c r="D22" s="1" t="s">
        <v>16</v>
      </c>
      <c r="E22" s="1">
        <v>14</v>
      </c>
      <c r="F22" s="1">
        <v>20000</v>
      </c>
      <c r="G22" s="1">
        <v>280000</v>
      </c>
      <c r="H22" s="1"/>
    </row>
    <row r="23" spans="1:10">
      <c r="A23" s="2">
        <v>45315</v>
      </c>
      <c r="B23" s="1" t="s">
        <v>20</v>
      </c>
      <c r="C23" s="1" t="s">
        <v>15</v>
      </c>
      <c r="D23" s="1" t="s">
        <v>19</v>
      </c>
      <c r="E23" s="1">
        <v>7</v>
      </c>
      <c r="F23" s="1">
        <v>30000</v>
      </c>
      <c r="G23" s="1">
        <v>210000</v>
      </c>
      <c r="H23" s="1"/>
    </row>
    <row r="24" spans="1:10">
      <c r="A24" s="2">
        <v>45316</v>
      </c>
      <c r="B24" s="1" t="s">
        <v>22</v>
      </c>
      <c r="C24" s="1" t="s">
        <v>18</v>
      </c>
      <c r="D24" s="1" t="s">
        <v>10</v>
      </c>
      <c r="E24" s="1">
        <v>10</v>
      </c>
      <c r="F24" s="1">
        <v>70000</v>
      </c>
      <c r="G24" s="1">
        <v>700000</v>
      </c>
      <c r="H24" s="1"/>
    </row>
    <row r="25" spans="1:10">
      <c r="A25" s="2">
        <v>45317</v>
      </c>
      <c r="B25" s="1" t="s">
        <v>11</v>
      </c>
      <c r="C25" s="1" t="s">
        <v>9</v>
      </c>
      <c r="D25" s="1" t="s">
        <v>13</v>
      </c>
      <c r="E25" s="1">
        <v>5</v>
      </c>
      <c r="F25" s="1">
        <v>50000</v>
      </c>
      <c r="G25" s="1">
        <v>250000</v>
      </c>
      <c r="H25" s="1"/>
    </row>
    <row r="26" spans="1:10">
      <c r="A26" s="2">
        <v>45318</v>
      </c>
      <c r="B26" s="1" t="s">
        <v>8</v>
      </c>
      <c r="C26" s="1" t="s">
        <v>12</v>
      </c>
      <c r="D26" s="1" t="s">
        <v>16</v>
      </c>
      <c r="E26" s="1">
        <v>8</v>
      </c>
      <c r="F26" s="1">
        <v>20000</v>
      </c>
      <c r="G26" s="1">
        <v>160000</v>
      </c>
      <c r="H26" s="1"/>
    </row>
    <row r="27" spans="1:10">
      <c r="A27" s="2">
        <v>45319</v>
      </c>
      <c r="B27" s="1" t="s">
        <v>17</v>
      </c>
      <c r="C27" s="1" t="s">
        <v>15</v>
      </c>
      <c r="D27" s="1" t="s">
        <v>19</v>
      </c>
      <c r="E27" s="1">
        <v>6</v>
      </c>
      <c r="F27" s="1">
        <v>30000</v>
      </c>
      <c r="G27" s="1">
        <v>180000</v>
      </c>
      <c r="H27" s="1"/>
    </row>
    <row r="28" spans="1:10">
      <c r="A28" s="2">
        <v>45320</v>
      </c>
      <c r="B28" s="1" t="s">
        <v>20</v>
      </c>
      <c r="C28" s="1" t="s">
        <v>18</v>
      </c>
      <c r="D28" s="1" t="s">
        <v>10</v>
      </c>
      <c r="E28" s="1">
        <v>7</v>
      </c>
      <c r="F28" s="1">
        <v>70000</v>
      </c>
      <c r="G28" s="1">
        <v>490000</v>
      </c>
      <c r="H28" s="1"/>
    </row>
    <row r="29" spans="1:10" ht="15.5">
      <c r="A29" s="2">
        <v>45323</v>
      </c>
      <c r="B29" s="1" t="s">
        <v>22</v>
      </c>
      <c r="C29" s="1" t="s">
        <v>21</v>
      </c>
      <c r="D29" s="1" t="s">
        <v>10</v>
      </c>
      <c r="E29" s="1">
        <v>8</v>
      </c>
      <c r="F29" s="1">
        <v>70000</v>
      </c>
      <c r="G29" s="1">
        <v>560000</v>
      </c>
      <c r="H29" s="1"/>
      <c r="I29" s="45" t="s">
        <v>84</v>
      </c>
    </row>
    <row r="30" spans="1:10">
      <c r="A30" s="2">
        <v>45324</v>
      </c>
      <c r="B30" s="1" t="s">
        <v>11</v>
      </c>
      <c r="C30" s="1" t="s">
        <v>23</v>
      </c>
      <c r="D30" s="1" t="s">
        <v>13</v>
      </c>
      <c r="E30" s="1">
        <v>6</v>
      </c>
      <c r="F30" s="1">
        <v>50000</v>
      </c>
      <c r="G30" s="1">
        <v>300000</v>
      </c>
      <c r="H30" s="1"/>
    </row>
    <row r="31" spans="1:10">
      <c r="A31" s="2">
        <v>45325</v>
      </c>
      <c r="B31" s="1" t="s">
        <v>14</v>
      </c>
      <c r="C31" s="1" t="s">
        <v>15</v>
      </c>
      <c r="D31" s="1" t="s">
        <v>16</v>
      </c>
      <c r="E31" s="1">
        <v>10</v>
      </c>
      <c r="F31" s="1">
        <v>20000</v>
      </c>
      <c r="G31" s="1">
        <v>200000</v>
      </c>
      <c r="H31" s="1"/>
      <c r="I31" s="5" t="s">
        <v>25</v>
      </c>
      <c r="J31" t="s">
        <v>27</v>
      </c>
    </row>
    <row r="32" spans="1:10">
      <c r="A32" s="2">
        <v>45326</v>
      </c>
      <c r="B32" s="1" t="s">
        <v>17</v>
      </c>
      <c r="C32" s="1" t="s">
        <v>9</v>
      </c>
      <c r="D32" s="1" t="s">
        <v>19</v>
      </c>
      <c r="E32" s="1">
        <v>20</v>
      </c>
      <c r="F32" s="1">
        <v>30000</v>
      </c>
      <c r="G32" s="1">
        <v>600000</v>
      </c>
      <c r="H32" s="1"/>
      <c r="I32" s="6" t="s">
        <v>13</v>
      </c>
      <c r="J32" s="7">
        <v>6950000</v>
      </c>
    </row>
    <row r="33" spans="1:10">
      <c r="A33" s="2">
        <v>45327</v>
      </c>
      <c r="B33" s="1" t="s">
        <v>8</v>
      </c>
      <c r="C33" s="1" t="s">
        <v>21</v>
      </c>
      <c r="D33" s="1" t="s">
        <v>10</v>
      </c>
      <c r="E33" s="1">
        <v>4</v>
      </c>
      <c r="F33" s="1">
        <v>70000</v>
      </c>
      <c r="G33" s="1">
        <v>280000</v>
      </c>
      <c r="H33" s="1"/>
      <c r="I33" s="6" t="s">
        <v>10</v>
      </c>
      <c r="J33" s="7">
        <v>12250000</v>
      </c>
    </row>
    <row r="34" spans="1:10">
      <c r="A34" s="2">
        <v>45328</v>
      </c>
      <c r="B34" s="1" t="s">
        <v>22</v>
      </c>
      <c r="C34" s="1" t="s">
        <v>23</v>
      </c>
      <c r="D34" s="1" t="s">
        <v>13</v>
      </c>
      <c r="E34" s="1">
        <v>9</v>
      </c>
      <c r="F34" s="1">
        <v>50000</v>
      </c>
      <c r="G34" s="1">
        <v>450000</v>
      </c>
      <c r="H34" s="1"/>
      <c r="I34" s="6" t="s">
        <v>19</v>
      </c>
      <c r="J34" s="7">
        <v>6150000</v>
      </c>
    </row>
    <row r="35" spans="1:10">
      <c r="A35" s="2">
        <v>45329</v>
      </c>
      <c r="B35" s="1" t="s">
        <v>11</v>
      </c>
      <c r="C35" s="1" t="s">
        <v>21</v>
      </c>
      <c r="D35" s="1" t="s">
        <v>16</v>
      </c>
      <c r="E35" s="1">
        <v>5</v>
      </c>
      <c r="F35" s="1">
        <v>20000</v>
      </c>
      <c r="G35" s="1">
        <v>100000</v>
      </c>
      <c r="H35" s="1"/>
      <c r="I35" s="6" t="s">
        <v>16</v>
      </c>
      <c r="J35" s="7">
        <v>3320000</v>
      </c>
    </row>
    <row r="36" spans="1:10">
      <c r="A36" s="2">
        <v>45330</v>
      </c>
      <c r="B36" s="1" t="s">
        <v>8</v>
      </c>
      <c r="C36" s="1" t="s">
        <v>23</v>
      </c>
      <c r="D36" s="1" t="s">
        <v>19</v>
      </c>
      <c r="E36" s="1">
        <v>15</v>
      </c>
      <c r="F36" s="1">
        <v>30000</v>
      </c>
      <c r="G36" s="1">
        <v>450000</v>
      </c>
      <c r="H36" s="1"/>
      <c r="I36" s="6" t="s">
        <v>26</v>
      </c>
      <c r="J36" s="7">
        <v>28670000</v>
      </c>
    </row>
    <row r="37" spans="1:10">
      <c r="A37" s="2">
        <v>45331</v>
      </c>
      <c r="B37" s="1" t="s">
        <v>17</v>
      </c>
      <c r="C37" s="1" t="s">
        <v>15</v>
      </c>
      <c r="D37" s="1" t="s">
        <v>10</v>
      </c>
      <c r="E37" s="1">
        <v>7</v>
      </c>
      <c r="F37" s="1">
        <v>70000</v>
      </c>
      <c r="G37" s="1">
        <v>490000</v>
      </c>
      <c r="H37" s="1"/>
    </row>
    <row r="38" spans="1:10">
      <c r="A38" s="2">
        <v>45332</v>
      </c>
      <c r="B38" s="1" t="s">
        <v>20</v>
      </c>
      <c r="C38" s="1" t="s">
        <v>18</v>
      </c>
      <c r="D38" s="1" t="s">
        <v>13</v>
      </c>
      <c r="E38" s="1">
        <v>11</v>
      </c>
      <c r="F38" s="1">
        <v>50000</v>
      </c>
      <c r="G38" s="1">
        <v>550000</v>
      </c>
      <c r="H38" s="1"/>
    </row>
    <row r="39" spans="1:10">
      <c r="A39" s="2">
        <v>45333</v>
      </c>
      <c r="B39" s="1" t="s">
        <v>22</v>
      </c>
      <c r="C39" s="1" t="s">
        <v>9</v>
      </c>
      <c r="D39" s="1" t="s">
        <v>16</v>
      </c>
      <c r="E39" s="1">
        <v>12</v>
      </c>
      <c r="F39" s="1">
        <v>20000</v>
      </c>
      <c r="G39" s="1">
        <v>240000</v>
      </c>
      <c r="H39" s="1"/>
    </row>
    <row r="40" spans="1:10">
      <c r="A40" s="2">
        <v>45334</v>
      </c>
      <c r="B40" s="1" t="s">
        <v>11</v>
      </c>
      <c r="C40" s="1" t="s">
        <v>9</v>
      </c>
      <c r="D40" s="1" t="s">
        <v>19</v>
      </c>
      <c r="E40" s="1">
        <v>10</v>
      </c>
      <c r="F40" s="1">
        <v>30000</v>
      </c>
      <c r="G40" s="1">
        <v>300000</v>
      </c>
      <c r="H40" s="1"/>
    </row>
    <row r="41" spans="1:10">
      <c r="A41" s="2">
        <v>45335</v>
      </c>
      <c r="B41" s="1" t="s">
        <v>14</v>
      </c>
      <c r="C41" s="1" t="s">
        <v>12</v>
      </c>
      <c r="D41" s="1" t="s">
        <v>10</v>
      </c>
      <c r="E41" s="1">
        <v>9</v>
      </c>
      <c r="F41" s="1">
        <v>70000</v>
      </c>
      <c r="G41" s="1">
        <v>630000</v>
      </c>
      <c r="H41" s="1"/>
    </row>
    <row r="42" spans="1:10">
      <c r="A42" s="2">
        <v>45336</v>
      </c>
      <c r="B42" s="1" t="s">
        <v>17</v>
      </c>
      <c r="C42" s="1" t="s">
        <v>15</v>
      </c>
      <c r="D42" s="1" t="s">
        <v>13</v>
      </c>
      <c r="E42" s="1">
        <v>8</v>
      </c>
      <c r="F42" s="1">
        <v>50000</v>
      </c>
      <c r="G42" s="1">
        <v>400000</v>
      </c>
      <c r="H42" s="1"/>
    </row>
    <row r="43" spans="1:10">
      <c r="A43" s="2">
        <v>45337</v>
      </c>
      <c r="B43" s="1" t="s">
        <v>20</v>
      </c>
      <c r="C43" s="1" t="s">
        <v>18</v>
      </c>
      <c r="D43" s="1" t="s">
        <v>16</v>
      </c>
      <c r="E43" s="1">
        <v>11</v>
      </c>
      <c r="F43" s="1">
        <v>20000</v>
      </c>
      <c r="G43" s="1">
        <v>220000</v>
      </c>
      <c r="H43" s="1"/>
    </row>
    <row r="44" spans="1:10">
      <c r="A44" s="2">
        <v>45338</v>
      </c>
      <c r="B44" s="1" t="s">
        <v>8</v>
      </c>
      <c r="C44" s="1" t="s">
        <v>21</v>
      </c>
      <c r="D44" s="1" t="s">
        <v>19</v>
      </c>
      <c r="E44" s="1">
        <v>14</v>
      </c>
      <c r="F44" s="1">
        <v>30000</v>
      </c>
      <c r="G44" s="1">
        <v>420000</v>
      </c>
      <c r="H44" s="1"/>
    </row>
    <row r="45" spans="1:10">
      <c r="A45" s="2">
        <v>45339</v>
      </c>
      <c r="B45" s="1" t="s">
        <v>11</v>
      </c>
      <c r="C45" s="1" t="s">
        <v>23</v>
      </c>
      <c r="D45" s="1" t="s">
        <v>10</v>
      </c>
      <c r="E45" s="1">
        <v>10</v>
      </c>
      <c r="F45" s="1">
        <v>70000</v>
      </c>
      <c r="G45" s="1">
        <v>700000</v>
      </c>
      <c r="H45" s="1"/>
    </row>
    <row r="46" spans="1:10" ht="15.5">
      <c r="A46" s="2">
        <v>45340</v>
      </c>
      <c r="B46" s="1" t="s">
        <v>14</v>
      </c>
      <c r="C46" s="1" t="s">
        <v>15</v>
      </c>
      <c r="D46" s="1" t="s">
        <v>13</v>
      </c>
      <c r="E46" s="1">
        <v>9</v>
      </c>
      <c r="F46" s="1">
        <v>50000</v>
      </c>
      <c r="G46" s="1">
        <v>450000</v>
      </c>
      <c r="H46" s="1"/>
      <c r="I46" s="29" t="s">
        <v>86</v>
      </c>
    </row>
    <row r="47" spans="1:10">
      <c r="A47" s="2">
        <v>45341</v>
      </c>
      <c r="B47" s="1" t="s">
        <v>17</v>
      </c>
      <c r="C47" s="1" t="s">
        <v>18</v>
      </c>
      <c r="D47" s="1" t="s">
        <v>16</v>
      </c>
      <c r="E47" s="1">
        <v>13</v>
      </c>
      <c r="F47" s="1">
        <v>20000</v>
      </c>
      <c r="G47" s="1">
        <v>260000</v>
      </c>
      <c r="H47" s="1"/>
    </row>
    <row r="48" spans="1:10">
      <c r="A48" s="2">
        <v>45342</v>
      </c>
      <c r="B48" s="1" t="s">
        <v>20</v>
      </c>
      <c r="C48" s="1" t="s">
        <v>21</v>
      </c>
      <c r="D48" s="1" t="s">
        <v>19</v>
      </c>
      <c r="E48" s="1">
        <v>8</v>
      </c>
      <c r="F48" s="1">
        <v>30000</v>
      </c>
      <c r="G48" s="1">
        <v>240000</v>
      </c>
      <c r="H48" s="1"/>
      <c r="I48" s="5" t="s">
        <v>30</v>
      </c>
      <c r="J48" s="5" t="s">
        <v>28</v>
      </c>
    </row>
    <row r="49" spans="1:11">
      <c r="A49" s="2">
        <v>45343</v>
      </c>
      <c r="B49" s="1" t="s">
        <v>22</v>
      </c>
      <c r="C49" s="1" t="s">
        <v>23</v>
      </c>
      <c r="D49" s="1" t="s">
        <v>10</v>
      </c>
      <c r="E49" s="1">
        <v>12</v>
      </c>
      <c r="F49" s="1">
        <v>70000</v>
      </c>
      <c r="G49" s="1">
        <v>840000</v>
      </c>
      <c r="H49" s="1"/>
      <c r="I49" s="5" t="s">
        <v>25</v>
      </c>
      <c r="J49" t="s">
        <v>19</v>
      </c>
      <c r="K49" t="s">
        <v>26</v>
      </c>
    </row>
    <row r="50" spans="1:11">
      <c r="A50" s="2">
        <v>45344</v>
      </c>
      <c r="B50" s="1" t="s">
        <v>11</v>
      </c>
      <c r="C50" s="1" t="s">
        <v>15</v>
      </c>
      <c r="D50" s="1" t="s">
        <v>13</v>
      </c>
      <c r="E50" s="1">
        <v>7</v>
      </c>
      <c r="F50" s="1">
        <v>50000</v>
      </c>
      <c r="G50" s="1">
        <v>350000</v>
      </c>
      <c r="H50" s="1"/>
      <c r="I50" s="6" t="s">
        <v>9</v>
      </c>
      <c r="J50" s="7">
        <v>42</v>
      </c>
      <c r="K50" s="7">
        <v>42</v>
      </c>
    </row>
    <row r="51" spans="1:11">
      <c r="A51" s="2">
        <v>45345</v>
      </c>
      <c r="B51" s="1" t="s">
        <v>14</v>
      </c>
      <c r="C51" s="1" t="s">
        <v>18</v>
      </c>
      <c r="D51" s="1" t="s">
        <v>16</v>
      </c>
      <c r="E51" s="1">
        <v>9</v>
      </c>
      <c r="F51" s="1">
        <v>20000</v>
      </c>
      <c r="G51" s="1">
        <v>180000</v>
      </c>
      <c r="H51" s="1"/>
      <c r="I51" s="6" t="s">
        <v>26</v>
      </c>
      <c r="J51" s="7">
        <v>42</v>
      </c>
      <c r="K51" s="7">
        <v>42</v>
      </c>
    </row>
    <row r="52" spans="1:11">
      <c r="A52" s="2">
        <v>45346</v>
      </c>
      <c r="B52" s="1" t="s">
        <v>8</v>
      </c>
      <c r="C52" s="1" t="s">
        <v>9</v>
      </c>
      <c r="D52" s="1" t="s">
        <v>19</v>
      </c>
      <c r="E52" s="1">
        <v>12</v>
      </c>
      <c r="F52" s="1">
        <v>30000</v>
      </c>
      <c r="G52" s="1">
        <v>360000</v>
      </c>
      <c r="H52" s="1"/>
    </row>
    <row r="53" spans="1:11">
      <c r="A53" s="2">
        <v>45347</v>
      </c>
      <c r="B53" s="1" t="s">
        <v>20</v>
      </c>
      <c r="C53" s="1" t="s">
        <v>12</v>
      </c>
      <c r="D53" s="1" t="s">
        <v>10</v>
      </c>
      <c r="E53" s="1">
        <v>5</v>
      </c>
      <c r="F53" s="1">
        <v>70000</v>
      </c>
      <c r="G53" s="1">
        <v>350000</v>
      </c>
      <c r="H53" s="1"/>
    </row>
    <row r="54" spans="1:11">
      <c r="A54" s="2">
        <v>45352</v>
      </c>
      <c r="B54" s="1" t="s">
        <v>22</v>
      </c>
      <c r="C54" s="1" t="s">
        <v>9</v>
      </c>
      <c r="D54" s="1" t="s">
        <v>10</v>
      </c>
      <c r="E54" s="1">
        <v>12</v>
      </c>
      <c r="F54" s="1">
        <v>70000</v>
      </c>
      <c r="G54" s="1">
        <v>840000</v>
      </c>
      <c r="H54" s="1"/>
    </row>
    <row r="55" spans="1:11">
      <c r="A55" s="2">
        <v>45353</v>
      </c>
      <c r="B55" s="1" t="s">
        <v>11</v>
      </c>
      <c r="C55" s="1" t="s">
        <v>9</v>
      </c>
      <c r="D55" s="1" t="s">
        <v>13</v>
      </c>
      <c r="E55" s="1">
        <v>8</v>
      </c>
      <c r="F55" s="1">
        <v>50000</v>
      </c>
      <c r="G55" s="1">
        <v>400000</v>
      </c>
      <c r="H55" s="1"/>
    </row>
    <row r="56" spans="1:11">
      <c r="A56" s="2">
        <v>45354</v>
      </c>
      <c r="B56" s="1" t="s">
        <v>14</v>
      </c>
      <c r="C56" s="1" t="s">
        <v>21</v>
      </c>
      <c r="D56" s="1" t="s">
        <v>16</v>
      </c>
      <c r="E56" s="1">
        <v>7</v>
      </c>
      <c r="F56" s="1">
        <v>20000</v>
      </c>
      <c r="G56" s="1">
        <v>140000</v>
      </c>
      <c r="H56" s="1"/>
    </row>
    <row r="57" spans="1:11">
      <c r="A57" s="2">
        <v>45355</v>
      </c>
      <c r="B57" s="1" t="s">
        <v>17</v>
      </c>
      <c r="C57" s="1" t="s">
        <v>23</v>
      </c>
      <c r="D57" s="1" t="s">
        <v>19</v>
      </c>
      <c r="E57" s="1">
        <v>9</v>
      </c>
      <c r="F57" s="1">
        <v>30000</v>
      </c>
      <c r="G57" s="1">
        <v>270000</v>
      </c>
      <c r="H57" s="1"/>
    </row>
    <row r="58" spans="1:11">
      <c r="A58" s="2">
        <v>45356</v>
      </c>
      <c r="B58" s="1" t="s">
        <v>20</v>
      </c>
      <c r="C58" s="1" t="s">
        <v>21</v>
      </c>
      <c r="D58" s="1" t="s">
        <v>10</v>
      </c>
      <c r="E58" s="1">
        <v>6</v>
      </c>
      <c r="F58" s="1">
        <v>70000</v>
      </c>
      <c r="G58" s="1">
        <v>420000</v>
      </c>
      <c r="H58" s="1"/>
    </row>
    <row r="59" spans="1:11">
      <c r="A59" s="2">
        <v>45357</v>
      </c>
      <c r="B59" s="1" t="s">
        <v>8</v>
      </c>
      <c r="C59" s="1" t="s">
        <v>23</v>
      </c>
      <c r="D59" s="1" t="s">
        <v>13</v>
      </c>
      <c r="E59" s="1">
        <v>10</v>
      </c>
      <c r="F59" s="1">
        <v>50000</v>
      </c>
      <c r="G59" s="1">
        <v>500000</v>
      </c>
      <c r="H59" s="1"/>
    </row>
    <row r="60" spans="1:11">
      <c r="A60" s="2">
        <v>45358</v>
      </c>
      <c r="B60" s="1" t="s">
        <v>11</v>
      </c>
      <c r="C60" s="1" t="s">
        <v>15</v>
      </c>
      <c r="D60" s="1" t="s">
        <v>16</v>
      </c>
      <c r="E60" s="1">
        <v>8</v>
      </c>
      <c r="F60" s="1">
        <v>20000</v>
      </c>
      <c r="G60" s="1">
        <v>160000</v>
      </c>
      <c r="H60" s="1"/>
    </row>
    <row r="61" spans="1:11">
      <c r="A61" s="2">
        <v>45359</v>
      </c>
      <c r="B61" s="1" t="s">
        <v>8</v>
      </c>
      <c r="C61" s="1" t="s">
        <v>18</v>
      </c>
      <c r="D61" s="1" t="s">
        <v>19</v>
      </c>
      <c r="E61" s="1">
        <v>13</v>
      </c>
      <c r="F61" s="1">
        <v>30000</v>
      </c>
      <c r="G61" s="1">
        <v>390000</v>
      </c>
      <c r="H61" s="1"/>
    </row>
    <row r="62" spans="1:11">
      <c r="A62" s="2">
        <v>45360</v>
      </c>
      <c r="B62" s="1" t="s">
        <v>17</v>
      </c>
      <c r="C62" s="1" t="s">
        <v>9</v>
      </c>
      <c r="D62" s="1" t="s">
        <v>10</v>
      </c>
      <c r="E62" s="1">
        <v>9</v>
      </c>
      <c r="F62" s="1">
        <v>70000</v>
      </c>
      <c r="G62" s="1">
        <v>630000</v>
      </c>
      <c r="H62" s="1"/>
    </row>
    <row r="63" spans="1:11">
      <c r="A63" s="2">
        <v>45361</v>
      </c>
      <c r="B63" s="1" t="s">
        <v>20</v>
      </c>
      <c r="C63" s="1" t="s">
        <v>15</v>
      </c>
      <c r="D63" s="1" t="s">
        <v>13</v>
      </c>
      <c r="E63" s="1">
        <v>5</v>
      </c>
      <c r="F63" s="1">
        <v>50000</v>
      </c>
      <c r="G63" s="1">
        <v>250000</v>
      </c>
      <c r="H63" s="1"/>
    </row>
    <row r="64" spans="1:11">
      <c r="A64" s="2">
        <v>45362</v>
      </c>
      <c r="B64" s="1" t="s">
        <v>22</v>
      </c>
      <c r="C64" s="1" t="s">
        <v>12</v>
      </c>
      <c r="D64" s="1" t="s">
        <v>16</v>
      </c>
      <c r="E64" s="1">
        <v>11</v>
      </c>
      <c r="F64" s="1">
        <v>20000</v>
      </c>
      <c r="G64" s="1">
        <v>220000</v>
      </c>
      <c r="H64" s="1"/>
    </row>
    <row r="65" spans="1:8">
      <c r="A65" s="2">
        <v>45363</v>
      </c>
      <c r="B65" s="1" t="s">
        <v>11</v>
      </c>
      <c r="C65" s="1" t="s">
        <v>15</v>
      </c>
      <c r="D65" s="1" t="s">
        <v>19</v>
      </c>
      <c r="E65" s="1">
        <v>14</v>
      </c>
      <c r="F65" s="1">
        <v>30000</v>
      </c>
      <c r="G65" s="1">
        <v>420000</v>
      </c>
      <c r="H65" s="1"/>
    </row>
    <row r="66" spans="1:8">
      <c r="A66" s="2">
        <v>45364</v>
      </c>
      <c r="B66" s="1" t="s">
        <v>14</v>
      </c>
      <c r="C66" s="1" t="s">
        <v>18</v>
      </c>
      <c r="D66" s="1" t="s">
        <v>10</v>
      </c>
      <c r="E66" s="1">
        <v>10</v>
      </c>
      <c r="F66" s="1">
        <v>70000</v>
      </c>
      <c r="G66" s="1">
        <v>700000</v>
      </c>
      <c r="H66" s="1"/>
    </row>
    <row r="67" spans="1:8">
      <c r="A67" s="2">
        <v>45365</v>
      </c>
      <c r="B67" s="1" t="s">
        <v>17</v>
      </c>
      <c r="C67" s="1" t="s">
        <v>21</v>
      </c>
      <c r="D67" s="1" t="s">
        <v>13</v>
      </c>
      <c r="E67" s="1">
        <v>6</v>
      </c>
      <c r="F67" s="1">
        <v>50000</v>
      </c>
      <c r="G67" s="1">
        <v>300000</v>
      </c>
      <c r="H67" s="1"/>
    </row>
    <row r="68" spans="1:8">
      <c r="A68" s="2">
        <v>45366</v>
      </c>
      <c r="B68" s="1" t="s">
        <v>8</v>
      </c>
      <c r="C68" s="1" t="s">
        <v>23</v>
      </c>
      <c r="D68" s="1" t="s">
        <v>16</v>
      </c>
      <c r="E68" s="1">
        <v>8</v>
      </c>
      <c r="F68" s="1">
        <v>20000</v>
      </c>
      <c r="G68" s="1">
        <v>160000</v>
      </c>
      <c r="H68" s="1"/>
    </row>
    <row r="69" spans="1:8">
      <c r="A69" s="2">
        <v>45367</v>
      </c>
      <c r="B69" s="1" t="s">
        <v>22</v>
      </c>
      <c r="C69" s="1" t="s">
        <v>15</v>
      </c>
      <c r="D69" s="1" t="s">
        <v>19</v>
      </c>
      <c r="E69" s="1">
        <v>12</v>
      </c>
      <c r="F69" s="1">
        <v>30000</v>
      </c>
      <c r="G69" s="1">
        <v>360000</v>
      </c>
      <c r="H69" s="1"/>
    </row>
    <row r="70" spans="1:8">
      <c r="A70" s="2">
        <v>45368</v>
      </c>
      <c r="B70" s="1" t="s">
        <v>11</v>
      </c>
      <c r="C70" s="1" t="s">
        <v>18</v>
      </c>
      <c r="D70" s="1" t="s">
        <v>10</v>
      </c>
      <c r="E70" s="1">
        <v>9</v>
      </c>
      <c r="F70" s="1">
        <v>70000</v>
      </c>
      <c r="G70" s="1">
        <v>630000</v>
      </c>
      <c r="H70" s="1"/>
    </row>
    <row r="71" spans="1:8">
      <c r="A71" s="2">
        <v>45369</v>
      </c>
      <c r="B71" s="1" t="s">
        <v>8</v>
      </c>
      <c r="C71" s="1" t="s">
        <v>12</v>
      </c>
      <c r="D71" s="1" t="s">
        <v>13</v>
      </c>
      <c r="E71" s="1">
        <v>7</v>
      </c>
      <c r="F71" s="1">
        <v>50000</v>
      </c>
      <c r="G71" s="1">
        <v>350000</v>
      </c>
      <c r="H71" s="1"/>
    </row>
    <row r="72" spans="1:8">
      <c r="A72" s="2">
        <v>45370</v>
      </c>
      <c r="B72" s="1" t="s">
        <v>17</v>
      </c>
      <c r="C72" s="1" t="s">
        <v>15</v>
      </c>
      <c r="D72" s="1" t="s">
        <v>16</v>
      </c>
      <c r="E72" s="1">
        <v>14</v>
      </c>
      <c r="F72" s="1">
        <v>20000</v>
      </c>
      <c r="G72" s="1">
        <v>280000</v>
      </c>
      <c r="H72" s="1"/>
    </row>
    <row r="73" spans="1:8">
      <c r="A73" s="2">
        <v>45371</v>
      </c>
      <c r="B73" s="1" t="s">
        <v>20</v>
      </c>
      <c r="C73" s="1" t="s">
        <v>18</v>
      </c>
      <c r="D73" s="1" t="s">
        <v>19</v>
      </c>
      <c r="E73" s="1">
        <v>8</v>
      </c>
      <c r="F73" s="1">
        <v>30000</v>
      </c>
      <c r="G73" s="1">
        <v>240000</v>
      </c>
      <c r="H73" s="1"/>
    </row>
    <row r="74" spans="1:8">
      <c r="A74" s="2">
        <v>45372</v>
      </c>
      <c r="B74" s="1" t="s">
        <v>22</v>
      </c>
      <c r="C74" s="1" t="s">
        <v>21</v>
      </c>
      <c r="D74" s="1" t="s">
        <v>10</v>
      </c>
      <c r="E74" s="1">
        <v>11</v>
      </c>
      <c r="F74" s="1">
        <v>70000</v>
      </c>
      <c r="G74" s="1">
        <v>770000</v>
      </c>
      <c r="H74" s="1"/>
    </row>
    <row r="75" spans="1:8">
      <c r="A75" s="2">
        <v>45373</v>
      </c>
      <c r="B75" s="1" t="s">
        <v>8</v>
      </c>
      <c r="C75" s="1" t="s">
        <v>23</v>
      </c>
      <c r="D75" s="1" t="s">
        <v>13</v>
      </c>
      <c r="E75" s="1">
        <v>5</v>
      </c>
      <c r="F75" s="1">
        <v>50000</v>
      </c>
      <c r="G75" s="1">
        <v>250000</v>
      </c>
      <c r="H75" s="1"/>
    </row>
    <row r="76" spans="1:8">
      <c r="A76" s="2">
        <v>45374</v>
      </c>
      <c r="B76" s="1" t="s">
        <v>14</v>
      </c>
      <c r="C76" s="1" t="s">
        <v>15</v>
      </c>
      <c r="D76" s="1" t="s">
        <v>16</v>
      </c>
      <c r="E76" s="1">
        <v>10</v>
      </c>
      <c r="F76" s="1">
        <v>20000</v>
      </c>
      <c r="G76" s="1">
        <v>200000</v>
      </c>
      <c r="H76" s="1"/>
    </row>
    <row r="77" spans="1:8">
      <c r="A77" s="2">
        <v>45375</v>
      </c>
      <c r="B77" s="1" t="s">
        <v>17</v>
      </c>
      <c r="C77" s="1" t="s">
        <v>18</v>
      </c>
      <c r="D77" s="1" t="s">
        <v>19</v>
      </c>
      <c r="E77" s="1">
        <v>9</v>
      </c>
      <c r="F77" s="1">
        <v>30000</v>
      </c>
      <c r="G77" s="1">
        <v>270000</v>
      </c>
      <c r="H77" s="1"/>
    </row>
    <row r="78" spans="1:8">
      <c r="A78" s="2">
        <v>45376</v>
      </c>
      <c r="B78" s="1" t="s">
        <v>20</v>
      </c>
      <c r="C78" s="1" t="s">
        <v>23</v>
      </c>
      <c r="D78" s="1" t="s">
        <v>10</v>
      </c>
      <c r="E78" s="1">
        <v>10</v>
      </c>
      <c r="F78" s="1">
        <v>70000</v>
      </c>
      <c r="G78" s="1">
        <v>700000</v>
      </c>
      <c r="H78" s="1"/>
    </row>
    <row r="79" spans="1:8">
      <c r="A79" s="2">
        <v>45381</v>
      </c>
      <c r="B79" s="1" t="s">
        <v>8</v>
      </c>
      <c r="C79" s="1" t="s">
        <v>18</v>
      </c>
      <c r="D79" s="1" t="s">
        <v>19</v>
      </c>
      <c r="E79" s="1">
        <v>5</v>
      </c>
      <c r="F79" s="1">
        <v>30000</v>
      </c>
      <c r="G79" s="1">
        <v>150000</v>
      </c>
      <c r="H79" s="1"/>
    </row>
    <row r="80" spans="1:8">
      <c r="A80" s="2"/>
      <c r="B80" s="1"/>
      <c r="C80" s="1"/>
      <c r="D80" s="1"/>
      <c r="E80" s="1"/>
      <c r="F80" s="1" t="s">
        <v>29</v>
      </c>
      <c r="G80" s="1">
        <f>SUM(G4:G79)</f>
        <v>28670000</v>
      </c>
      <c r="H80" s="3" t="s">
        <v>87</v>
      </c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</sheetData>
  <mergeCells count="1">
    <mergeCell ref="K3:L3"/>
  </mergeCells>
  <pageMargins left="0.7" right="0.7" top="0.75" bottom="0.75" header="0.3" footer="0.3"/>
  <pageSetup orientation="portrait" r:id="rId4"/>
  <drawing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opLeftCell="A16" zoomScale="78" zoomScaleNormal="78" workbookViewId="0">
      <selection activeCell="H23" sqref="H23"/>
    </sheetView>
  </sheetViews>
  <sheetFormatPr defaultRowHeight="14.5"/>
  <cols>
    <col min="2" max="2" width="15.6328125" customWidth="1"/>
    <col min="3" max="3" width="9.81640625" customWidth="1"/>
    <col min="4" max="4" width="10.26953125" customWidth="1"/>
    <col min="5" max="5" width="15.7265625" customWidth="1"/>
    <col min="7" max="7" width="16.7265625" customWidth="1"/>
    <col min="8" max="8" width="25" customWidth="1"/>
    <col min="9" max="9" width="16.453125" customWidth="1"/>
    <col min="10" max="10" width="18.1796875" customWidth="1"/>
    <col min="11" max="11" width="15.7265625" customWidth="1"/>
    <col min="12" max="12" width="17.54296875" customWidth="1"/>
    <col min="13" max="13" width="17.90625" customWidth="1"/>
  </cols>
  <sheetData>
    <row r="1" spans="1:13">
      <c r="A1" s="22" t="s">
        <v>31</v>
      </c>
      <c r="B1" s="23"/>
      <c r="C1" s="23"/>
      <c r="D1" s="23"/>
      <c r="E1" s="23"/>
      <c r="F1" s="23"/>
      <c r="G1" s="23"/>
      <c r="H1" s="24"/>
    </row>
    <row r="2" spans="1:13">
      <c r="A2" s="25" t="s">
        <v>32</v>
      </c>
      <c r="B2" s="26"/>
      <c r="C2" s="26"/>
      <c r="D2" s="26"/>
      <c r="E2" s="26"/>
      <c r="F2" s="26"/>
      <c r="G2" s="26"/>
      <c r="H2" s="27"/>
      <c r="J2" s="18" t="s">
        <v>77</v>
      </c>
      <c r="K2" s="18" t="s">
        <v>78</v>
      </c>
      <c r="L2" s="18" t="s">
        <v>79</v>
      </c>
      <c r="M2" s="18" t="s">
        <v>80</v>
      </c>
    </row>
    <row r="3" spans="1:13">
      <c r="A3" s="8" t="s">
        <v>33</v>
      </c>
      <c r="B3" s="8" t="s">
        <v>34</v>
      </c>
      <c r="C3" s="8" t="s">
        <v>35</v>
      </c>
      <c r="D3" s="10" t="s">
        <v>36</v>
      </c>
      <c r="E3" s="8" t="s">
        <v>37</v>
      </c>
      <c r="F3" s="8" t="s">
        <v>38</v>
      </c>
      <c r="G3" s="11" t="s">
        <v>64</v>
      </c>
      <c r="H3" s="11" t="s">
        <v>65</v>
      </c>
      <c r="J3" s="17" t="s">
        <v>15</v>
      </c>
      <c r="K3" s="16">
        <v>4710000</v>
      </c>
      <c r="L3" s="16">
        <f>K3/3</f>
        <v>1570000</v>
      </c>
      <c r="M3" s="16">
        <f>ROUND(L3,0)</f>
        <v>1570000</v>
      </c>
    </row>
    <row r="4" spans="1:13">
      <c r="A4" s="9">
        <v>1</v>
      </c>
      <c r="B4" s="9" t="s">
        <v>15</v>
      </c>
      <c r="C4" s="9">
        <v>30000</v>
      </c>
      <c r="D4" s="12">
        <v>1150000</v>
      </c>
      <c r="E4" s="9">
        <f>IF(D4&gt;=2000000,D4/10,IF(AND(D4&gt;=1000000,D4&lt;2000000),D4*8/100,IF(D4&lt;1000000,D4*6/100)))</f>
        <v>92000</v>
      </c>
      <c r="F4" s="9">
        <f>C4+E4</f>
        <v>122000</v>
      </c>
      <c r="G4" s="21">
        <f>MAX(F4:F9)</f>
        <v>364000</v>
      </c>
      <c r="H4" s="21" t="str">
        <f>INDEX(B4:B9,MATCH(MAX(F4:F9),F4:F9,0))</f>
        <v>Nabila Sultana</v>
      </c>
      <c r="J4" s="14" t="s">
        <v>9</v>
      </c>
      <c r="K4" s="15">
        <v>5130000</v>
      </c>
      <c r="L4" s="16">
        <f t="shared" ref="L4:L8" si="0">K4/3</f>
        <v>1710000</v>
      </c>
      <c r="M4" s="16">
        <f t="shared" ref="M4:M8" si="1">ROUND(L4,0)</f>
        <v>1710000</v>
      </c>
    </row>
    <row r="5" spans="1:13">
      <c r="A5" s="9">
        <v>2</v>
      </c>
      <c r="B5" s="9" t="s">
        <v>9</v>
      </c>
      <c r="C5" s="9">
        <v>30000</v>
      </c>
      <c r="D5" s="12">
        <v>1760000</v>
      </c>
      <c r="E5" s="9">
        <f t="shared" ref="E5:E8" si="2">IF(D5&gt;=2000000,D5/10,IF(AND(D5&gt;=1000000,D5&lt;2000000),D5*8/100,IF(D5&lt;1000000,D5*6/100)))</f>
        <v>140800</v>
      </c>
      <c r="F5" s="9">
        <f t="shared" ref="F5:F9" si="3">C5+E5</f>
        <v>170800</v>
      </c>
      <c r="G5" s="21"/>
      <c r="H5" s="21"/>
      <c r="J5" s="14" t="s">
        <v>18</v>
      </c>
      <c r="K5" s="15">
        <v>6930000</v>
      </c>
      <c r="L5" s="16">
        <f t="shared" si="0"/>
        <v>2310000</v>
      </c>
      <c r="M5" s="16">
        <f t="shared" si="1"/>
        <v>2310000</v>
      </c>
    </row>
    <row r="6" spans="1:13">
      <c r="A6" s="9">
        <v>3</v>
      </c>
      <c r="B6" s="9" t="s">
        <v>18</v>
      </c>
      <c r="C6" s="9">
        <v>30000</v>
      </c>
      <c r="D6" s="12">
        <v>3340000</v>
      </c>
      <c r="E6" s="9">
        <f t="shared" si="2"/>
        <v>334000</v>
      </c>
      <c r="F6" s="9">
        <f t="shared" si="3"/>
        <v>364000</v>
      </c>
      <c r="G6" s="21"/>
      <c r="H6" s="21"/>
      <c r="J6" s="14" t="s">
        <v>21</v>
      </c>
      <c r="K6" s="15">
        <v>4190000</v>
      </c>
      <c r="L6" s="16">
        <f t="shared" si="0"/>
        <v>1396666.6666666667</v>
      </c>
      <c r="M6" s="16">
        <f t="shared" si="1"/>
        <v>1396667</v>
      </c>
    </row>
    <row r="7" spans="1:13">
      <c r="A7" s="9">
        <v>4</v>
      </c>
      <c r="B7" s="9" t="s">
        <v>21</v>
      </c>
      <c r="C7" s="9">
        <v>30000</v>
      </c>
      <c r="D7" s="12">
        <v>960000</v>
      </c>
      <c r="E7" s="9">
        <f t="shared" si="2"/>
        <v>57600</v>
      </c>
      <c r="F7" s="9">
        <f t="shared" si="3"/>
        <v>87600</v>
      </c>
      <c r="G7" s="21"/>
      <c r="H7" s="21"/>
      <c r="J7" s="14" t="s">
        <v>12</v>
      </c>
      <c r="K7" s="15">
        <v>2390000</v>
      </c>
      <c r="L7" s="16">
        <f t="shared" si="0"/>
        <v>796666.66666666663</v>
      </c>
      <c r="M7" s="16">
        <f t="shared" si="1"/>
        <v>796667</v>
      </c>
    </row>
    <row r="8" spans="1:13">
      <c r="A8" s="9">
        <v>5</v>
      </c>
      <c r="B8" s="9" t="s">
        <v>12</v>
      </c>
      <c r="C8" s="9">
        <v>30000</v>
      </c>
      <c r="D8" s="12">
        <v>840000</v>
      </c>
      <c r="E8" s="9">
        <f t="shared" si="2"/>
        <v>50400</v>
      </c>
      <c r="F8" s="9">
        <f t="shared" si="3"/>
        <v>80400</v>
      </c>
      <c r="G8" s="21"/>
      <c r="H8" s="21"/>
      <c r="J8" s="14" t="s">
        <v>23</v>
      </c>
      <c r="K8" s="15">
        <v>5320000</v>
      </c>
      <c r="L8" s="16">
        <f t="shared" si="0"/>
        <v>1773333.3333333333</v>
      </c>
      <c r="M8" s="16">
        <f t="shared" si="1"/>
        <v>1773333</v>
      </c>
    </row>
    <row r="9" spans="1:13">
      <c r="A9" s="9">
        <v>6</v>
      </c>
      <c r="B9" s="9" t="s">
        <v>39</v>
      </c>
      <c r="C9" s="9">
        <v>30000</v>
      </c>
      <c r="D9" s="12">
        <v>700000</v>
      </c>
      <c r="E9" s="9">
        <f>IF(D9&gt;=2000000,D9/10,IF(AND(D9&gt;=1000000,D9&lt;2000000),D9*8/100,IF(D9&lt;1000000,D9*6/100)))</f>
        <v>42000</v>
      </c>
      <c r="F9" s="9">
        <f t="shared" si="3"/>
        <v>72000</v>
      </c>
      <c r="G9" s="21"/>
      <c r="H9" s="21"/>
    </row>
  </sheetData>
  <sortState ref="A4:B9">
    <sortCondition ref="A4:A9"/>
  </sortState>
  <mergeCells count="4">
    <mergeCell ref="G4:G9"/>
    <mergeCell ref="H4:H9"/>
    <mergeCell ref="A1:H1"/>
    <mergeCell ref="A2:H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zoomScale="54" zoomScaleNormal="54" workbookViewId="0">
      <selection activeCell="L42" sqref="L42"/>
    </sheetView>
  </sheetViews>
  <sheetFormatPr defaultRowHeight="14.5"/>
  <cols>
    <col min="1" max="1" width="17" customWidth="1"/>
    <col min="2" max="2" width="18.26953125" customWidth="1"/>
    <col min="3" max="3" width="14.54296875" customWidth="1"/>
    <col min="4" max="4" width="14.26953125" customWidth="1"/>
    <col min="5" max="5" width="14.7265625" customWidth="1"/>
    <col min="6" max="6" width="20.81640625" customWidth="1"/>
    <col min="7" max="7" width="25.453125" customWidth="1"/>
    <col min="8" max="8" width="6.7265625" customWidth="1"/>
    <col min="9" max="9" width="16.54296875" customWidth="1"/>
    <col min="10" max="10" width="19.54296875" customWidth="1"/>
    <col min="11" max="11" width="10.1796875" customWidth="1"/>
    <col min="12" max="12" width="14.54296875" customWidth="1"/>
    <col min="13" max="13" width="13.1796875" customWidth="1"/>
    <col min="14" max="14" width="20.54296875" customWidth="1"/>
    <col min="15" max="15" width="25.7265625" customWidth="1"/>
    <col min="16" max="16" width="22.54296875" customWidth="1"/>
    <col min="17" max="17" width="13.1796875" customWidth="1"/>
    <col min="18" max="18" width="11.36328125" customWidth="1"/>
    <col min="19" max="19" width="12.453125" customWidth="1"/>
    <col min="20" max="20" width="17.08984375" customWidth="1"/>
    <col min="21" max="21" width="21.6328125" customWidth="1"/>
  </cols>
  <sheetData>
    <row r="1" spans="1:15" ht="18.5">
      <c r="A1" s="37" t="s">
        <v>40</v>
      </c>
      <c r="B1" s="37" t="s">
        <v>43</v>
      </c>
      <c r="C1" s="37" t="s">
        <v>36</v>
      </c>
      <c r="D1" s="37" t="s">
        <v>44</v>
      </c>
      <c r="E1" s="37" t="s">
        <v>45</v>
      </c>
    </row>
    <row r="2" spans="1:15" ht="15.5">
      <c r="A2" s="19" t="s">
        <v>32</v>
      </c>
      <c r="B2" s="19">
        <v>7854500</v>
      </c>
      <c r="C2" s="19">
        <v>8750000</v>
      </c>
      <c r="D2" s="19">
        <f>SUM(C2-B2)</f>
        <v>895500</v>
      </c>
      <c r="E2" s="19" t="str">
        <f>IF(D2&gt;0,"Profit","Loss")</f>
        <v>Profit</v>
      </c>
      <c r="F2" s="45" t="s">
        <v>88</v>
      </c>
    </row>
    <row r="3" spans="1:15">
      <c r="A3" s="19" t="s">
        <v>41</v>
      </c>
      <c r="B3" s="19">
        <v>9998300</v>
      </c>
      <c r="C3" s="19">
        <v>9920000</v>
      </c>
      <c r="D3" s="19">
        <f t="shared" ref="D3:D4" si="0">SUM(C3-B3)</f>
        <v>-78300</v>
      </c>
      <c r="E3" s="19" t="str">
        <f>IF(D3&gt;0,"Profit","Loss")</f>
        <v>Loss</v>
      </c>
    </row>
    <row r="4" spans="1:15">
      <c r="A4" s="19" t="s">
        <v>42</v>
      </c>
      <c r="B4" s="19">
        <v>8985700</v>
      </c>
      <c r="C4" s="19">
        <v>10000000</v>
      </c>
      <c r="D4" s="19">
        <f t="shared" si="0"/>
        <v>1014300</v>
      </c>
      <c r="E4" s="19" t="str">
        <f>IF(D4&gt;0,"Profit","Loss")</f>
        <v>Profit</v>
      </c>
    </row>
    <row r="5" spans="1:15" ht="15.5">
      <c r="H5" s="45" t="s">
        <v>89</v>
      </c>
    </row>
    <row r="6" spans="1:15" ht="21">
      <c r="A6" s="35" t="s">
        <v>46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</row>
    <row r="8" spans="1:15" ht="21">
      <c r="A8" s="36" t="s">
        <v>32</v>
      </c>
      <c r="B8" s="28"/>
      <c r="C8" s="28"/>
      <c r="D8" s="28"/>
      <c r="E8" s="28"/>
      <c r="F8" s="28"/>
      <c r="G8" s="28"/>
      <c r="I8" s="36" t="s">
        <v>41</v>
      </c>
      <c r="J8" s="28"/>
      <c r="K8" s="28"/>
      <c r="L8" s="28"/>
      <c r="M8" s="28"/>
      <c r="N8" s="28"/>
      <c r="O8" s="28"/>
    </row>
    <row r="9" spans="1:15" ht="18.5">
      <c r="A9" s="38" t="s">
        <v>47</v>
      </c>
      <c r="B9" s="38" t="s">
        <v>48</v>
      </c>
      <c r="C9" s="38" t="s">
        <v>5</v>
      </c>
      <c r="D9" s="38" t="s">
        <v>49</v>
      </c>
      <c r="E9" s="38" t="s">
        <v>38</v>
      </c>
      <c r="F9" s="39" t="s">
        <v>82</v>
      </c>
      <c r="G9" s="40" t="s">
        <v>83</v>
      </c>
      <c r="H9" s="41"/>
      <c r="I9" s="38" t="s">
        <v>47</v>
      </c>
      <c r="J9" s="38" t="s">
        <v>48</v>
      </c>
      <c r="K9" s="38" t="s">
        <v>5</v>
      </c>
      <c r="L9" s="38" t="s">
        <v>49</v>
      </c>
      <c r="M9" s="38" t="s">
        <v>38</v>
      </c>
      <c r="N9" s="39" t="s">
        <v>82</v>
      </c>
      <c r="O9" s="40" t="s">
        <v>83</v>
      </c>
    </row>
    <row r="10" spans="1:15">
      <c r="A10" s="13" t="s">
        <v>10</v>
      </c>
      <c r="B10" s="13" t="s">
        <v>4</v>
      </c>
      <c r="C10" s="9">
        <v>53</v>
      </c>
      <c r="D10" s="9">
        <v>60000</v>
      </c>
      <c r="E10" s="9">
        <v>3180000</v>
      </c>
      <c r="F10" s="21">
        <f>COUNTIF(B10:B23,B10)</f>
        <v>4</v>
      </c>
      <c r="G10" s="21">
        <f>SUMIF(B10:B23,B10,C10:C23)</f>
        <v>205</v>
      </c>
      <c r="I10" s="33" t="s">
        <v>10</v>
      </c>
      <c r="J10" s="33" t="s">
        <v>4</v>
      </c>
      <c r="K10" s="9">
        <v>55</v>
      </c>
      <c r="L10" s="9">
        <v>60000</v>
      </c>
      <c r="M10" s="9">
        <v>3300000</v>
      </c>
      <c r="N10" s="30">
        <f>COUNTIF(J10:J23,J10)</f>
        <v>4</v>
      </c>
      <c r="O10" s="30">
        <f>SUMIF(J10:J23,J10,K10:K23)</f>
        <v>244</v>
      </c>
    </row>
    <row r="11" spans="1:15">
      <c r="A11" s="13" t="s">
        <v>13</v>
      </c>
      <c r="B11" s="13" t="s">
        <v>4</v>
      </c>
      <c r="C11" s="9">
        <v>48</v>
      </c>
      <c r="D11" s="9">
        <v>45000</v>
      </c>
      <c r="E11" s="9">
        <v>2160000</v>
      </c>
      <c r="F11" s="21"/>
      <c r="G11" s="21"/>
      <c r="I11" s="33" t="s">
        <v>13</v>
      </c>
      <c r="J11" s="33" t="s">
        <v>4</v>
      </c>
      <c r="K11" s="9">
        <v>50</v>
      </c>
      <c r="L11" s="9">
        <v>45000</v>
      </c>
      <c r="M11" s="9">
        <v>2250000</v>
      </c>
      <c r="N11" s="31"/>
      <c r="O11" s="31"/>
    </row>
    <row r="12" spans="1:15">
      <c r="A12" s="13" t="s">
        <v>19</v>
      </c>
      <c r="B12" s="13" t="s">
        <v>4</v>
      </c>
      <c r="C12" s="9">
        <v>56</v>
      </c>
      <c r="D12" s="9">
        <v>26000</v>
      </c>
      <c r="E12" s="9">
        <v>1456000</v>
      </c>
      <c r="F12" s="21"/>
      <c r="G12" s="21"/>
      <c r="I12" s="33" t="s">
        <v>19</v>
      </c>
      <c r="J12" s="33" t="s">
        <v>4</v>
      </c>
      <c r="K12" s="9">
        <v>79</v>
      </c>
      <c r="L12" s="9">
        <v>26000</v>
      </c>
      <c r="M12" s="9">
        <v>2054000</v>
      </c>
      <c r="N12" s="31"/>
      <c r="O12" s="31"/>
    </row>
    <row r="13" spans="1:15">
      <c r="A13" s="13" t="s">
        <v>16</v>
      </c>
      <c r="B13" s="13" t="s">
        <v>4</v>
      </c>
      <c r="C13" s="9">
        <v>48</v>
      </c>
      <c r="D13" s="9">
        <v>17000</v>
      </c>
      <c r="E13" s="9">
        <v>816000</v>
      </c>
      <c r="F13" s="21"/>
      <c r="G13" s="21"/>
      <c r="I13" s="33" t="s">
        <v>16</v>
      </c>
      <c r="J13" s="33" t="s">
        <v>4</v>
      </c>
      <c r="K13" s="9">
        <v>60</v>
      </c>
      <c r="L13" s="9">
        <v>17000</v>
      </c>
      <c r="M13" s="9">
        <v>1020000</v>
      </c>
      <c r="N13" s="31"/>
      <c r="O13" s="31"/>
    </row>
    <row r="14" spans="1:15">
      <c r="A14" s="13" t="s">
        <v>63</v>
      </c>
      <c r="B14" s="13" t="s">
        <v>52</v>
      </c>
      <c r="C14" s="9"/>
      <c r="D14" s="9"/>
      <c r="E14" s="9">
        <v>12000</v>
      </c>
      <c r="F14" s="21"/>
      <c r="G14" s="21"/>
      <c r="I14" s="33" t="s">
        <v>63</v>
      </c>
      <c r="J14" s="33" t="s">
        <v>52</v>
      </c>
      <c r="K14" s="9"/>
      <c r="L14" s="9"/>
      <c r="M14" s="9">
        <v>12000</v>
      </c>
      <c r="N14" s="31"/>
      <c r="O14" s="31"/>
    </row>
    <row r="15" spans="1:15">
      <c r="A15" s="13" t="s">
        <v>50</v>
      </c>
      <c r="B15" s="13" t="s">
        <v>53</v>
      </c>
      <c r="C15" s="9"/>
      <c r="D15" s="9"/>
      <c r="E15" s="9">
        <v>5000</v>
      </c>
      <c r="F15" s="21"/>
      <c r="G15" s="21"/>
      <c r="I15" s="33" t="s">
        <v>50</v>
      </c>
      <c r="J15" s="33" t="s">
        <v>53</v>
      </c>
      <c r="K15" s="9"/>
      <c r="L15" s="9"/>
      <c r="M15" s="9">
        <v>8000</v>
      </c>
      <c r="N15" s="31"/>
      <c r="O15" s="31"/>
    </row>
    <row r="16" spans="1:15">
      <c r="A16" s="13" t="s">
        <v>51</v>
      </c>
      <c r="B16" s="13" t="s">
        <v>52</v>
      </c>
      <c r="C16" s="9"/>
      <c r="D16" s="9"/>
      <c r="E16" s="9">
        <v>8000</v>
      </c>
      <c r="F16" s="21"/>
      <c r="G16" s="21"/>
      <c r="I16" s="33" t="s">
        <v>51</v>
      </c>
      <c r="J16" s="33" t="s">
        <v>52</v>
      </c>
      <c r="K16" s="9"/>
      <c r="L16" s="9"/>
      <c r="M16" s="9">
        <v>8000</v>
      </c>
      <c r="N16" s="31"/>
      <c r="O16" s="31"/>
    </row>
    <row r="17" spans="1:15">
      <c r="A17" s="13" t="s">
        <v>62</v>
      </c>
      <c r="B17" s="13" t="s">
        <v>54</v>
      </c>
      <c r="C17" s="9"/>
      <c r="D17" s="9"/>
      <c r="E17" s="9">
        <v>1500</v>
      </c>
      <c r="F17" s="21"/>
      <c r="G17" s="21"/>
      <c r="I17" s="33" t="s">
        <v>62</v>
      </c>
      <c r="J17" s="33" t="s">
        <v>54</v>
      </c>
      <c r="K17" s="9"/>
      <c r="L17" s="9"/>
      <c r="M17" s="9">
        <v>1500</v>
      </c>
      <c r="N17" s="31"/>
      <c r="O17" s="31"/>
    </row>
    <row r="18" spans="1:15">
      <c r="A18" s="13" t="s">
        <v>61</v>
      </c>
      <c r="B18" s="13" t="s">
        <v>55</v>
      </c>
      <c r="C18" s="9">
        <v>5</v>
      </c>
      <c r="D18" s="9">
        <v>30000</v>
      </c>
      <c r="E18" s="9">
        <v>150000</v>
      </c>
      <c r="F18" s="21"/>
      <c r="G18" s="21"/>
      <c r="I18" s="33" t="s">
        <v>61</v>
      </c>
      <c r="J18" s="33" t="s">
        <v>55</v>
      </c>
      <c r="K18" s="9">
        <v>5</v>
      </c>
      <c r="L18" s="9">
        <v>30000</v>
      </c>
      <c r="M18" s="9">
        <v>150000</v>
      </c>
      <c r="N18" s="31"/>
      <c r="O18" s="31"/>
    </row>
    <row r="19" spans="1:15">
      <c r="A19" s="13" t="s">
        <v>60</v>
      </c>
      <c r="B19" s="13" t="s">
        <v>55</v>
      </c>
      <c r="C19" s="9"/>
      <c r="D19" s="9"/>
      <c r="E19" s="9">
        <v>20000</v>
      </c>
      <c r="F19" s="21"/>
      <c r="G19" s="21"/>
      <c r="I19" s="33" t="s">
        <v>60</v>
      </c>
      <c r="J19" s="33" t="s">
        <v>55</v>
      </c>
      <c r="K19" s="9"/>
      <c r="L19" s="9"/>
      <c r="M19" s="9">
        <v>20000</v>
      </c>
      <c r="N19" s="31"/>
      <c r="O19" s="31"/>
    </row>
    <row r="20" spans="1:15">
      <c r="A20" s="13" t="s">
        <v>59</v>
      </c>
      <c r="B20" s="13" t="s">
        <v>54</v>
      </c>
      <c r="C20" s="9"/>
      <c r="D20" s="9"/>
      <c r="E20" s="9">
        <v>2000</v>
      </c>
      <c r="F20" s="21"/>
      <c r="G20" s="21"/>
      <c r="I20" s="33" t="s">
        <v>59</v>
      </c>
      <c r="J20" s="33" t="s">
        <v>54</v>
      </c>
      <c r="K20" s="9"/>
      <c r="L20" s="9"/>
      <c r="M20" s="9">
        <v>3000</v>
      </c>
      <c r="N20" s="31"/>
      <c r="O20" s="31"/>
    </row>
    <row r="21" spans="1:15">
      <c r="A21" s="13" t="s">
        <v>58</v>
      </c>
      <c r="B21" s="13" t="s">
        <v>53</v>
      </c>
      <c r="C21" s="9"/>
      <c r="D21" s="9"/>
      <c r="E21" s="9">
        <v>3000</v>
      </c>
      <c r="F21" s="21"/>
      <c r="G21" s="21"/>
      <c r="I21" s="33" t="s">
        <v>58</v>
      </c>
      <c r="J21" s="33" t="s">
        <v>53</v>
      </c>
      <c r="K21" s="9"/>
      <c r="L21" s="9"/>
      <c r="M21" s="9">
        <v>1000</v>
      </c>
      <c r="N21" s="31"/>
      <c r="O21" s="31"/>
    </row>
    <row r="22" spans="1:15">
      <c r="A22" s="13" t="s">
        <v>57</v>
      </c>
      <c r="B22" s="13" t="s">
        <v>54</v>
      </c>
      <c r="C22" s="9"/>
      <c r="D22" s="9"/>
      <c r="E22" s="9">
        <v>1000</v>
      </c>
      <c r="F22" s="21"/>
      <c r="G22" s="21"/>
      <c r="I22" s="33" t="s">
        <v>57</v>
      </c>
      <c r="J22" s="33" t="s">
        <v>54</v>
      </c>
      <c r="K22" s="9"/>
      <c r="L22" s="9"/>
      <c r="M22" s="9">
        <v>800</v>
      </c>
      <c r="N22" s="31"/>
      <c r="O22" s="31"/>
    </row>
    <row r="23" spans="1:15">
      <c r="A23" s="13" t="s">
        <v>56</v>
      </c>
      <c r="B23" s="13"/>
      <c r="C23" s="9"/>
      <c r="D23" s="9"/>
      <c r="E23" s="9">
        <v>40000</v>
      </c>
      <c r="F23" s="21"/>
      <c r="G23" s="21"/>
      <c r="I23" s="33" t="s">
        <v>56</v>
      </c>
      <c r="J23" s="33"/>
      <c r="K23" s="9"/>
      <c r="L23" s="9"/>
      <c r="M23" s="9">
        <v>1170000</v>
      </c>
      <c r="N23" s="32"/>
      <c r="O23" s="32"/>
    </row>
    <row r="26" spans="1:15" ht="21">
      <c r="A26" s="36" t="s">
        <v>42</v>
      </c>
      <c r="B26" s="28"/>
      <c r="C26" s="28"/>
      <c r="D26" s="28"/>
      <c r="E26" s="28"/>
      <c r="F26" s="28"/>
      <c r="G26" s="28"/>
    </row>
    <row r="27" spans="1:15" ht="18.5">
      <c r="A27" s="38" t="s">
        <v>47</v>
      </c>
      <c r="B27" s="38" t="s">
        <v>48</v>
      </c>
      <c r="C27" s="38" t="s">
        <v>5</v>
      </c>
      <c r="D27" s="38" t="s">
        <v>49</v>
      </c>
      <c r="E27" s="38" t="s">
        <v>38</v>
      </c>
      <c r="F27" s="39" t="s">
        <v>82</v>
      </c>
      <c r="G27" s="40" t="s">
        <v>83</v>
      </c>
    </row>
    <row r="28" spans="1:15">
      <c r="A28" s="13" t="s">
        <v>10</v>
      </c>
      <c r="B28" s="13" t="s">
        <v>4</v>
      </c>
      <c r="C28" s="9">
        <v>67</v>
      </c>
      <c r="D28" s="9">
        <v>60000</v>
      </c>
      <c r="E28" s="9">
        <v>4020000</v>
      </c>
      <c r="F28" s="21">
        <f>COUNTIF(B28:B41,B28)</f>
        <v>4</v>
      </c>
      <c r="G28" s="21">
        <f>SUMIF(B28:B41,B28,C28:C41)</f>
        <v>236</v>
      </c>
    </row>
    <row r="29" spans="1:15">
      <c r="A29" s="13" t="s">
        <v>13</v>
      </c>
      <c r="B29" s="13" t="s">
        <v>4</v>
      </c>
      <c r="C29" s="9">
        <v>41</v>
      </c>
      <c r="D29" s="9">
        <v>45000</v>
      </c>
      <c r="E29" s="9">
        <v>1845000</v>
      </c>
      <c r="F29" s="21"/>
      <c r="G29" s="21"/>
    </row>
    <row r="30" spans="1:15">
      <c r="A30" s="13" t="s">
        <v>19</v>
      </c>
      <c r="B30" s="13" t="s">
        <v>4</v>
      </c>
      <c r="C30" s="9">
        <v>70</v>
      </c>
      <c r="D30" s="9">
        <v>26000</v>
      </c>
      <c r="E30" s="9">
        <v>1820000</v>
      </c>
      <c r="F30" s="21"/>
      <c r="G30" s="21"/>
    </row>
    <row r="31" spans="1:15">
      <c r="A31" s="13" t="s">
        <v>16</v>
      </c>
      <c r="B31" s="13" t="s">
        <v>4</v>
      </c>
      <c r="C31" s="9">
        <v>58</v>
      </c>
      <c r="D31" s="9">
        <v>17000</v>
      </c>
      <c r="E31" s="9">
        <v>986000</v>
      </c>
      <c r="F31" s="21"/>
      <c r="G31" s="21"/>
    </row>
    <row r="32" spans="1:15">
      <c r="A32" s="13" t="s">
        <v>63</v>
      </c>
      <c r="B32" s="13" t="s">
        <v>52</v>
      </c>
      <c r="C32" s="9"/>
      <c r="D32" s="9"/>
      <c r="E32" s="9">
        <v>13000</v>
      </c>
      <c r="F32" s="21"/>
      <c r="G32" s="21"/>
    </row>
    <row r="33" spans="1:7">
      <c r="A33" s="13" t="s">
        <v>50</v>
      </c>
      <c r="B33" s="13" t="s">
        <v>53</v>
      </c>
      <c r="C33" s="9"/>
      <c r="D33" s="9"/>
      <c r="E33" s="9">
        <v>2000</v>
      </c>
      <c r="F33" s="21"/>
      <c r="G33" s="21"/>
    </row>
    <row r="34" spans="1:7">
      <c r="A34" s="13" t="s">
        <v>51</v>
      </c>
      <c r="B34" s="13" t="s">
        <v>52</v>
      </c>
      <c r="C34" s="9"/>
      <c r="D34" s="9"/>
      <c r="E34" s="9">
        <v>8000</v>
      </c>
      <c r="F34" s="21"/>
      <c r="G34" s="21"/>
    </row>
    <row r="35" spans="1:7">
      <c r="A35" s="13" t="s">
        <v>62</v>
      </c>
      <c r="B35" s="13" t="s">
        <v>54</v>
      </c>
      <c r="C35" s="9"/>
      <c r="D35" s="9"/>
      <c r="E35" s="9">
        <v>1500</v>
      </c>
      <c r="F35" s="21"/>
      <c r="G35" s="21"/>
    </row>
    <row r="36" spans="1:7">
      <c r="A36" s="13" t="s">
        <v>61</v>
      </c>
      <c r="B36" s="13" t="s">
        <v>55</v>
      </c>
      <c r="C36" s="9">
        <v>5</v>
      </c>
      <c r="D36" s="9">
        <v>30000</v>
      </c>
      <c r="E36" s="9">
        <v>150000</v>
      </c>
      <c r="F36" s="21"/>
      <c r="G36" s="21"/>
    </row>
    <row r="37" spans="1:7">
      <c r="A37" s="13" t="s">
        <v>60</v>
      </c>
      <c r="B37" s="13" t="s">
        <v>55</v>
      </c>
      <c r="C37" s="9"/>
      <c r="D37" s="9"/>
      <c r="E37" s="9">
        <v>20000</v>
      </c>
      <c r="F37" s="21"/>
      <c r="G37" s="21"/>
    </row>
    <row r="38" spans="1:7">
      <c r="A38" s="13" t="s">
        <v>59</v>
      </c>
      <c r="B38" s="13" t="s">
        <v>54</v>
      </c>
      <c r="C38" s="9"/>
      <c r="D38" s="9"/>
      <c r="E38" s="9">
        <v>2000</v>
      </c>
      <c r="F38" s="21"/>
      <c r="G38" s="21"/>
    </row>
    <row r="39" spans="1:7">
      <c r="A39" s="13" t="s">
        <v>58</v>
      </c>
      <c r="B39" s="13" t="s">
        <v>53</v>
      </c>
      <c r="C39" s="9"/>
      <c r="D39" s="9"/>
      <c r="E39" s="9">
        <v>7000</v>
      </c>
      <c r="F39" s="21"/>
      <c r="G39" s="21"/>
    </row>
    <row r="40" spans="1:7">
      <c r="A40" s="13" t="s">
        <v>57</v>
      </c>
      <c r="B40" s="13" t="s">
        <v>54</v>
      </c>
      <c r="C40" s="9"/>
      <c r="D40" s="9"/>
      <c r="E40" s="9">
        <v>1200</v>
      </c>
      <c r="F40" s="21"/>
      <c r="G40" s="21"/>
    </row>
    <row r="41" spans="1:7">
      <c r="A41" s="13" t="s">
        <v>56</v>
      </c>
      <c r="B41" s="13"/>
      <c r="C41" s="9"/>
      <c r="D41" s="9"/>
      <c r="E41" s="9">
        <v>110000</v>
      </c>
      <c r="F41" s="21"/>
      <c r="G41" s="21"/>
    </row>
  </sheetData>
  <mergeCells count="10">
    <mergeCell ref="A6:O6"/>
    <mergeCell ref="A8:G8"/>
    <mergeCell ref="I8:O8"/>
    <mergeCell ref="F10:F23"/>
    <mergeCell ref="G10:G23"/>
    <mergeCell ref="N10:N23"/>
    <mergeCell ref="O10:O23"/>
    <mergeCell ref="A26:G26"/>
    <mergeCell ref="F28:F41"/>
    <mergeCell ref="G28:G41"/>
  </mergeCells>
  <conditionalFormatting sqref="E2:E4">
    <cfRule type="containsText" dxfId="18" priority="3" operator="containsText" text="Profit">
      <formula>NOT(ISERROR(SEARCH("Profit",E2)))</formula>
    </cfRule>
  </conditionalFormatting>
  <conditionalFormatting sqref="E3">
    <cfRule type="containsText" dxfId="17" priority="1" operator="containsText" text="Loss">
      <formula>NOT(ISERROR(SEARCH("Loss",E3)))</formula>
    </cfRule>
    <cfRule type="containsText" dxfId="16" priority="2" operator="containsText" text="Loss">
      <formula>NOT(ISERROR(SEARCH("Loss",E3)))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7"/>
  <sheetViews>
    <sheetView zoomScale="57" zoomScaleNormal="57" workbookViewId="0">
      <selection activeCell="P30" sqref="P30"/>
    </sheetView>
  </sheetViews>
  <sheetFormatPr defaultRowHeight="14.5"/>
  <cols>
    <col min="1" max="1" width="11.08984375" customWidth="1"/>
    <col min="2" max="2" width="10.54296875" customWidth="1"/>
    <col min="3" max="3" width="11" customWidth="1"/>
    <col min="4" max="4" width="10.7265625" customWidth="1"/>
  </cols>
  <sheetData>
    <row r="4" spans="1:17" ht="18.5">
      <c r="A4" s="43" t="s">
        <v>66</v>
      </c>
      <c r="B4" s="42"/>
      <c r="C4" s="42"/>
      <c r="D4" s="42"/>
    </row>
    <row r="5" spans="1:17" ht="15.5">
      <c r="A5" s="44" t="s">
        <v>40</v>
      </c>
      <c r="B5" s="44" t="s">
        <v>43</v>
      </c>
      <c r="C5" s="44" t="s">
        <v>36</v>
      </c>
      <c r="D5" s="44" t="s">
        <v>67</v>
      </c>
    </row>
    <row r="6" spans="1:17">
      <c r="A6" s="13" t="s">
        <v>32</v>
      </c>
      <c r="B6" s="13">
        <v>9288500</v>
      </c>
      <c r="C6" s="13">
        <v>8750000</v>
      </c>
      <c r="D6" s="13">
        <v>-538500</v>
      </c>
    </row>
    <row r="7" spans="1:17">
      <c r="A7" s="13" t="s">
        <v>41</v>
      </c>
      <c r="B7" s="13">
        <v>9744300</v>
      </c>
      <c r="C7" s="13">
        <v>9920000</v>
      </c>
      <c r="D7" s="13">
        <v>175700</v>
      </c>
    </row>
    <row r="8" spans="1:17">
      <c r="A8" s="13" t="s">
        <v>42</v>
      </c>
      <c r="B8" s="13">
        <v>8904700</v>
      </c>
      <c r="C8" s="13">
        <v>10000000</v>
      </c>
      <c r="D8" s="13">
        <v>1095300</v>
      </c>
    </row>
    <row r="9" spans="1:17">
      <c r="A9" s="13" t="s">
        <v>68</v>
      </c>
      <c r="B9" s="13">
        <v>7345200</v>
      </c>
      <c r="C9" s="13">
        <v>7957400</v>
      </c>
      <c r="D9" s="13">
        <v>612200</v>
      </c>
    </row>
    <row r="10" spans="1:17">
      <c r="A10" s="13" t="s">
        <v>69</v>
      </c>
      <c r="B10" s="13">
        <v>8987000</v>
      </c>
      <c r="C10" s="13">
        <v>9876500</v>
      </c>
      <c r="D10" s="13">
        <v>889500</v>
      </c>
    </row>
    <row r="11" spans="1:17">
      <c r="A11" s="13" t="s">
        <v>70</v>
      </c>
      <c r="B11" s="13">
        <v>5215400</v>
      </c>
      <c r="C11" s="13">
        <v>5164500</v>
      </c>
      <c r="D11" s="13">
        <v>-50900</v>
      </c>
    </row>
    <row r="12" spans="1:17">
      <c r="A12" s="13" t="s">
        <v>71</v>
      </c>
      <c r="B12" s="13">
        <v>9976500</v>
      </c>
      <c r="C12" s="13">
        <v>11543600</v>
      </c>
      <c r="D12" s="13">
        <v>1567100</v>
      </c>
      <c r="Q12" t="s">
        <v>81</v>
      </c>
    </row>
    <row r="13" spans="1:17">
      <c r="A13" s="13" t="s">
        <v>72</v>
      </c>
      <c r="B13" s="13">
        <v>7976700</v>
      </c>
      <c r="C13" s="13">
        <v>8087900</v>
      </c>
      <c r="D13" s="13">
        <v>111200</v>
      </c>
    </row>
    <row r="14" spans="1:17">
      <c r="A14" s="13" t="s">
        <v>73</v>
      </c>
      <c r="B14" s="13">
        <v>9879900</v>
      </c>
      <c r="C14" s="13">
        <v>9969800</v>
      </c>
      <c r="D14" s="13">
        <v>90800</v>
      </c>
    </row>
    <row r="15" spans="1:17">
      <c r="A15" s="13" t="s">
        <v>74</v>
      </c>
      <c r="B15" s="13">
        <v>6234800</v>
      </c>
      <c r="C15" s="13">
        <v>7024000</v>
      </c>
      <c r="D15" s="13">
        <v>789200</v>
      </c>
    </row>
    <row r="16" spans="1:17">
      <c r="A16" s="13" t="s">
        <v>75</v>
      </c>
      <c r="B16" s="13">
        <v>4534800</v>
      </c>
      <c r="C16" s="13">
        <v>4809300</v>
      </c>
      <c r="D16" s="13">
        <v>274500</v>
      </c>
    </row>
    <row r="17" spans="1:4">
      <c r="A17" s="13" t="s">
        <v>76</v>
      </c>
      <c r="B17" s="13">
        <v>8348700</v>
      </c>
      <c r="C17" s="13">
        <v>8834800</v>
      </c>
      <c r="D17" s="13">
        <v>486100</v>
      </c>
    </row>
  </sheetData>
  <mergeCells count="1">
    <mergeCell ref="A4:D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Q.1(a,b,c,d,e)</vt:lpstr>
      <vt:lpstr>Q.2(a,b,c,d)</vt:lpstr>
      <vt:lpstr>Q.3(a,b)</vt:lpstr>
      <vt:lpstr>Q.4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LaptopCorner</dc:creator>
  <cp:lastModifiedBy>Amina Khatun Era</cp:lastModifiedBy>
  <dcterms:created xsi:type="dcterms:W3CDTF">2024-09-26T13:43:28Z</dcterms:created>
  <dcterms:modified xsi:type="dcterms:W3CDTF">2024-10-06T09:20:11Z</dcterms:modified>
</cp:coreProperties>
</file>